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W3M.git\trunk\DataCW3M\SkillAssessment\"/>
    </mc:Choice>
  </mc:AlternateContent>
  <xr:revisionPtr revIDLastSave="0" documentId="13_ncr:1_{E79D6D5F-84CA-4F22-A649-C38863361F0C}" xr6:coauthVersionLast="47" xr6:coauthVersionMax="47" xr10:uidLastSave="{00000000-0000-0000-0000-000000000000}"/>
  <bookViews>
    <workbookView xWindow="4410" yWindow="4410" windowWidth="18900" windowHeight="11055" firstSheet="1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53" i="4" l="1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136" i="4"/>
  <c r="Z136" i="4"/>
  <c r="Y136" i="4"/>
  <c r="X136" i="4"/>
  <c r="W136" i="4"/>
  <c r="U136" i="4"/>
  <c r="T136" i="4"/>
  <c r="S136" i="4"/>
  <c r="R136" i="4"/>
  <c r="P136" i="4"/>
  <c r="O136" i="4"/>
  <c r="N136" i="4"/>
  <c r="M136" i="4"/>
  <c r="K136" i="4"/>
  <c r="J136" i="4"/>
  <c r="I136" i="4"/>
  <c r="H136" i="4"/>
  <c r="BI135" i="4"/>
  <c r="Z135" i="4"/>
  <c r="Y135" i="4"/>
  <c r="X135" i="4"/>
  <c r="W135" i="4"/>
  <c r="U135" i="4"/>
  <c r="T135" i="4"/>
  <c r="S135" i="4"/>
  <c r="R135" i="4"/>
  <c r="P135" i="4"/>
  <c r="O135" i="4"/>
  <c r="N135" i="4"/>
  <c r="M135" i="4"/>
  <c r="K135" i="4"/>
  <c r="J135" i="4"/>
  <c r="I135" i="4"/>
  <c r="H135" i="4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H19" i="4"/>
  <c r="I19" i="4" s="1"/>
  <c r="J19" i="4" s="1"/>
  <c r="K19" i="4" s="1"/>
  <c r="BI134" i="4"/>
  <c r="Z134" i="4"/>
  <c r="Y134" i="4"/>
  <c r="X134" i="4"/>
  <c r="W134" i="4"/>
  <c r="U134" i="4"/>
  <c r="T134" i="4"/>
  <c r="S134" i="4"/>
  <c r="R134" i="4"/>
  <c r="P134" i="4"/>
  <c r="O134" i="4"/>
  <c r="N134" i="4"/>
  <c r="M134" i="4"/>
  <c r="K134" i="4"/>
  <c r="J134" i="4"/>
  <c r="I134" i="4"/>
  <c r="H134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H18" i="4"/>
  <c r="I18" i="4" s="1"/>
  <c r="J18" i="4" s="1"/>
  <c r="K18" i="4" s="1"/>
  <c r="BI133" i="4"/>
  <c r="Z133" i="4"/>
  <c r="Y133" i="4"/>
  <c r="X133" i="4"/>
  <c r="W133" i="4"/>
  <c r="U133" i="4"/>
  <c r="T133" i="4"/>
  <c r="S133" i="4"/>
  <c r="R133" i="4"/>
  <c r="P133" i="4"/>
  <c r="O133" i="4"/>
  <c r="N133" i="4"/>
  <c r="M133" i="4"/>
  <c r="K133" i="4"/>
  <c r="J133" i="4"/>
  <c r="I133" i="4"/>
  <c r="H133" i="4"/>
  <c r="BI17" i="4"/>
  <c r="Z17" i="4"/>
  <c r="Y17" i="4"/>
  <c r="X17" i="4"/>
  <c r="W17" i="4"/>
  <c r="U17" i="4"/>
  <c r="T17" i="4"/>
  <c r="S17" i="4"/>
  <c r="R17" i="4"/>
  <c r="P17" i="4"/>
  <c r="O17" i="4"/>
  <c r="N17" i="4"/>
  <c r="M17" i="4"/>
  <c r="H17" i="4"/>
  <c r="I17" i="4" s="1"/>
  <c r="J17" i="4" s="1"/>
  <c r="K17" i="4" s="1"/>
  <c r="BI172" i="4"/>
  <c r="Z172" i="4"/>
  <c r="Y172" i="4"/>
  <c r="X172" i="4"/>
  <c r="W172" i="4"/>
  <c r="U172" i="4"/>
  <c r="T172" i="4"/>
  <c r="S172" i="4"/>
  <c r="R172" i="4"/>
  <c r="P172" i="4"/>
  <c r="O172" i="4"/>
  <c r="N172" i="4"/>
  <c r="M172" i="4"/>
  <c r="K172" i="4"/>
  <c r="J172" i="4"/>
  <c r="I172" i="4"/>
  <c r="H172" i="4"/>
  <c r="BI179" i="4" l="1"/>
  <c r="Z179" i="4"/>
  <c r="Y179" i="4"/>
  <c r="X179" i="4"/>
  <c r="W179" i="4"/>
  <c r="U179" i="4"/>
  <c r="T179" i="4"/>
  <c r="S179" i="4"/>
  <c r="R179" i="4"/>
  <c r="P179" i="4"/>
  <c r="O179" i="4"/>
  <c r="N179" i="4"/>
  <c r="M179" i="4"/>
  <c r="K179" i="4"/>
  <c r="J179" i="4"/>
  <c r="I179" i="4"/>
  <c r="H179" i="4"/>
  <c r="BI190" i="4"/>
  <c r="Z190" i="4"/>
  <c r="Y190" i="4"/>
  <c r="X190" i="4"/>
  <c r="W190" i="4"/>
  <c r="U190" i="4"/>
  <c r="T190" i="4"/>
  <c r="S190" i="4"/>
  <c r="R190" i="4"/>
  <c r="P190" i="4"/>
  <c r="O190" i="4"/>
  <c r="N190" i="4"/>
  <c r="M190" i="4"/>
  <c r="K190" i="4"/>
  <c r="J190" i="4"/>
  <c r="I190" i="4"/>
  <c r="H190" i="4"/>
  <c r="BI16" i="4"/>
  <c r="Z16" i="4"/>
  <c r="Y16" i="4"/>
  <c r="X16" i="4"/>
  <c r="W16" i="4"/>
  <c r="U16" i="4"/>
  <c r="T16" i="4"/>
  <c r="S16" i="4"/>
  <c r="R16" i="4"/>
  <c r="P16" i="4"/>
  <c r="O16" i="4"/>
  <c r="N16" i="4"/>
  <c r="M16" i="4"/>
  <c r="H16" i="4"/>
  <c r="I16" i="4" s="1"/>
  <c r="J16" i="4" s="1"/>
  <c r="K16" i="4" s="1"/>
  <c r="BI31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H31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72" i="4"/>
  <c r="Z72" i="4"/>
  <c r="Y72" i="4"/>
  <c r="X72" i="4"/>
  <c r="W72" i="4"/>
  <c r="U72" i="4"/>
  <c r="T72" i="4"/>
  <c r="S72" i="4"/>
  <c r="R72" i="4"/>
  <c r="P72" i="4"/>
  <c r="O72" i="4"/>
  <c r="N72" i="4"/>
  <c r="M72" i="4"/>
  <c r="K72" i="4"/>
  <c r="J72" i="4"/>
  <c r="I72" i="4"/>
  <c r="H72" i="4"/>
  <c r="BI93" i="4"/>
  <c r="Z93" i="4"/>
  <c r="Y93" i="4"/>
  <c r="X93" i="4"/>
  <c r="W93" i="4"/>
  <c r="U93" i="4"/>
  <c r="T93" i="4"/>
  <c r="S93" i="4"/>
  <c r="R93" i="4"/>
  <c r="P93" i="4"/>
  <c r="O93" i="4"/>
  <c r="N93" i="4"/>
  <c r="M93" i="4"/>
  <c r="K93" i="4"/>
  <c r="J93" i="4"/>
  <c r="I93" i="4"/>
  <c r="H93" i="4"/>
  <c r="BI109" i="4"/>
  <c r="Z109" i="4"/>
  <c r="Y109" i="4"/>
  <c r="X109" i="4"/>
  <c r="W109" i="4"/>
  <c r="U109" i="4"/>
  <c r="T109" i="4"/>
  <c r="S109" i="4"/>
  <c r="R109" i="4"/>
  <c r="P109" i="4"/>
  <c r="O109" i="4"/>
  <c r="N109" i="4"/>
  <c r="M109" i="4"/>
  <c r="K109" i="4"/>
  <c r="J109" i="4"/>
  <c r="I109" i="4"/>
  <c r="H109" i="4"/>
  <c r="BI132" i="4" l="1"/>
  <c r="Z132" i="4"/>
  <c r="Y132" i="4"/>
  <c r="X132" i="4"/>
  <c r="W132" i="4"/>
  <c r="U132" i="4"/>
  <c r="T132" i="4"/>
  <c r="S132" i="4"/>
  <c r="R132" i="4"/>
  <c r="P132" i="4"/>
  <c r="O132" i="4"/>
  <c r="N132" i="4"/>
  <c r="M132" i="4"/>
  <c r="K132" i="4"/>
  <c r="J132" i="4"/>
  <c r="I132" i="4"/>
  <c r="H132" i="4"/>
  <c r="BI178" i="4" l="1"/>
  <c r="Z178" i="4"/>
  <c r="Y178" i="4"/>
  <c r="X178" i="4"/>
  <c r="W178" i="4"/>
  <c r="U178" i="4"/>
  <c r="T178" i="4"/>
  <c r="S178" i="4"/>
  <c r="R178" i="4"/>
  <c r="P178" i="4"/>
  <c r="O178" i="4"/>
  <c r="N178" i="4"/>
  <c r="M178" i="4"/>
  <c r="K178" i="4"/>
  <c r="J178" i="4"/>
  <c r="I178" i="4"/>
  <c r="H178" i="4"/>
  <c r="BI189" i="4" l="1"/>
  <c r="Z189" i="4"/>
  <c r="Y189" i="4"/>
  <c r="X189" i="4"/>
  <c r="W189" i="4"/>
  <c r="U189" i="4"/>
  <c r="T189" i="4"/>
  <c r="S189" i="4"/>
  <c r="R189" i="4"/>
  <c r="P189" i="4"/>
  <c r="O189" i="4"/>
  <c r="N189" i="4"/>
  <c r="M189" i="4"/>
  <c r="K189" i="4"/>
  <c r="J189" i="4"/>
  <c r="I189" i="4"/>
  <c r="H189" i="4"/>
  <c r="BI188" i="4" l="1"/>
  <c r="Z188" i="4"/>
  <c r="Y188" i="4"/>
  <c r="X188" i="4"/>
  <c r="W188" i="4"/>
  <c r="U188" i="4"/>
  <c r="T188" i="4"/>
  <c r="S188" i="4"/>
  <c r="R188" i="4"/>
  <c r="P188" i="4"/>
  <c r="O188" i="4"/>
  <c r="N188" i="4"/>
  <c r="M188" i="4"/>
  <c r="K188" i="4"/>
  <c r="J188" i="4"/>
  <c r="I188" i="4"/>
  <c r="H188" i="4"/>
  <c r="BI177" i="4"/>
  <c r="Z177" i="4"/>
  <c r="Y177" i="4"/>
  <c r="X177" i="4"/>
  <c r="W177" i="4"/>
  <c r="U177" i="4"/>
  <c r="T177" i="4"/>
  <c r="S177" i="4"/>
  <c r="R177" i="4"/>
  <c r="P177" i="4"/>
  <c r="O177" i="4"/>
  <c r="N177" i="4"/>
  <c r="M177" i="4"/>
  <c r="K177" i="4"/>
  <c r="J177" i="4"/>
  <c r="I177" i="4"/>
  <c r="H177" i="4"/>
  <c r="BI171" i="4"/>
  <c r="Z171" i="4"/>
  <c r="Y171" i="4"/>
  <c r="X171" i="4"/>
  <c r="W171" i="4"/>
  <c r="U171" i="4"/>
  <c r="T171" i="4"/>
  <c r="S171" i="4"/>
  <c r="R171" i="4"/>
  <c r="P171" i="4"/>
  <c r="O171" i="4"/>
  <c r="N171" i="4"/>
  <c r="M171" i="4"/>
  <c r="K171" i="4"/>
  <c r="J171" i="4"/>
  <c r="I171" i="4"/>
  <c r="H171" i="4"/>
  <c r="BI163" i="4"/>
  <c r="Z163" i="4"/>
  <c r="Y163" i="4"/>
  <c r="X163" i="4"/>
  <c r="W163" i="4"/>
  <c r="U163" i="4"/>
  <c r="T163" i="4"/>
  <c r="S163" i="4"/>
  <c r="R163" i="4"/>
  <c r="P163" i="4"/>
  <c r="O163" i="4"/>
  <c r="N163" i="4"/>
  <c r="M163" i="4"/>
  <c r="K163" i="4"/>
  <c r="J163" i="4"/>
  <c r="I163" i="4"/>
  <c r="H163" i="4"/>
  <c r="BI148" i="4"/>
  <c r="Z148" i="4"/>
  <c r="Y148" i="4"/>
  <c r="X148" i="4"/>
  <c r="W148" i="4"/>
  <c r="U148" i="4"/>
  <c r="T148" i="4"/>
  <c r="S148" i="4"/>
  <c r="R148" i="4"/>
  <c r="P148" i="4"/>
  <c r="O148" i="4"/>
  <c r="N148" i="4"/>
  <c r="M148" i="4"/>
  <c r="H148" i="4"/>
  <c r="I148" i="4" s="1"/>
  <c r="J148" i="4" s="1"/>
  <c r="K148" i="4" s="1"/>
  <c r="BI147" i="4"/>
  <c r="Z147" i="4"/>
  <c r="Y147" i="4"/>
  <c r="X147" i="4"/>
  <c r="W147" i="4"/>
  <c r="U147" i="4"/>
  <c r="T147" i="4"/>
  <c r="S147" i="4"/>
  <c r="R147" i="4"/>
  <c r="P147" i="4"/>
  <c r="O147" i="4"/>
  <c r="N147" i="4"/>
  <c r="M147" i="4"/>
  <c r="H147" i="4"/>
  <c r="I147" i="4" s="1"/>
  <c r="J147" i="4" s="1"/>
  <c r="K147" i="4" s="1"/>
  <c r="BI155" i="4"/>
  <c r="Z155" i="4"/>
  <c r="Y155" i="4"/>
  <c r="X155" i="4"/>
  <c r="W155" i="4"/>
  <c r="U155" i="4"/>
  <c r="T155" i="4"/>
  <c r="S155" i="4"/>
  <c r="R155" i="4"/>
  <c r="P155" i="4"/>
  <c r="O155" i="4"/>
  <c r="N155" i="4"/>
  <c r="M155" i="4"/>
  <c r="K155" i="4"/>
  <c r="J155" i="4"/>
  <c r="I155" i="4"/>
  <c r="H155" i="4"/>
  <c r="BI170" i="4"/>
  <c r="Z170" i="4"/>
  <c r="Y170" i="4"/>
  <c r="X170" i="4"/>
  <c r="W170" i="4"/>
  <c r="U170" i="4"/>
  <c r="T170" i="4"/>
  <c r="S170" i="4"/>
  <c r="R170" i="4"/>
  <c r="P170" i="4"/>
  <c r="O170" i="4"/>
  <c r="N170" i="4"/>
  <c r="M170" i="4"/>
  <c r="K170" i="4"/>
  <c r="J170" i="4"/>
  <c r="I170" i="4"/>
  <c r="H170" i="4"/>
  <c r="BI162" i="4"/>
  <c r="Z162" i="4"/>
  <c r="Y162" i="4"/>
  <c r="X162" i="4"/>
  <c r="W162" i="4"/>
  <c r="U162" i="4"/>
  <c r="T162" i="4"/>
  <c r="S162" i="4"/>
  <c r="R162" i="4"/>
  <c r="P162" i="4"/>
  <c r="O162" i="4"/>
  <c r="N162" i="4"/>
  <c r="M162" i="4"/>
  <c r="K162" i="4"/>
  <c r="J162" i="4"/>
  <c r="I162" i="4"/>
  <c r="H162" i="4"/>
  <c r="BI154" i="4"/>
  <c r="Z154" i="4"/>
  <c r="Y154" i="4"/>
  <c r="X154" i="4"/>
  <c r="W154" i="4"/>
  <c r="U154" i="4"/>
  <c r="T154" i="4"/>
  <c r="S154" i="4"/>
  <c r="R154" i="4"/>
  <c r="P154" i="4"/>
  <c r="O154" i="4"/>
  <c r="N154" i="4"/>
  <c r="M154" i="4"/>
  <c r="K154" i="4"/>
  <c r="J154" i="4"/>
  <c r="I154" i="4"/>
  <c r="H154" i="4"/>
  <c r="BI146" i="4"/>
  <c r="Z146" i="4"/>
  <c r="Y146" i="4"/>
  <c r="X146" i="4"/>
  <c r="W146" i="4"/>
  <c r="U146" i="4"/>
  <c r="T146" i="4"/>
  <c r="S146" i="4"/>
  <c r="R146" i="4"/>
  <c r="P146" i="4"/>
  <c r="O146" i="4"/>
  <c r="N146" i="4"/>
  <c r="M146" i="4"/>
  <c r="H146" i="4"/>
  <c r="I146" i="4" s="1"/>
  <c r="J146" i="4" s="1"/>
  <c r="K146" i="4" s="1"/>
  <c r="BI51" i="4" l="1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BI176" i="4" l="1"/>
  <c r="Z176" i="4"/>
  <c r="Y176" i="4"/>
  <c r="X176" i="4"/>
  <c r="W176" i="4"/>
  <c r="U176" i="4"/>
  <c r="T176" i="4"/>
  <c r="S176" i="4"/>
  <c r="R176" i="4"/>
  <c r="P176" i="4"/>
  <c r="O176" i="4"/>
  <c r="N176" i="4"/>
  <c r="M176" i="4"/>
  <c r="K176" i="4"/>
  <c r="J176" i="4"/>
  <c r="I176" i="4"/>
  <c r="H176" i="4"/>
  <c r="BI187" i="4" l="1"/>
  <c r="Z187" i="4"/>
  <c r="Y187" i="4"/>
  <c r="X187" i="4"/>
  <c r="W187" i="4"/>
  <c r="U187" i="4"/>
  <c r="T187" i="4"/>
  <c r="S187" i="4"/>
  <c r="R187" i="4"/>
  <c r="P187" i="4"/>
  <c r="O187" i="4"/>
  <c r="N187" i="4"/>
  <c r="M187" i="4"/>
  <c r="K187" i="4"/>
  <c r="J187" i="4"/>
  <c r="I187" i="4"/>
  <c r="H187" i="4"/>
  <c r="BI175" i="4"/>
  <c r="Z175" i="4"/>
  <c r="Y175" i="4"/>
  <c r="X175" i="4"/>
  <c r="W175" i="4"/>
  <c r="U175" i="4"/>
  <c r="T175" i="4"/>
  <c r="S175" i="4"/>
  <c r="R175" i="4"/>
  <c r="P175" i="4"/>
  <c r="O175" i="4"/>
  <c r="N175" i="4"/>
  <c r="M175" i="4"/>
  <c r="K175" i="4"/>
  <c r="J175" i="4"/>
  <c r="I175" i="4"/>
  <c r="H175" i="4"/>
  <c r="BI186" i="4" l="1"/>
  <c r="Z186" i="4"/>
  <c r="Y186" i="4"/>
  <c r="X186" i="4"/>
  <c r="W186" i="4"/>
  <c r="U186" i="4"/>
  <c r="T186" i="4"/>
  <c r="S186" i="4"/>
  <c r="R186" i="4"/>
  <c r="P186" i="4"/>
  <c r="O186" i="4"/>
  <c r="N186" i="4"/>
  <c r="M186" i="4"/>
  <c r="K186" i="4"/>
  <c r="J186" i="4"/>
  <c r="I186" i="4"/>
  <c r="H186" i="4"/>
  <c r="BI169" i="4"/>
  <c r="Z169" i="4"/>
  <c r="Y169" i="4"/>
  <c r="X169" i="4"/>
  <c r="W169" i="4"/>
  <c r="U169" i="4"/>
  <c r="T169" i="4"/>
  <c r="S169" i="4"/>
  <c r="R169" i="4"/>
  <c r="P169" i="4"/>
  <c r="O169" i="4"/>
  <c r="N169" i="4"/>
  <c r="M169" i="4"/>
  <c r="K169" i="4"/>
  <c r="J169" i="4"/>
  <c r="I169" i="4"/>
  <c r="H169" i="4"/>
  <c r="BI168" i="4"/>
  <c r="Z168" i="4"/>
  <c r="Y168" i="4"/>
  <c r="X168" i="4"/>
  <c r="W168" i="4"/>
  <c r="U168" i="4"/>
  <c r="T168" i="4"/>
  <c r="S168" i="4"/>
  <c r="R168" i="4"/>
  <c r="P168" i="4"/>
  <c r="O168" i="4"/>
  <c r="N168" i="4"/>
  <c r="M168" i="4"/>
  <c r="K168" i="4"/>
  <c r="J168" i="4"/>
  <c r="I168" i="4"/>
  <c r="H168" i="4"/>
  <c r="BI153" i="4"/>
  <c r="Z153" i="4"/>
  <c r="Y153" i="4"/>
  <c r="X153" i="4"/>
  <c r="W153" i="4"/>
  <c r="U153" i="4"/>
  <c r="T153" i="4"/>
  <c r="S153" i="4"/>
  <c r="R153" i="4"/>
  <c r="P153" i="4"/>
  <c r="O153" i="4"/>
  <c r="N153" i="4"/>
  <c r="M153" i="4"/>
  <c r="K153" i="4"/>
  <c r="J153" i="4"/>
  <c r="I153" i="4"/>
  <c r="H153" i="4"/>
  <c r="BI161" i="4"/>
  <c r="Z161" i="4"/>
  <c r="Y161" i="4"/>
  <c r="X161" i="4"/>
  <c r="W161" i="4"/>
  <c r="U161" i="4"/>
  <c r="T161" i="4"/>
  <c r="S161" i="4"/>
  <c r="R161" i="4"/>
  <c r="P161" i="4"/>
  <c r="O161" i="4"/>
  <c r="N161" i="4"/>
  <c r="M161" i="4"/>
  <c r="K161" i="4"/>
  <c r="J161" i="4"/>
  <c r="I161" i="4"/>
  <c r="H161" i="4"/>
  <c r="BI131" i="4" l="1"/>
  <c r="Z131" i="4"/>
  <c r="Y131" i="4"/>
  <c r="X131" i="4"/>
  <c r="W131" i="4"/>
  <c r="U131" i="4"/>
  <c r="T131" i="4"/>
  <c r="S131" i="4"/>
  <c r="R131" i="4"/>
  <c r="P131" i="4"/>
  <c r="O131" i="4"/>
  <c r="N131" i="4"/>
  <c r="M131" i="4"/>
  <c r="K131" i="4"/>
  <c r="J131" i="4"/>
  <c r="I131" i="4"/>
  <c r="H131" i="4"/>
  <c r="BI130" i="4"/>
  <c r="Z130" i="4"/>
  <c r="Y130" i="4"/>
  <c r="X130" i="4"/>
  <c r="W130" i="4"/>
  <c r="U130" i="4"/>
  <c r="T130" i="4"/>
  <c r="S130" i="4"/>
  <c r="R130" i="4"/>
  <c r="P130" i="4"/>
  <c r="O130" i="4"/>
  <c r="N130" i="4"/>
  <c r="M130" i="4"/>
  <c r="K130" i="4"/>
  <c r="J130" i="4"/>
  <c r="I130" i="4"/>
  <c r="H130" i="4"/>
  <c r="BI129" i="4"/>
  <c r="Z129" i="4"/>
  <c r="Y129" i="4"/>
  <c r="X129" i="4"/>
  <c r="W129" i="4"/>
  <c r="U129" i="4"/>
  <c r="T129" i="4"/>
  <c r="S129" i="4"/>
  <c r="R129" i="4"/>
  <c r="P129" i="4"/>
  <c r="O129" i="4"/>
  <c r="N129" i="4"/>
  <c r="M129" i="4"/>
  <c r="K129" i="4"/>
  <c r="J129" i="4"/>
  <c r="I129" i="4"/>
  <c r="H129" i="4"/>
  <c r="BI92" i="4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BI108" i="4"/>
  <c r="Z108" i="4"/>
  <c r="Y108" i="4"/>
  <c r="X108" i="4"/>
  <c r="W108" i="4"/>
  <c r="U108" i="4"/>
  <c r="T108" i="4"/>
  <c r="S108" i="4"/>
  <c r="R108" i="4"/>
  <c r="P108" i="4"/>
  <c r="O108" i="4"/>
  <c r="N108" i="4"/>
  <c r="M108" i="4"/>
  <c r="K108" i="4"/>
  <c r="J108" i="4"/>
  <c r="I108" i="4"/>
  <c r="H108" i="4"/>
  <c r="BI107" i="4" l="1"/>
  <c r="Z107" i="4"/>
  <c r="Y107" i="4"/>
  <c r="X107" i="4"/>
  <c r="W107" i="4"/>
  <c r="U107" i="4"/>
  <c r="T107" i="4"/>
  <c r="S107" i="4"/>
  <c r="R107" i="4"/>
  <c r="P107" i="4"/>
  <c r="O107" i="4"/>
  <c r="N107" i="4"/>
  <c r="M107" i="4"/>
  <c r="K107" i="4"/>
  <c r="J107" i="4"/>
  <c r="I107" i="4"/>
  <c r="H107" i="4"/>
  <c r="BI128" i="4" l="1"/>
  <c r="Z128" i="4"/>
  <c r="Y128" i="4"/>
  <c r="X128" i="4"/>
  <c r="W128" i="4"/>
  <c r="U128" i="4"/>
  <c r="T128" i="4"/>
  <c r="S128" i="4"/>
  <c r="R128" i="4"/>
  <c r="P128" i="4"/>
  <c r="O128" i="4"/>
  <c r="N128" i="4"/>
  <c r="M128" i="4"/>
  <c r="K128" i="4"/>
  <c r="J128" i="4"/>
  <c r="I128" i="4"/>
  <c r="H128" i="4"/>
  <c r="BI106" i="4"/>
  <c r="Z106" i="4"/>
  <c r="Y106" i="4"/>
  <c r="X106" i="4"/>
  <c r="W106" i="4"/>
  <c r="U106" i="4"/>
  <c r="T106" i="4"/>
  <c r="S106" i="4"/>
  <c r="R106" i="4"/>
  <c r="P106" i="4"/>
  <c r="O106" i="4"/>
  <c r="N106" i="4"/>
  <c r="M106" i="4"/>
  <c r="K106" i="4"/>
  <c r="J106" i="4"/>
  <c r="I106" i="4"/>
  <c r="H106" i="4"/>
  <c r="BI91" i="4"/>
  <c r="Z91" i="4"/>
  <c r="Y91" i="4"/>
  <c r="X91" i="4"/>
  <c r="W91" i="4"/>
  <c r="U91" i="4"/>
  <c r="T91" i="4"/>
  <c r="S91" i="4"/>
  <c r="R91" i="4"/>
  <c r="P91" i="4"/>
  <c r="O91" i="4"/>
  <c r="N91" i="4"/>
  <c r="M91" i="4"/>
  <c r="K91" i="4"/>
  <c r="J91" i="4"/>
  <c r="I91" i="4"/>
  <c r="H91" i="4"/>
  <c r="BI90" i="4"/>
  <c r="Z90" i="4"/>
  <c r="Y90" i="4"/>
  <c r="X90" i="4"/>
  <c r="W90" i="4"/>
  <c r="U90" i="4"/>
  <c r="T90" i="4"/>
  <c r="S90" i="4"/>
  <c r="R90" i="4"/>
  <c r="P90" i="4"/>
  <c r="O90" i="4"/>
  <c r="N90" i="4"/>
  <c r="M90" i="4"/>
  <c r="K90" i="4"/>
  <c r="J90" i="4"/>
  <c r="I90" i="4"/>
  <c r="H90" i="4"/>
  <c r="BI160" i="4" l="1"/>
  <c r="Z160" i="4"/>
  <c r="Y160" i="4"/>
  <c r="X160" i="4"/>
  <c r="W160" i="4"/>
  <c r="U160" i="4"/>
  <c r="T160" i="4"/>
  <c r="S160" i="4"/>
  <c r="R160" i="4"/>
  <c r="P160" i="4"/>
  <c r="O160" i="4"/>
  <c r="N160" i="4"/>
  <c r="M160" i="4"/>
  <c r="K160" i="4"/>
  <c r="J160" i="4"/>
  <c r="I160" i="4"/>
  <c r="H160" i="4"/>
  <c r="BI145" i="4"/>
  <c r="Z145" i="4"/>
  <c r="Y145" i="4"/>
  <c r="X145" i="4"/>
  <c r="W145" i="4"/>
  <c r="U145" i="4"/>
  <c r="T145" i="4"/>
  <c r="S145" i="4"/>
  <c r="R145" i="4"/>
  <c r="P145" i="4"/>
  <c r="O145" i="4"/>
  <c r="N145" i="4"/>
  <c r="M145" i="4"/>
  <c r="H145" i="4"/>
  <c r="I145" i="4" s="1"/>
  <c r="J145" i="4" s="1"/>
  <c r="K145" i="4" s="1"/>
  <c r="BI127" i="4" l="1"/>
  <c r="Z127" i="4"/>
  <c r="Y127" i="4"/>
  <c r="X127" i="4"/>
  <c r="W127" i="4"/>
  <c r="U127" i="4"/>
  <c r="T127" i="4"/>
  <c r="S127" i="4"/>
  <c r="R127" i="4"/>
  <c r="P127" i="4"/>
  <c r="O127" i="4"/>
  <c r="N127" i="4"/>
  <c r="M127" i="4"/>
  <c r="K127" i="4"/>
  <c r="J127" i="4"/>
  <c r="I127" i="4"/>
  <c r="H127" i="4"/>
  <c r="BI105" i="4"/>
  <c r="Z105" i="4"/>
  <c r="Y105" i="4"/>
  <c r="X105" i="4"/>
  <c r="W105" i="4"/>
  <c r="U105" i="4"/>
  <c r="T105" i="4"/>
  <c r="S105" i="4"/>
  <c r="R105" i="4"/>
  <c r="P105" i="4"/>
  <c r="O105" i="4"/>
  <c r="N105" i="4"/>
  <c r="M105" i="4"/>
  <c r="K105" i="4"/>
  <c r="J105" i="4"/>
  <c r="I105" i="4"/>
  <c r="H105" i="4"/>
  <c r="BI89" i="4"/>
  <c r="Z89" i="4"/>
  <c r="Y89" i="4"/>
  <c r="X89" i="4"/>
  <c r="W89" i="4"/>
  <c r="U89" i="4"/>
  <c r="T89" i="4"/>
  <c r="S89" i="4"/>
  <c r="R89" i="4"/>
  <c r="P89" i="4"/>
  <c r="O89" i="4"/>
  <c r="N89" i="4"/>
  <c r="M89" i="4"/>
  <c r="K89" i="4"/>
  <c r="J89" i="4"/>
  <c r="I89" i="4"/>
  <c r="H89" i="4"/>
  <c r="BI88" i="4"/>
  <c r="Z88" i="4"/>
  <c r="Y88" i="4"/>
  <c r="X88" i="4"/>
  <c r="W88" i="4"/>
  <c r="U88" i="4"/>
  <c r="T88" i="4"/>
  <c r="S88" i="4"/>
  <c r="R88" i="4"/>
  <c r="P88" i="4"/>
  <c r="O88" i="4"/>
  <c r="N88" i="4"/>
  <c r="M88" i="4"/>
  <c r="K88" i="4"/>
  <c r="J88" i="4"/>
  <c r="I88" i="4"/>
  <c r="H88" i="4"/>
  <c r="BI126" i="4" l="1"/>
  <c r="Z126" i="4"/>
  <c r="Y126" i="4"/>
  <c r="X126" i="4"/>
  <c r="W126" i="4"/>
  <c r="U126" i="4"/>
  <c r="T126" i="4"/>
  <c r="S126" i="4"/>
  <c r="R126" i="4"/>
  <c r="P126" i="4"/>
  <c r="O126" i="4"/>
  <c r="N126" i="4"/>
  <c r="M126" i="4"/>
  <c r="K126" i="4"/>
  <c r="J126" i="4"/>
  <c r="I126" i="4"/>
  <c r="H126" i="4"/>
  <c r="BI71" i="4" l="1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BI104" i="4"/>
  <c r="Z104" i="4"/>
  <c r="Y104" i="4"/>
  <c r="X104" i="4"/>
  <c r="W104" i="4"/>
  <c r="U104" i="4"/>
  <c r="T104" i="4"/>
  <c r="S104" i="4"/>
  <c r="R104" i="4"/>
  <c r="P104" i="4"/>
  <c r="O104" i="4"/>
  <c r="N104" i="4"/>
  <c r="M104" i="4"/>
  <c r="K104" i="4"/>
  <c r="J104" i="4"/>
  <c r="I104" i="4"/>
  <c r="H104" i="4"/>
  <c r="BI125" i="4"/>
  <c r="Z125" i="4"/>
  <c r="Y125" i="4"/>
  <c r="X125" i="4"/>
  <c r="W125" i="4"/>
  <c r="U125" i="4"/>
  <c r="T125" i="4"/>
  <c r="S125" i="4"/>
  <c r="R125" i="4"/>
  <c r="P125" i="4"/>
  <c r="O125" i="4"/>
  <c r="N125" i="4"/>
  <c r="M125" i="4"/>
  <c r="K125" i="4"/>
  <c r="J125" i="4"/>
  <c r="I125" i="4"/>
  <c r="H125" i="4"/>
  <c r="BI103" i="4"/>
  <c r="Z103" i="4"/>
  <c r="Y103" i="4"/>
  <c r="X103" i="4"/>
  <c r="W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BI87" i="4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I70" i="4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30" i="4"/>
  <c r="Z30" i="4"/>
  <c r="Y30" i="4"/>
  <c r="X30" i="4"/>
  <c r="W30" i="4"/>
  <c r="U30" i="4"/>
  <c r="T30" i="4"/>
  <c r="S30" i="4"/>
  <c r="R30" i="4"/>
  <c r="P30" i="4"/>
  <c r="O30" i="4"/>
  <c r="N30" i="4"/>
  <c r="M30" i="4"/>
  <c r="K30" i="4"/>
  <c r="J30" i="4"/>
  <c r="I30" i="4"/>
  <c r="H30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H15" i="4"/>
  <c r="I15" i="4" s="1"/>
  <c r="J15" i="4" s="1"/>
  <c r="K15" i="4" s="1"/>
  <c r="BI69" i="4"/>
  <c r="Z69" i="4"/>
  <c r="Y69" i="4"/>
  <c r="X69" i="4"/>
  <c r="W69" i="4"/>
  <c r="U69" i="4"/>
  <c r="T69" i="4"/>
  <c r="S69" i="4"/>
  <c r="R69" i="4"/>
  <c r="P69" i="4"/>
  <c r="O69" i="4"/>
  <c r="N69" i="4"/>
  <c r="M69" i="4"/>
  <c r="K69" i="4"/>
  <c r="J69" i="4"/>
  <c r="I69" i="4"/>
  <c r="H69" i="4"/>
  <c r="BI49" i="4" l="1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68" i="4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BI67" i="4" l="1"/>
  <c r="Z67" i="4"/>
  <c r="Y67" i="4"/>
  <c r="X67" i="4"/>
  <c r="W67" i="4"/>
  <c r="U67" i="4"/>
  <c r="T67" i="4"/>
  <c r="S67" i="4"/>
  <c r="R67" i="4"/>
  <c r="P67" i="4"/>
  <c r="O67" i="4"/>
  <c r="N67" i="4"/>
  <c r="M67" i="4"/>
  <c r="K67" i="4"/>
  <c r="J67" i="4"/>
  <c r="I67" i="4"/>
  <c r="H67" i="4"/>
  <c r="BI86" i="4" l="1"/>
  <c r="Z86" i="4"/>
  <c r="Y86" i="4"/>
  <c r="X86" i="4"/>
  <c r="W86" i="4"/>
  <c r="U86" i="4"/>
  <c r="T86" i="4"/>
  <c r="S86" i="4"/>
  <c r="R86" i="4"/>
  <c r="P86" i="4"/>
  <c r="O86" i="4"/>
  <c r="N86" i="4"/>
  <c r="M86" i="4"/>
  <c r="K86" i="4"/>
  <c r="J86" i="4"/>
  <c r="I86" i="4"/>
  <c r="H86" i="4"/>
  <c r="BI48" i="4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124" i="4" l="1"/>
  <c r="Z124" i="4"/>
  <c r="Y124" i="4"/>
  <c r="X124" i="4"/>
  <c r="W124" i="4"/>
  <c r="U124" i="4"/>
  <c r="T124" i="4"/>
  <c r="S124" i="4"/>
  <c r="R124" i="4"/>
  <c r="P124" i="4"/>
  <c r="O124" i="4"/>
  <c r="N124" i="4"/>
  <c r="M124" i="4"/>
  <c r="K124" i="4"/>
  <c r="J124" i="4"/>
  <c r="I124" i="4"/>
  <c r="H124" i="4"/>
  <c r="BI102" i="4"/>
  <c r="Z102" i="4"/>
  <c r="Y102" i="4"/>
  <c r="X102" i="4"/>
  <c r="W102" i="4"/>
  <c r="U102" i="4"/>
  <c r="T102" i="4"/>
  <c r="S102" i="4"/>
  <c r="R102" i="4"/>
  <c r="P102" i="4"/>
  <c r="O102" i="4"/>
  <c r="N102" i="4"/>
  <c r="M102" i="4"/>
  <c r="K102" i="4"/>
  <c r="J102" i="4"/>
  <c r="I102" i="4"/>
  <c r="H102" i="4"/>
  <c r="BI66" i="4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85" i="4"/>
  <c r="Z85" i="4"/>
  <c r="Y85" i="4"/>
  <c r="X85" i="4"/>
  <c r="W85" i="4"/>
  <c r="U85" i="4"/>
  <c r="T85" i="4"/>
  <c r="S85" i="4"/>
  <c r="R85" i="4"/>
  <c r="P85" i="4"/>
  <c r="O85" i="4"/>
  <c r="N85" i="4"/>
  <c r="M85" i="4"/>
  <c r="K85" i="4"/>
  <c r="J85" i="4"/>
  <c r="I85" i="4"/>
  <c r="H85" i="4"/>
  <c r="BI47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BI123" i="4"/>
  <c r="Z123" i="4"/>
  <c r="Y123" i="4"/>
  <c r="X123" i="4"/>
  <c r="W123" i="4"/>
  <c r="U123" i="4"/>
  <c r="T123" i="4"/>
  <c r="S123" i="4"/>
  <c r="R123" i="4"/>
  <c r="P123" i="4"/>
  <c r="O123" i="4"/>
  <c r="N123" i="4"/>
  <c r="M123" i="4"/>
  <c r="K123" i="4"/>
  <c r="J123" i="4"/>
  <c r="I123" i="4"/>
  <c r="H123" i="4"/>
  <c r="BI185" i="4"/>
  <c r="Z185" i="4"/>
  <c r="Y185" i="4"/>
  <c r="X185" i="4"/>
  <c r="W185" i="4"/>
  <c r="U185" i="4"/>
  <c r="T185" i="4"/>
  <c r="S185" i="4"/>
  <c r="R185" i="4"/>
  <c r="P185" i="4"/>
  <c r="O185" i="4"/>
  <c r="N185" i="4"/>
  <c r="M185" i="4"/>
  <c r="K185" i="4"/>
  <c r="J185" i="4"/>
  <c r="I185" i="4"/>
  <c r="H185" i="4"/>
  <c r="BI46" i="4" l="1"/>
  <c r="Z46" i="4"/>
  <c r="Y46" i="4"/>
  <c r="X46" i="4"/>
  <c r="W46" i="4"/>
  <c r="U46" i="4"/>
  <c r="T46" i="4"/>
  <c r="S46" i="4"/>
  <c r="R46" i="4"/>
  <c r="P46" i="4"/>
  <c r="O46" i="4"/>
  <c r="N46" i="4"/>
  <c r="M46" i="4"/>
  <c r="K46" i="4"/>
  <c r="J46" i="4"/>
  <c r="I46" i="4"/>
  <c r="H46" i="4"/>
  <c r="BI122" i="4"/>
  <c r="Z122" i="4"/>
  <c r="Y122" i="4"/>
  <c r="X122" i="4"/>
  <c r="W122" i="4"/>
  <c r="U122" i="4"/>
  <c r="T122" i="4"/>
  <c r="S122" i="4"/>
  <c r="R122" i="4"/>
  <c r="P122" i="4"/>
  <c r="O122" i="4"/>
  <c r="N122" i="4"/>
  <c r="M122" i="4"/>
  <c r="K122" i="4"/>
  <c r="J122" i="4"/>
  <c r="I122" i="4"/>
  <c r="H122" i="4"/>
  <c r="BI84" i="4"/>
  <c r="Z84" i="4"/>
  <c r="Y84" i="4"/>
  <c r="X84" i="4"/>
  <c r="W84" i="4"/>
  <c r="U84" i="4"/>
  <c r="T84" i="4"/>
  <c r="S84" i="4"/>
  <c r="R84" i="4"/>
  <c r="P84" i="4"/>
  <c r="O84" i="4"/>
  <c r="N84" i="4"/>
  <c r="M84" i="4"/>
  <c r="K84" i="4"/>
  <c r="J84" i="4"/>
  <c r="I84" i="4"/>
  <c r="H84" i="4"/>
  <c r="BI45" i="4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BI121" i="4"/>
  <c r="Z121" i="4"/>
  <c r="Y121" i="4"/>
  <c r="X121" i="4"/>
  <c r="W121" i="4"/>
  <c r="U121" i="4"/>
  <c r="T121" i="4"/>
  <c r="S121" i="4"/>
  <c r="R121" i="4"/>
  <c r="P121" i="4"/>
  <c r="O121" i="4"/>
  <c r="N121" i="4"/>
  <c r="M121" i="4"/>
  <c r="K121" i="4"/>
  <c r="J121" i="4"/>
  <c r="I121" i="4"/>
  <c r="H121" i="4"/>
  <c r="BI101" i="4"/>
  <c r="Z101" i="4"/>
  <c r="Y101" i="4"/>
  <c r="X101" i="4"/>
  <c r="W101" i="4"/>
  <c r="U101" i="4"/>
  <c r="T101" i="4"/>
  <c r="S101" i="4"/>
  <c r="R101" i="4"/>
  <c r="P101" i="4"/>
  <c r="O101" i="4"/>
  <c r="N101" i="4"/>
  <c r="M101" i="4"/>
  <c r="K101" i="4"/>
  <c r="J101" i="4"/>
  <c r="I101" i="4"/>
  <c r="H101" i="4"/>
  <c r="BI65" i="4"/>
  <c r="Z65" i="4"/>
  <c r="Y65" i="4"/>
  <c r="X65" i="4"/>
  <c r="W65" i="4"/>
  <c r="U65" i="4"/>
  <c r="T65" i="4"/>
  <c r="S65" i="4"/>
  <c r="R65" i="4"/>
  <c r="P65" i="4"/>
  <c r="O65" i="4"/>
  <c r="N65" i="4"/>
  <c r="M65" i="4"/>
  <c r="K65" i="4"/>
  <c r="J65" i="4"/>
  <c r="I65" i="4"/>
  <c r="H65" i="4"/>
  <c r="BI184" i="4" l="1"/>
  <c r="Z184" i="4"/>
  <c r="Y184" i="4"/>
  <c r="X184" i="4"/>
  <c r="W184" i="4"/>
  <c r="U184" i="4"/>
  <c r="T184" i="4"/>
  <c r="S184" i="4"/>
  <c r="R184" i="4"/>
  <c r="P184" i="4"/>
  <c r="O184" i="4"/>
  <c r="N184" i="4"/>
  <c r="M184" i="4"/>
  <c r="K184" i="4"/>
  <c r="J184" i="4"/>
  <c r="I184" i="4"/>
  <c r="H184" i="4"/>
  <c r="BI120" i="4" l="1"/>
  <c r="Z120" i="4"/>
  <c r="Y120" i="4"/>
  <c r="X120" i="4"/>
  <c r="W120" i="4"/>
  <c r="U120" i="4"/>
  <c r="T120" i="4"/>
  <c r="S120" i="4"/>
  <c r="R120" i="4"/>
  <c r="P120" i="4"/>
  <c r="O120" i="4"/>
  <c r="N120" i="4"/>
  <c r="M120" i="4"/>
  <c r="K120" i="4"/>
  <c r="J120" i="4"/>
  <c r="I120" i="4"/>
  <c r="H120" i="4"/>
  <c r="BI119" i="4" l="1"/>
  <c r="Z119" i="4"/>
  <c r="Y119" i="4"/>
  <c r="X119" i="4"/>
  <c r="W119" i="4"/>
  <c r="U119" i="4"/>
  <c r="T119" i="4"/>
  <c r="S119" i="4"/>
  <c r="R119" i="4"/>
  <c r="P119" i="4"/>
  <c r="O119" i="4"/>
  <c r="N119" i="4"/>
  <c r="M119" i="4"/>
  <c r="K119" i="4"/>
  <c r="J119" i="4"/>
  <c r="I119" i="4"/>
  <c r="H119" i="4"/>
  <c r="BI64" i="4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BI118" i="4" l="1"/>
  <c r="Z118" i="4"/>
  <c r="Y118" i="4"/>
  <c r="X118" i="4"/>
  <c r="W118" i="4"/>
  <c r="U118" i="4"/>
  <c r="T118" i="4"/>
  <c r="S118" i="4"/>
  <c r="R118" i="4"/>
  <c r="P118" i="4"/>
  <c r="O118" i="4"/>
  <c r="N118" i="4"/>
  <c r="M118" i="4"/>
  <c r="K118" i="4"/>
  <c r="J118" i="4"/>
  <c r="I118" i="4"/>
  <c r="H118" i="4"/>
  <c r="BI100" i="4"/>
  <c r="Z100" i="4"/>
  <c r="Y100" i="4"/>
  <c r="X100" i="4"/>
  <c r="W100" i="4"/>
  <c r="U100" i="4"/>
  <c r="T100" i="4"/>
  <c r="S100" i="4"/>
  <c r="R100" i="4"/>
  <c r="P100" i="4"/>
  <c r="O100" i="4"/>
  <c r="N100" i="4"/>
  <c r="M100" i="4"/>
  <c r="K100" i="4"/>
  <c r="J100" i="4"/>
  <c r="I100" i="4"/>
  <c r="H100" i="4"/>
  <c r="BI83" i="4"/>
  <c r="Z83" i="4"/>
  <c r="Y83" i="4"/>
  <c r="X83" i="4"/>
  <c r="W83" i="4"/>
  <c r="U83" i="4"/>
  <c r="T83" i="4"/>
  <c r="S83" i="4"/>
  <c r="R83" i="4"/>
  <c r="P83" i="4"/>
  <c r="O83" i="4"/>
  <c r="N83" i="4"/>
  <c r="M83" i="4"/>
  <c r="K83" i="4"/>
  <c r="J83" i="4"/>
  <c r="I83" i="4"/>
  <c r="H83" i="4"/>
  <c r="BI63" i="4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BI44" i="4"/>
  <c r="Z44" i="4"/>
  <c r="Y44" i="4"/>
  <c r="X44" i="4"/>
  <c r="W44" i="4"/>
  <c r="U44" i="4"/>
  <c r="T44" i="4"/>
  <c r="S44" i="4"/>
  <c r="R44" i="4"/>
  <c r="P44" i="4"/>
  <c r="O44" i="4"/>
  <c r="N44" i="4"/>
  <c r="M44" i="4"/>
  <c r="K44" i="4"/>
  <c r="J44" i="4"/>
  <c r="I44" i="4"/>
  <c r="H44" i="4"/>
  <c r="BI29" i="4"/>
  <c r="Z29" i="4"/>
  <c r="Y29" i="4"/>
  <c r="X29" i="4"/>
  <c r="W29" i="4"/>
  <c r="U29" i="4"/>
  <c r="T29" i="4"/>
  <c r="S29" i="4"/>
  <c r="R29" i="4"/>
  <c r="P29" i="4"/>
  <c r="O29" i="4"/>
  <c r="N29" i="4"/>
  <c r="M29" i="4"/>
  <c r="K29" i="4"/>
  <c r="J29" i="4"/>
  <c r="I29" i="4"/>
  <c r="H29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H14" i="4"/>
  <c r="I14" i="4" s="1"/>
  <c r="J14" i="4" s="1"/>
  <c r="K14" i="4" s="1"/>
  <c r="BI13" i="4" l="1"/>
  <c r="Z13" i="4"/>
  <c r="Y13" i="4"/>
  <c r="X13" i="4"/>
  <c r="W13" i="4"/>
  <c r="U13" i="4"/>
  <c r="T13" i="4"/>
  <c r="S13" i="4"/>
  <c r="R13" i="4"/>
  <c r="P13" i="4"/>
  <c r="O13" i="4"/>
  <c r="N13" i="4"/>
  <c r="M13" i="4"/>
  <c r="H13" i="4"/>
  <c r="I13" i="4" s="1"/>
  <c r="J13" i="4" s="1"/>
  <c r="K13" i="4" s="1"/>
  <c r="BI28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BI43" i="4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BI62" i="4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BI82" i="4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I99" i="4"/>
  <c r="Z99" i="4"/>
  <c r="Y99" i="4"/>
  <c r="X99" i="4"/>
  <c r="W99" i="4"/>
  <c r="U99" i="4"/>
  <c r="T99" i="4"/>
  <c r="S99" i="4"/>
  <c r="R99" i="4"/>
  <c r="P99" i="4"/>
  <c r="O99" i="4"/>
  <c r="N99" i="4"/>
  <c r="M99" i="4"/>
  <c r="K99" i="4"/>
  <c r="J99" i="4"/>
  <c r="I99" i="4"/>
  <c r="H99" i="4"/>
  <c r="BI117" i="4"/>
  <c r="Z117" i="4"/>
  <c r="Y117" i="4"/>
  <c r="X117" i="4"/>
  <c r="W117" i="4"/>
  <c r="U117" i="4"/>
  <c r="T117" i="4"/>
  <c r="S117" i="4"/>
  <c r="R117" i="4"/>
  <c r="P117" i="4"/>
  <c r="O117" i="4"/>
  <c r="N117" i="4"/>
  <c r="M117" i="4"/>
  <c r="K117" i="4"/>
  <c r="J117" i="4"/>
  <c r="I117" i="4"/>
  <c r="H117" i="4"/>
  <c r="BI81" i="4" l="1"/>
  <c r="Z81" i="4"/>
  <c r="Y81" i="4"/>
  <c r="X81" i="4"/>
  <c r="W81" i="4"/>
  <c r="U81" i="4"/>
  <c r="T81" i="4"/>
  <c r="S81" i="4"/>
  <c r="R81" i="4"/>
  <c r="P81" i="4"/>
  <c r="O81" i="4"/>
  <c r="N81" i="4"/>
  <c r="M81" i="4"/>
  <c r="K81" i="4"/>
  <c r="J81" i="4"/>
  <c r="I81" i="4"/>
  <c r="H81" i="4"/>
  <c r="BI116" i="4" l="1"/>
  <c r="Z116" i="4"/>
  <c r="Y116" i="4"/>
  <c r="X116" i="4"/>
  <c r="W116" i="4"/>
  <c r="U116" i="4"/>
  <c r="T116" i="4"/>
  <c r="S116" i="4"/>
  <c r="R116" i="4"/>
  <c r="P116" i="4"/>
  <c r="O116" i="4"/>
  <c r="N116" i="4"/>
  <c r="M116" i="4"/>
  <c r="K116" i="4"/>
  <c r="J116" i="4"/>
  <c r="I116" i="4"/>
  <c r="H116" i="4"/>
  <c r="BI98" i="4"/>
  <c r="Z98" i="4"/>
  <c r="Y98" i="4"/>
  <c r="X98" i="4"/>
  <c r="W98" i="4"/>
  <c r="U98" i="4"/>
  <c r="T98" i="4"/>
  <c r="S98" i="4"/>
  <c r="R98" i="4"/>
  <c r="P98" i="4"/>
  <c r="O98" i="4"/>
  <c r="N98" i="4"/>
  <c r="M98" i="4"/>
  <c r="K98" i="4"/>
  <c r="J98" i="4"/>
  <c r="I98" i="4"/>
  <c r="H98" i="4"/>
  <c r="BI80" i="4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BI42" i="4"/>
  <c r="Z42" i="4"/>
  <c r="Y42" i="4"/>
  <c r="X42" i="4"/>
  <c r="W42" i="4"/>
  <c r="U42" i="4"/>
  <c r="T42" i="4"/>
  <c r="S42" i="4"/>
  <c r="R42" i="4"/>
  <c r="P42" i="4"/>
  <c r="O42" i="4"/>
  <c r="N42" i="4"/>
  <c r="M42" i="4"/>
  <c r="K42" i="4"/>
  <c r="J42" i="4"/>
  <c r="I42" i="4"/>
  <c r="H42" i="4"/>
  <c r="BI27" i="4"/>
  <c r="Z27" i="4"/>
  <c r="Y27" i="4"/>
  <c r="X27" i="4"/>
  <c r="W27" i="4"/>
  <c r="U27" i="4"/>
  <c r="T27" i="4"/>
  <c r="S27" i="4"/>
  <c r="R27" i="4"/>
  <c r="P27" i="4"/>
  <c r="O27" i="4"/>
  <c r="N27" i="4"/>
  <c r="M27" i="4"/>
  <c r="K27" i="4"/>
  <c r="J27" i="4"/>
  <c r="I27" i="4"/>
  <c r="H27" i="4"/>
  <c r="BI12" i="4" l="1"/>
  <c r="Z12" i="4"/>
  <c r="Y12" i="4"/>
  <c r="X12" i="4"/>
  <c r="W12" i="4"/>
  <c r="U12" i="4"/>
  <c r="T12" i="4"/>
  <c r="S12" i="4"/>
  <c r="R12" i="4"/>
  <c r="P12" i="4"/>
  <c r="O12" i="4"/>
  <c r="N12" i="4"/>
  <c r="M12" i="4"/>
  <c r="H12" i="4"/>
  <c r="I12" i="4" s="1"/>
  <c r="J12" i="4" s="1"/>
  <c r="K12" i="4" s="1"/>
  <c r="BI144" i="4"/>
  <c r="Z144" i="4"/>
  <c r="Y144" i="4"/>
  <c r="X144" i="4"/>
  <c r="W144" i="4"/>
  <c r="U144" i="4"/>
  <c r="T144" i="4"/>
  <c r="S144" i="4"/>
  <c r="R144" i="4"/>
  <c r="P144" i="4"/>
  <c r="O144" i="4"/>
  <c r="N144" i="4"/>
  <c r="M144" i="4"/>
  <c r="H144" i="4"/>
  <c r="I144" i="4" s="1"/>
  <c r="J144" i="4" s="1"/>
  <c r="K144" i="4" s="1"/>
  <c r="BI152" i="4"/>
  <c r="Z152" i="4"/>
  <c r="Y152" i="4"/>
  <c r="X152" i="4"/>
  <c r="W152" i="4"/>
  <c r="U152" i="4"/>
  <c r="T152" i="4"/>
  <c r="S152" i="4"/>
  <c r="R152" i="4"/>
  <c r="P152" i="4"/>
  <c r="O152" i="4"/>
  <c r="N152" i="4"/>
  <c r="M152" i="4"/>
  <c r="K152" i="4"/>
  <c r="J152" i="4"/>
  <c r="I152" i="4"/>
  <c r="H152" i="4"/>
  <c r="BI159" i="4"/>
  <c r="Z159" i="4"/>
  <c r="Y159" i="4"/>
  <c r="X159" i="4"/>
  <c r="W159" i="4"/>
  <c r="U159" i="4"/>
  <c r="T159" i="4"/>
  <c r="S159" i="4"/>
  <c r="R159" i="4"/>
  <c r="P159" i="4"/>
  <c r="O159" i="4"/>
  <c r="N159" i="4"/>
  <c r="M159" i="4"/>
  <c r="K159" i="4"/>
  <c r="J159" i="4"/>
  <c r="I159" i="4"/>
  <c r="H159" i="4"/>
  <c r="BI167" i="4"/>
  <c r="Z167" i="4"/>
  <c r="Y167" i="4"/>
  <c r="X167" i="4"/>
  <c r="W167" i="4"/>
  <c r="U167" i="4"/>
  <c r="T167" i="4"/>
  <c r="S167" i="4"/>
  <c r="R167" i="4"/>
  <c r="P167" i="4"/>
  <c r="O167" i="4"/>
  <c r="N167" i="4"/>
  <c r="M167" i="4"/>
  <c r="K167" i="4"/>
  <c r="J167" i="4"/>
  <c r="I167" i="4"/>
  <c r="H167" i="4"/>
  <c r="BI183" i="4"/>
  <c r="Z183" i="4"/>
  <c r="Y183" i="4"/>
  <c r="X183" i="4"/>
  <c r="W183" i="4"/>
  <c r="U183" i="4"/>
  <c r="T183" i="4"/>
  <c r="S183" i="4"/>
  <c r="R183" i="4"/>
  <c r="P183" i="4"/>
  <c r="O183" i="4"/>
  <c r="N183" i="4"/>
  <c r="M183" i="4"/>
  <c r="K183" i="4"/>
  <c r="J183" i="4"/>
  <c r="I183" i="4"/>
  <c r="H183" i="4"/>
  <c r="BI143" i="4" l="1"/>
  <c r="Z143" i="4"/>
  <c r="Y143" i="4"/>
  <c r="X143" i="4"/>
  <c r="W143" i="4"/>
  <c r="U143" i="4"/>
  <c r="T143" i="4"/>
  <c r="S143" i="4"/>
  <c r="R143" i="4"/>
  <c r="P143" i="4"/>
  <c r="O143" i="4"/>
  <c r="N143" i="4"/>
  <c r="M143" i="4"/>
  <c r="H143" i="4"/>
  <c r="I143" i="4" s="1"/>
  <c r="J143" i="4" s="1"/>
  <c r="K143" i="4" s="1"/>
  <c r="BI142" i="4"/>
  <c r="Z142" i="4"/>
  <c r="Y142" i="4"/>
  <c r="X142" i="4"/>
  <c r="W142" i="4"/>
  <c r="U142" i="4"/>
  <c r="T142" i="4"/>
  <c r="S142" i="4"/>
  <c r="R142" i="4"/>
  <c r="P142" i="4"/>
  <c r="O142" i="4"/>
  <c r="N142" i="4"/>
  <c r="M142" i="4"/>
  <c r="H142" i="4"/>
  <c r="I142" i="4" s="1"/>
  <c r="J142" i="4" s="1"/>
  <c r="K142" i="4" s="1"/>
  <c r="BI11" i="4"/>
  <c r="Z11" i="4"/>
  <c r="Y11" i="4"/>
  <c r="X11" i="4"/>
  <c r="W11" i="4"/>
  <c r="U11" i="4"/>
  <c r="T11" i="4"/>
  <c r="S11" i="4"/>
  <c r="R11" i="4"/>
  <c r="P11" i="4"/>
  <c r="O11" i="4"/>
  <c r="N11" i="4"/>
  <c r="M11" i="4"/>
  <c r="H11" i="4"/>
  <c r="I11" i="4" s="1"/>
  <c r="J11" i="4" s="1"/>
  <c r="K11" i="4" s="1"/>
  <c r="BI115" i="4"/>
  <c r="Z115" i="4"/>
  <c r="Y115" i="4"/>
  <c r="X115" i="4"/>
  <c r="W115" i="4"/>
  <c r="U115" i="4"/>
  <c r="T115" i="4"/>
  <c r="S115" i="4"/>
  <c r="R115" i="4"/>
  <c r="P115" i="4"/>
  <c r="O115" i="4"/>
  <c r="N115" i="4"/>
  <c r="M115" i="4"/>
  <c r="K115" i="4"/>
  <c r="J115" i="4"/>
  <c r="I115" i="4"/>
  <c r="H115" i="4"/>
  <c r="BI182" i="4" l="1"/>
  <c r="Z182" i="4"/>
  <c r="Y182" i="4"/>
  <c r="X182" i="4"/>
  <c r="W182" i="4"/>
  <c r="U182" i="4"/>
  <c r="T182" i="4"/>
  <c r="S182" i="4"/>
  <c r="R182" i="4"/>
  <c r="P182" i="4"/>
  <c r="O182" i="4"/>
  <c r="N182" i="4"/>
  <c r="M182" i="4"/>
  <c r="K182" i="4"/>
  <c r="J182" i="4"/>
  <c r="I182" i="4"/>
  <c r="H182" i="4"/>
  <c r="BI174" i="4"/>
  <c r="Z174" i="4"/>
  <c r="Y174" i="4"/>
  <c r="X174" i="4"/>
  <c r="W174" i="4"/>
  <c r="U174" i="4"/>
  <c r="T174" i="4"/>
  <c r="S174" i="4"/>
  <c r="R174" i="4"/>
  <c r="P174" i="4"/>
  <c r="O174" i="4"/>
  <c r="N174" i="4"/>
  <c r="M174" i="4"/>
  <c r="K174" i="4"/>
  <c r="J174" i="4"/>
  <c r="I174" i="4"/>
  <c r="H174" i="4"/>
  <c r="BI166" i="4"/>
  <c r="Z166" i="4"/>
  <c r="Y166" i="4"/>
  <c r="X166" i="4"/>
  <c r="W166" i="4"/>
  <c r="U166" i="4"/>
  <c r="T166" i="4"/>
  <c r="S166" i="4"/>
  <c r="R166" i="4"/>
  <c r="P166" i="4"/>
  <c r="O166" i="4"/>
  <c r="N166" i="4"/>
  <c r="M166" i="4"/>
  <c r="K166" i="4"/>
  <c r="J166" i="4"/>
  <c r="I166" i="4"/>
  <c r="H166" i="4"/>
  <c r="BI158" i="4"/>
  <c r="Z158" i="4"/>
  <c r="Y158" i="4"/>
  <c r="X158" i="4"/>
  <c r="W158" i="4"/>
  <c r="U158" i="4"/>
  <c r="T158" i="4"/>
  <c r="S158" i="4"/>
  <c r="R158" i="4"/>
  <c r="P158" i="4"/>
  <c r="O158" i="4"/>
  <c r="N158" i="4"/>
  <c r="M158" i="4"/>
  <c r="K158" i="4"/>
  <c r="J158" i="4"/>
  <c r="I158" i="4"/>
  <c r="H158" i="4"/>
  <c r="BI151" i="4"/>
  <c r="Z151" i="4"/>
  <c r="Y151" i="4"/>
  <c r="X151" i="4"/>
  <c r="W151" i="4"/>
  <c r="U151" i="4"/>
  <c r="T151" i="4"/>
  <c r="S151" i="4"/>
  <c r="R151" i="4"/>
  <c r="P151" i="4"/>
  <c r="O151" i="4"/>
  <c r="N151" i="4"/>
  <c r="M151" i="4"/>
  <c r="K151" i="4"/>
  <c r="J151" i="4"/>
  <c r="I151" i="4"/>
  <c r="H151" i="4"/>
  <c r="BI141" i="4"/>
  <c r="Z141" i="4"/>
  <c r="Y141" i="4"/>
  <c r="X141" i="4"/>
  <c r="W141" i="4"/>
  <c r="U141" i="4"/>
  <c r="T141" i="4"/>
  <c r="S141" i="4"/>
  <c r="R141" i="4"/>
  <c r="P141" i="4"/>
  <c r="O141" i="4"/>
  <c r="N141" i="4"/>
  <c r="M141" i="4"/>
  <c r="H141" i="4"/>
  <c r="I141" i="4" s="1"/>
  <c r="J141" i="4" s="1"/>
  <c r="K141" i="4" s="1"/>
  <c r="BI97" i="4" l="1"/>
  <c r="Z97" i="4"/>
  <c r="Y97" i="4"/>
  <c r="X97" i="4"/>
  <c r="W97" i="4"/>
  <c r="U97" i="4"/>
  <c r="T97" i="4"/>
  <c r="S97" i="4"/>
  <c r="R97" i="4"/>
  <c r="P97" i="4"/>
  <c r="O97" i="4"/>
  <c r="N97" i="4"/>
  <c r="M97" i="4"/>
  <c r="K97" i="4"/>
  <c r="J97" i="4"/>
  <c r="I97" i="4"/>
  <c r="H97" i="4"/>
  <c r="BI79" i="4"/>
  <c r="Z79" i="4"/>
  <c r="Y79" i="4"/>
  <c r="X79" i="4"/>
  <c r="W79" i="4"/>
  <c r="U79" i="4"/>
  <c r="T79" i="4"/>
  <c r="S79" i="4"/>
  <c r="R79" i="4"/>
  <c r="P79" i="4"/>
  <c r="O79" i="4"/>
  <c r="N79" i="4"/>
  <c r="M79" i="4"/>
  <c r="K79" i="4"/>
  <c r="J79" i="4"/>
  <c r="I79" i="4"/>
  <c r="H79" i="4"/>
  <c r="BI61" i="4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41" i="4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26" i="4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H10" i="4"/>
  <c r="I10" i="4" s="1"/>
  <c r="J10" i="4" s="1"/>
  <c r="K10" i="4" s="1"/>
  <c r="BI114" i="4"/>
  <c r="Z114" i="4"/>
  <c r="Y114" i="4"/>
  <c r="X114" i="4"/>
  <c r="W114" i="4"/>
  <c r="U114" i="4"/>
  <c r="T114" i="4"/>
  <c r="S114" i="4"/>
  <c r="R114" i="4"/>
  <c r="P114" i="4"/>
  <c r="O114" i="4"/>
  <c r="N114" i="4"/>
  <c r="M114" i="4"/>
  <c r="K114" i="4"/>
  <c r="J114" i="4"/>
  <c r="I114" i="4"/>
  <c r="H114" i="4"/>
  <c r="BI77" i="4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BI78" i="4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BI40" i="4"/>
  <c r="Z40" i="4"/>
  <c r="Y40" i="4"/>
  <c r="X40" i="4"/>
  <c r="W40" i="4"/>
  <c r="U40" i="4"/>
  <c r="T40" i="4"/>
  <c r="S40" i="4"/>
  <c r="R40" i="4"/>
  <c r="P40" i="4"/>
  <c r="O40" i="4"/>
  <c r="N40" i="4"/>
  <c r="M40" i="4"/>
  <c r="K40" i="4"/>
  <c r="J40" i="4"/>
  <c r="I40" i="4"/>
  <c r="H40" i="4"/>
  <c r="BI39" i="4" l="1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38" i="4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BI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I60" i="4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BI25" i="4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59" i="4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9" i="4"/>
  <c r="Z9" i="4"/>
  <c r="Y9" i="4"/>
  <c r="X9" i="4"/>
  <c r="W9" i="4"/>
  <c r="U9" i="4"/>
  <c r="T9" i="4"/>
  <c r="S9" i="4"/>
  <c r="R9" i="4"/>
  <c r="P9" i="4"/>
  <c r="O9" i="4"/>
  <c r="N9" i="4"/>
  <c r="M9" i="4"/>
  <c r="H9" i="4"/>
  <c r="I9" i="4" s="1"/>
  <c r="J9" i="4" s="1"/>
  <c r="K9" i="4" s="1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36" i="4"/>
  <c r="Z36" i="4"/>
  <c r="Y36" i="4"/>
  <c r="X36" i="4"/>
  <c r="W36" i="4"/>
  <c r="U36" i="4"/>
  <c r="T36" i="4"/>
  <c r="S36" i="4"/>
  <c r="R36" i="4"/>
  <c r="P36" i="4"/>
  <c r="O36" i="4"/>
  <c r="N36" i="4"/>
  <c r="M36" i="4"/>
  <c r="K36" i="4"/>
  <c r="J36" i="4"/>
  <c r="I36" i="4"/>
  <c r="H36" i="4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8" i="4"/>
  <c r="Z8" i="4"/>
  <c r="Y8" i="4"/>
  <c r="X8" i="4"/>
  <c r="W8" i="4"/>
  <c r="U8" i="4"/>
  <c r="T8" i="4"/>
  <c r="S8" i="4"/>
  <c r="R8" i="4"/>
  <c r="P8" i="4"/>
  <c r="O8" i="4"/>
  <c r="N8" i="4"/>
  <c r="M8" i="4"/>
  <c r="H8" i="4"/>
  <c r="I8" i="4" s="1"/>
  <c r="J8" i="4" s="1"/>
  <c r="K8" i="4" s="1"/>
  <c r="BI7" i="4"/>
  <c r="Z7" i="4"/>
  <c r="Y7" i="4"/>
  <c r="X7" i="4"/>
  <c r="W7" i="4"/>
  <c r="U7" i="4"/>
  <c r="T7" i="4"/>
  <c r="S7" i="4"/>
  <c r="R7" i="4"/>
  <c r="P7" i="4"/>
  <c r="O7" i="4"/>
  <c r="N7" i="4"/>
  <c r="M7" i="4"/>
  <c r="H7" i="4"/>
  <c r="I7" i="4" s="1"/>
  <c r="J7" i="4" s="1"/>
  <c r="K7" i="4" s="1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H35" i="4"/>
  <c r="BI57" i="4"/>
  <c r="Z57" i="4"/>
  <c r="Y57" i="4"/>
  <c r="X57" i="4"/>
  <c r="W57" i="4"/>
  <c r="U57" i="4"/>
  <c r="T57" i="4"/>
  <c r="S57" i="4"/>
  <c r="R57" i="4"/>
  <c r="P57" i="4"/>
  <c r="O57" i="4"/>
  <c r="N57" i="4"/>
  <c r="M57" i="4"/>
  <c r="K57" i="4"/>
  <c r="J57" i="4"/>
  <c r="I57" i="4"/>
  <c r="H57" i="4"/>
  <c r="BI113" i="4"/>
  <c r="Z113" i="4"/>
  <c r="Y113" i="4"/>
  <c r="X113" i="4"/>
  <c r="W113" i="4"/>
  <c r="U113" i="4"/>
  <c r="T113" i="4"/>
  <c r="S113" i="4"/>
  <c r="R113" i="4"/>
  <c r="P113" i="4"/>
  <c r="O113" i="4"/>
  <c r="N113" i="4"/>
  <c r="M113" i="4"/>
  <c r="K113" i="4"/>
  <c r="J113" i="4"/>
  <c r="I113" i="4"/>
  <c r="H113" i="4"/>
  <c r="BI181" i="4"/>
  <c r="Z181" i="4"/>
  <c r="Y181" i="4"/>
  <c r="X181" i="4"/>
  <c r="W181" i="4"/>
  <c r="U181" i="4"/>
  <c r="T181" i="4"/>
  <c r="S181" i="4"/>
  <c r="R181" i="4"/>
  <c r="P181" i="4"/>
  <c r="O181" i="4"/>
  <c r="N181" i="4"/>
  <c r="M181" i="4"/>
  <c r="K181" i="4"/>
  <c r="J181" i="4"/>
  <c r="I181" i="4"/>
  <c r="H181" i="4"/>
  <c r="BI165" i="4"/>
  <c r="Z165" i="4"/>
  <c r="Y165" i="4"/>
  <c r="X165" i="4"/>
  <c r="W165" i="4"/>
  <c r="U165" i="4"/>
  <c r="T165" i="4"/>
  <c r="S165" i="4"/>
  <c r="R165" i="4"/>
  <c r="P165" i="4"/>
  <c r="O165" i="4"/>
  <c r="N165" i="4"/>
  <c r="M165" i="4"/>
  <c r="K165" i="4"/>
  <c r="J165" i="4"/>
  <c r="I165" i="4"/>
  <c r="H165" i="4"/>
  <c r="BI157" i="4"/>
  <c r="Z157" i="4"/>
  <c r="Y157" i="4"/>
  <c r="X157" i="4"/>
  <c r="W157" i="4"/>
  <c r="U157" i="4"/>
  <c r="T157" i="4"/>
  <c r="S157" i="4"/>
  <c r="R157" i="4"/>
  <c r="P157" i="4"/>
  <c r="O157" i="4"/>
  <c r="N157" i="4"/>
  <c r="M157" i="4"/>
  <c r="K157" i="4"/>
  <c r="J157" i="4"/>
  <c r="I157" i="4"/>
  <c r="H157" i="4"/>
  <c r="BI150" i="4"/>
  <c r="Z150" i="4"/>
  <c r="Y150" i="4"/>
  <c r="X150" i="4"/>
  <c r="W150" i="4"/>
  <c r="U150" i="4"/>
  <c r="T150" i="4"/>
  <c r="S150" i="4"/>
  <c r="R150" i="4"/>
  <c r="P150" i="4"/>
  <c r="O150" i="4"/>
  <c r="N150" i="4"/>
  <c r="M150" i="4"/>
  <c r="K150" i="4"/>
  <c r="J150" i="4"/>
  <c r="I150" i="4"/>
  <c r="H150" i="4"/>
  <c r="BI140" i="4"/>
  <c r="Z140" i="4"/>
  <c r="Y140" i="4"/>
  <c r="X140" i="4"/>
  <c r="W140" i="4"/>
  <c r="U140" i="4"/>
  <c r="T140" i="4"/>
  <c r="S140" i="4"/>
  <c r="R140" i="4"/>
  <c r="P140" i="4"/>
  <c r="O140" i="4"/>
  <c r="N140" i="4"/>
  <c r="M140" i="4"/>
  <c r="H140" i="4"/>
  <c r="I140" i="4" s="1"/>
  <c r="J140" i="4" s="1"/>
  <c r="K140" i="4" s="1"/>
  <c r="BI112" i="4" l="1"/>
  <c r="Z112" i="4"/>
  <c r="Y112" i="4"/>
  <c r="X112" i="4"/>
  <c r="W112" i="4"/>
  <c r="U112" i="4"/>
  <c r="T112" i="4"/>
  <c r="S112" i="4"/>
  <c r="R112" i="4"/>
  <c r="P112" i="4"/>
  <c r="O112" i="4"/>
  <c r="N112" i="4"/>
  <c r="M112" i="4"/>
  <c r="K112" i="4"/>
  <c r="J112" i="4"/>
  <c r="I112" i="4"/>
  <c r="H112" i="4"/>
  <c r="BI96" i="4"/>
  <c r="Z96" i="4"/>
  <c r="Y96" i="4"/>
  <c r="X96" i="4"/>
  <c r="W96" i="4"/>
  <c r="U96" i="4"/>
  <c r="T96" i="4"/>
  <c r="S96" i="4"/>
  <c r="R96" i="4"/>
  <c r="P96" i="4"/>
  <c r="O96" i="4"/>
  <c r="N96" i="4"/>
  <c r="M96" i="4"/>
  <c r="K96" i="4"/>
  <c r="J96" i="4"/>
  <c r="I96" i="4"/>
  <c r="H96" i="4"/>
  <c r="BI75" i="4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BI56" i="4"/>
  <c r="Z56" i="4"/>
  <c r="Y56" i="4"/>
  <c r="X56" i="4"/>
  <c r="W56" i="4"/>
  <c r="U56" i="4"/>
  <c r="T56" i="4"/>
  <c r="S56" i="4"/>
  <c r="R56" i="4"/>
  <c r="P56" i="4"/>
  <c r="O56" i="4"/>
  <c r="N56" i="4"/>
  <c r="M56" i="4"/>
  <c r="K56" i="4"/>
  <c r="J56" i="4"/>
  <c r="I56" i="4"/>
  <c r="H56" i="4"/>
  <c r="BI34" i="4"/>
  <c r="Z34" i="4"/>
  <c r="Y34" i="4"/>
  <c r="X34" i="4"/>
  <c r="W34" i="4"/>
  <c r="U34" i="4"/>
  <c r="T34" i="4"/>
  <c r="S34" i="4"/>
  <c r="R34" i="4"/>
  <c r="P34" i="4"/>
  <c r="O34" i="4"/>
  <c r="N34" i="4"/>
  <c r="M34" i="4"/>
  <c r="K34" i="4"/>
  <c r="J34" i="4"/>
  <c r="I34" i="4"/>
  <c r="H34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6" i="4"/>
  <c r="Z6" i="4"/>
  <c r="Y6" i="4"/>
  <c r="X6" i="4"/>
  <c r="W6" i="4"/>
  <c r="U6" i="4"/>
  <c r="T6" i="4"/>
  <c r="S6" i="4"/>
  <c r="R6" i="4"/>
  <c r="P6" i="4"/>
  <c r="O6" i="4"/>
  <c r="N6" i="4"/>
  <c r="M6" i="4"/>
  <c r="H6" i="4"/>
  <c r="I6" i="4" s="1"/>
  <c r="J6" i="4" s="1"/>
  <c r="K6" i="4" s="1"/>
  <c r="Z5" i="4" l="1"/>
  <c r="Y5" i="4"/>
  <c r="X5" i="4"/>
  <c r="W5" i="4"/>
  <c r="U5" i="4"/>
  <c r="T5" i="4"/>
  <c r="S5" i="4"/>
  <c r="R5" i="4"/>
  <c r="P5" i="4"/>
  <c r="O5" i="4"/>
  <c r="N5" i="4"/>
  <c r="M5" i="4"/>
  <c r="H5" i="4"/>
  <c r="I5" i="4" s="1"/>
  <c r="J5" i="4" s="1"/>
  <c r="K5" i="4" s="1"/>
  <c r="BI5" i="4"/>
  <c r="BI111" i="4"/>
  <c r="BI95" i="4"/>
  <c r="BI74" i="4"/>
  <c r="BI55" i="4"/>
  <c r="BI21" i="4"/>
  <c r="BI33" i="4"/>
  <c r="Z111" i="4" l="1"/>
  <c r="Y111" i="4"/>
  <c r="X111" i="4"/>
  <c r="W111" i="4"/>
  <c r="U111" i="4"/>
  <c r="T111" i="4"/>
  <c r="S111" i="4"/>
  <c r="R111" i="4"/>
  <c r="P111" i="4"/>
  <c r="O111" i="4"/>
  <c r="N111" i="4"/>
  <c r="M111" i="4"/>
  <c r="K111" i="4"/>
  <c r="J111" i="4"/>
  <c r="I111" i="4"/>
  <c r="H111" i="4"/>
  <c r="Z95" i="4"/>
  <c r="Y95" i="4"/>
  <c r="X95" i="4"/>
  <c r="W95" i="4"/>
  <c r="U95" i="4"/>
  <c r="T95" i="4"/>
  <c r="S95" i="4"/>
  <c r="R95" i="4"/>
  <c r="P95" i="4"/>
  <c r="O95" i="4"/>
  <c r="N95" i="4"/>
  <c r="M95" i="4"/>
  <c r="K95" i="4"/>
  <c r="J95" i="4"/>
  <c r="I95" i="4"/>
  <c r="H95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A1" i="5" l="1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O14" i="5" l="1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<sst xmlns="http://schemas.openxmlformats.org/spreadsheetml/2006/main" count="27100" uniqueCount="290">
  <si>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</si>
  <si>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</si>
  <si>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</si>
  <si>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</si>
  <si>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</si>
  <si>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</si>
  <si>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</si>
  <si>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</si>
  <si>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</si>
  <si>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</si>
  <si>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</si>
  <si>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</si>
  <si>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</si>
  <si>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</si>
  <si>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</si>
  <si>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</si>
  <si>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</si>
  <si>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</si>
  <si>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</si>
  <si>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</si>
  <si>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</si>
  <si>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</si>
  <si>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</si>
  <si>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</si>
  <si>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</si>
  <si>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</si>
  <si>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</si>
  <si>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</si>
  <si>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</si>
  <si>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</si>
  <si>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</si>
  <si>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</si>
  <si>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</si>
  <si>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</si>
  <si>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</si>
  <si>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</si>
  <si>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</si>
  <si>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</si>
  <si>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</si>
  <si>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</si>
  <si>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</si>
  <si>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</si>
  <si>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</si>
  <si>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</si>
  <si>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</si>
  <si>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</si>
  <si>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</si>
  <si>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</si>
  <si>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</si>
  <si>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</si>
  <si>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</si>
  <si>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</si>
  <si>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</si>
  <si>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</si>
  <si>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</si>
  <si>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COMID</t>
  </si>
  <si>
    <t>Temperature skill statistics, monthly basis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</si>
  <si>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</si>
  <si>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</si>
  <si>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</si>
  <si>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</si>
  <si>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</si>
  <si>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</si>
  <si>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</si>
  <si>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</si>
  <si>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</si>
  <si>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</si>
  <si>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</si>
  <si>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</si>
  <si>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G</t>
  </si>
  <si>
    <t>S</t>
  </si>
  <si>
    <t>VG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</si>
  <si>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</si>
  <si>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</si>
  <si>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</si>
  <si>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</si>
  <si>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</si>
  <si>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</si>
  <si>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</si>
  <si>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</si>
  <si>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</si>
  <si>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</si>
  <si>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</si>
  <si>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</si>
  <si>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</si>
  <si>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</si>
  <si>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</si>
  <si>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</si>
  <si>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</si>
  <si>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</si>
  <si>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</si>
  <si>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</si>
  <si>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</si>
  <si>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</si>
  <si>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</si>
  <si>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</si>
  <si>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</si>
  <si>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</si>
  <si>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</si>
  <si>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</si>
  <si>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</si>
  <si>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</si>
  <si>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</si>
  <si>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</si>
  <si>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</si>
  <si>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</si>
  <si>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</si>
  <si>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</si>
  <si>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new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</si>
  <si>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</si>
  <si>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</si>
  <si>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</si>
  <si>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</si>
  <si>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</si>
  <si>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</si>
  <si>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</si>
  <si>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</si>
  <si>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</si>
  <si>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</si>
  <si>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</si>
  <si>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</si>
  <si>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</si>
  <si>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</si>
  <si>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</si>
  <si>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</si>
  <si>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</si>
  <si>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</si>
  <si>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</si>
  <si>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</si>
  <si>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</si>
  <si>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simulated cfs</t>
  </si>
  <si>
    <t>gage cfs</t>
  </si>
  <si>
    <t>gage cms</t>
  </si>
  <si>
    <t>sim - obs</t>
  </si>
  <si>
    <t>MAE</t>
  </si>
  <si>
    <t>Skill statistics for NSantiam basin, monthly basis, 2010-18 unless otherwise noted</t>
  </si>
  <si>
    <t>NO SANTIAM R BLW BOULDER CRK NR DETROIT</t>
  </si>
  <si>
    <t>C167</t>
  </si>
  <si>
    <t xml:space="preserve">BREITENBUSH R ABV FRENCH CR NR DETROIT </t>
  </si>
  <si>
    <t xml:space="preserve"> BLOWOUT CREEK NEAR DETROIT</t>
  </si>
  <si>
    <t>NORTH SANTIAM RIVER AT NIAGARA</t>
  </si>
  <si>
    <t>LITTLE NORTH SANTIAM RIVER NEAR MEHAMA</t>
  </si>
  <si>
    <t xml:space="preserve">NORTH SANTIAM RIVER AT MEHAMA </t>
  </si>
  <si>
    <t>NORTH SANTIAM R AT GREENS BRIDGE NR JEFFERSON</t>
  </si>
  <si>
    <t>BLOWOUTCREEKNEARDETROIT23780557</t>
  </si>
  <si>
    <t>BREITENBUSHRABVFRENCHCRNRDETROIT23780701</t>
  </si>
  <si>
    <t>NORTHSANTIAMRIVERATNIAGARA23780511</t>
  </si>
  <si>
    <t>LITTLENORTHSANTIAMRIVERNEARMEHAMA23780805</t>
  </si>
  <si>
    <t>NORTHSANTIAMRIVERATMEHAMA23780481</t>
  </si>
  <si>
    <t>NORTHSANTIAMRATGREENSBRIDGENRJEFFERSON23780883</t>
  </si>
  <si>
    <t>NOSANTIAMRBLWBOULDERCRKNRDETROIT23780591</t>
  </si>
  <si>
    <t>C205</t>
  </si>
  <si>
    <t>sim avg is 1.6 deg C too low</t>
  </si>
  <si>
    <t>sim avg is 1.4 deg C too low</t>
  </si>
  <si>
    <t>sim avg is 3.0 deg C too high</t>
  </si>
  <si>
    <t>sim avg is 0.2 deg C too low</t>
  </si>
  <si>
    <t>C234 no HC springs</t>
  </si>
  <si>
    <t>sim flow is 586 cfs too small</t>
  </si>
  <si>
    <t>sim flow is 490 cfs too small</t>
  </si>
  <si>
    <t>sim flow is 9 cfs too small</t>
  </si>
  <si>
    <t>sim flow is 159 cfs too small</t>
  </si>
  <si>
    <t>sim flow is 170 cfs too small</t>
  </si>
  <si>
    <t>sim avg is 2.7 deg C too low</t>
  </si>
  <si>
    <t>C234 +  HC springs</t>
  </si>
  <si>
    <t>sim flow is 152 cfs too big</t>
  </si>
  <si>
    <t>C234 + HC springs</t>
  </si>
  <si>
    <t>sim flow is 5 cfs too small</t>
  </si>
  <si>
    <t>C235</t>
  </si>
  <si>
    <t>sim flow is 155 cfs too small</t>
  </si>
  <si>
    <t>C235+</t>
  </si>
  <si>
    <t>sim flow is 2 cfs too small</t>
  </si>
  <si>
    <t>C345+</t>
  </si>
  <si>
    <t>sim flow is 120 cfs too small</t>
  </si>
  <si>
    <t>sim flow is 17 cfs too large</t>
  </si>
  <si>
    <t>C345+ &amp; 0.4.12</t>
  </si>
  <si>
    <t xml:space="preserve"> 0.4.12 + new calib</t>
  </si>
  <si>
    <t>sim flow is 9 cfs too large</t>
  </si>
  <si>
    <t xml:space="preserve"> 0.4.12 + new calib + spring</t>
  </si>
  <si>
    <t>sim flow is 13 cfs too small</t>
  </si>
  <si>
    <t>0.4.12 + new calib + spring</t>
  </si>
  <si>
    <t>sim flow is 232 cfs too small</t>
  </si>
  <si>
    <t>0.4.12</t>
  </si>
  <si>
    <t>sim flow is 227 cfs too small</t>
  </si>
  <si>
    <t>C369</t>
  </si>
  <si>
    <t>C239</t>
  </si>
  <si>
    <t>sim avg is 3.35 deg C too low</t>
  </si>
  <si>
    <t>sim avg is 1.9 deg C too low</t>
  </si>
  <si>
    <t>sim avg is 4.2 deg C too low</t>
  </si>
  <si>
    <t>C371+</t>
  </si>
  <si>
    <t>C373+</t>
  </si>
  <si>
    <t>C374</t>
  </si>
  <si>
    <t>sim avg is 2.8 deg C too low</t>
  </si>
  <si>
    <t>C376+</t>
  </si>
  <si>
    <t>sim avg is 0.2 deg C too high</t>
  </si>
  <si>
    <t>sim avg is 0.36 deg C too low</t>
  </si>
  <si>
    <t>sim avg is 0.74 deg C too high</t>
  </si>
  <si>
    <t>sim avg is 0.29 deg C too high</t>
  </si>
  <si>
    <t>C377</t>
  </si>
  <si>
    <t>C377+ET_MULT=0.1</t>
  </si>
  <si>
    <t>C377+</t>
  </si>
  <si>
    <t>C379</t>
  </si>
  <si>
    <t>C379+</t>
  </si>
  <si>
    <t>C381</t>
  </si>
  <si>
    <t>C385</t>
  </si>
  <si>
    <t>C386 PEST_MEHAMA37</t>
  </si>
  <si>
    <t>C387 PEST_GreensBr44</t>
  </si>
  <si>
    <t>C387 PEST_Blowout51</t>
  </si>
  <si>
    <t>C388 PEST_LittleNSantiam50</t>
  </si>
  <si>
    <t>C389</t>
  </si>
  <si>
    <t>C389 PEST_GreensBr44</t>
  </si>
  <si>
    <t>0.4.13 PEST_Blowout51</t>
  </si>
  <si>
    <t>0.4.13 PEST_LittleNSantiam50</t>
  </si>
  <si>
    <t>0.4.13 PEST_DET12</t>
  </si>
  <si>
    <t>0.4.13 PEST_MEHAMA37</t>
  </si>
  <si>
    <t>0.4.13 PEST_GreensBr44</t>
  </si>
  <si>
    <t>C392 + new calib PEST_Blowout51</t>
  </si>
  <si>
    <t>C392+new calib; PEST_LittleNSantiam50</t>
  </si>
  <si>
    <t>C392+ new calib PEST_DET12</t>
  </si>
  <si>
    <t>C393</t>
  </si>
  <si>
    <t>sim flow is 19 cfs too big</t>
  </si>
  <si>
    <t>C394 PEST_Blowout51</t>
  </si>
  <si>
    <t>C395 PEST_DET12</t>
  </si>
  <si>
    <t>C395</t>
  </si>
  <si>
    <t>sim flow is 174 cfs too low</t>
  </si>
  <si>
    <t>sim flow is 230 cfs too big</t>
  </si>
  <si>
    <t>sim flow is 108 cfs too small</t>
  </si>
  <si>
    <t>C395+new calib; PEST_Mehama37</t>
  </si>
  <si>
    <t>sim flow is 332 cfs too small</t>
  </si>
  <si>
    <t>C395+new calib; PEST_GreensBr44</t>
  </si>
  <si>
    <t>sim flow is 112 cfs too big</t>
  </si>
  <si>
    <t>C396+174 cfs spring; PEST_LittleNSantiam50</t>
  </si>
  <si>
    <t>C397</t>
  </si>
  <si>
    <t>sim flow is 548 cfs too big</t>
  </si>
  <si>
    <t>sim flow is 295 cfs too big</t>
  </si>
  <si>
    <t>sim avg is 0.40 deg C too high</t>
  </si>
  <si>
    <t>sim avg is 0.33 deg C too low</t>
  </si>
  <si>
    <t>C402; PEST_LittleNSantiam50</t>
  </si>
  <si>
    <t>C402</t>
  </si>
  <si>
    <t>sim flow is 520 cfs too big</t>
  </si>
  <si>
    <t>sim flow is 272 cfs too big</t>
  </si>
  <si>
    <t>sim flow is 201 cfs too small</t>
  </si>
  <si>
    <t>C403 PEST_Mehama37</t>
  </si>
  <si>
    <t>C403 WRB</t>
  </si>
  <si>
    <t>sim flow is 395 cfs too big</t>
  </si>
  <si>
    <t>C404; PEST_GreensBr44</t>
  </si>
  <si>
    <t>C404</t>
  </si>
  <si>
    <t>sim flow is 124 cfs too big</t>
  </si>
  <si>
    <t>sim flow is 113 cfs too big</t>
  </si>
  <si>
    <t>C404 WRB-Nsantiam</t>
  </si>
  <si>
    <t>sim flow is 45 cfs too small</t>
  </si>
  <si>
    <t>C404+ PEST_Blowout51</t>
  </si>
  <si>
    <t xml:space="preserve">C404 </t>
  </si>
  <si>
    <t>sim avg is 0.76 deg C too high</t>
  </si>
  <si>
    <t>sim avg is 0.34 deg C too high</t>
  </si>
  <si>
    <t>C404+</t>
  </si>
  <si>
    <t>sim avg is 0.05 deg C too high</t>
  </si>
  <si>
    <t>sim avg is 1.8 deg C too low</t>
  </si>
  <si>
    <t>C404+ 2010-15</t>
  </si>
  <si>
    <t>sim avg is 1.3 deg C too low</t>
  </si>
  <si>
    <t>C405 2010-15</t>
  </si>
  <si>
    <t>sim avg is 0.55 deg C too low</t>
  </si>
  <si>
    <t>C405</t>
  </si>
  <si>
    <t>sim avg is 1.7 deg C too low</t>
  </si>
  <si>
    <t>sim avg is 0.53 deg C too low</t>
  </si>
  <si>
    <t>C406+ PEST_Blowout51</t>
  </si>
  <si>
    <t>C407+ 2010-15 spring -1 C</t>
  </si>
  <si>
    <t>C407 PEST_DET12</t>
  </si>
  <si>
    <t>sim avg is 1.2 deg C too low</t>
  </si>
  <si>
    <t>sim avg is 1.1 deg C too low</t>
  </si>
  <si>
    <t>C407+ PEST_DET12</t>
  </si>
  <si>
    <t>sim avg is 0.8 deg C too high</t>
  </si>
  <si>
    <t>sim avg is 0.3 deg C too low</t>
  </si>
  <si>
    <t>C408 Nsantiam</t>
  </si>
  <si>
    <t>sim avg is 0.35 deg C too low</t>
  </si>
  <si>
    <t>sim avg is 2.0 deg C too low</t>
  </si>
  <si>
    <t>C408 WRB-Nsantiam</t>
  </si>
  <si>
    <t>sim avg is 2.1 deg C too low</t>
  </si>
  <si>
    <t>sim avg is 0.63 deg C too low</t>
  </si>
  <si>
    <t>C409</t>
  </si>
  <si>
    <t>sim flow is 125 cfs too big</t>
  </si>
  <si>
    <t>sim flow is 500 cfs too big</t>
  </si>
  <si>
    <t>C409 72 months only</t>
  </si>
  <si>
    <t>C409 Nsantiam</t>
  </si>
  <si>
    <t>C460</t>
  </si>
  <si>
    <t>sim flow is 3870 cfs too big</t>
  </si>
  <si>
    <t>C470</t>
  </si>
  <si>
    <t>C470+</t>
  </si>
  <si>
    <t>sim flow is 96 cfs too big</t>
  </si>
  <si>
    <t>1.0.0</t>
  </si>
  <si>
    <t>C496+PEST_Blowout51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</si>
</sst>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0.0%"/>
    <numFmt numFmtId="166" formatCode="0.0000"/>
    <numFmt numFmtId="167" formatCode="0.0"/>
    <numFmt numFmtId="168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3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167" fontId="0" fillId="3" borderId="0" xfId="0" applyNumberFormat="1" applyFill="1"/>
    <xf numFmtId="0" fontId="0" fillId="10" borderId="0" xfId="0" applyFill="1" applyAlignment="1">
      <alignment horizontal="center"/>
    </xf>
    <xf numFmtId="0" fontId="0" fillId="10" borderId="0" xfId="0" applyFill="1"/>
    <xf numFmtId="167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quotePrefix="1" applyFill="1"/>
    <xf numFmtId="0" fontId="0" fillId="11" borderId="0" xfId="0" applyFill="1" applyAlignment="1">
      <alignment horizontal="center"/>
    </xf>
    <xf numFmtId="0" fontId="0" fillId="11" borderId="0" xfId="0" applyFill="1"/>
    <xf numFmtId="167" fontId="0" fillId="11" borderId="0" xfId="0" applyNumberFormat="1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quotePrefix="1" applyFill="1"/>
    <xf numFmtId="10" fontId="0" fillId="11" borderId="0" xfId="1" applyNumberFormat="1" applyFont="1" applyFill="1"/>
    <xf numFmtId="167" fontId="0" fillId="7" borderId="0" xfId="0" applyNumberFormat="1" applyFill="1"/>
    <xf numFmtId="0" fontId="0" fillId="7" borderId="0" xfId="0" quotePrefix="1" applyFill="1"/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0" fillId="7" borderId="0" xfId="0" applyFill="1" applyAlignment="1">
      <alignment wrapText="1"/>
    </xf>
    <xf numFmtId="10" fontId="0" fillId="10" borderId="0" xfId="1" applyNumberFormat="1" applyFont="1" applyFill="1"/>
    <xf numFmtId="0" fontId="0" fillId="0" borderId="0" xfId="0" applyFill="1" applyAlignment="1">
      <alignment horizontal="center"/>
    </xf>
    <xf numFmtId="0" fontId="0" fillId="0" borderId="0" xfId="0" applyFill="1"/>
    <xf numFmtId="167" fontId="0" fillId="0" borderId="0" xfId="0" applyNumberFormat="1" applyFill="1"/>
    <xf numFmtId="2" fontId="0" fillId="0" borderId="0" xfId="0" applyNumberFormat="1" applyFill="1"/>
    <xf numFmtId="165" fontId="0" fillId="0" borderId="0" xfId="1" applyNumberFormat="1" applyFont="1" applyFill="1"/>
    <xf numFmtId="166" fontId="0" fillId="0" borderId="0" xfId="0" applyNumberFormat="1" applyFill="1"/>
    <xf numFmtId="0" fontId="0" fillId="0" borderId="0" xfId="0" quotePrefix="1" applyFill="1"/>
    <xf numFmtId="168" fontId="0" fillId="10" borderId="0" xfId="0" applyNumberFormat="1" applyFill="1"/>
    <xf numFmtId="0" fontId="0" fillId="10" borderId="0" xfId="0" applyFill="1" applyAlignment="1"/>
    <xf numFmtId="0" fontId="0" fillId="7" borderId="0" xfId="0" applyFill="1" applyAlignment="1"/>
    <xf numFmtId="0" fontId="0" fillId="0" borderId="0" xfId="0" applyFill="1" applyAlignment="1"/>
    <xf numFmtId="10" fontId="0" fillId="0" borderId="0" xfId="1" applyNumberFormat="1" applyFont="1" applyFill="1"/>
    <xf numFmtId="168" fontId="0" fillId="0" borderId="0" xfId="0" applyNumberFormat="1" applyFill="1"/>
    <xf numFmtId="10" fontId="0" fillId="7" borderId="0" xfId="1" applyNumberFormat="1" applyFont="1" applyFill="1"/>
    <xf numFmtId="168" fontId="0" fillId="7" borderId="0" xfId="0" applyNumberFormat="1" applyFill="1"/>
    <xf numFmtId="0" fontId="0" fillId="0" borderId="0" xfId="0" applyFill="1" applyAlignment="1">
      <alignment wrapText="1"/>
    </xf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5" x14ac:dyDescent="0.25"/>
  <cols>
    <col min="1" max="1" width="10.140625" customWidth="1"/>
    <col min="3" max="3" width="55.140625" customWidth="1"/>
    <col min="4" max="4" width="9.7109375" style="6" bestFit="1" customWidth="1"/>
    <col min="5" max="5" width="11.140625" style="6" customWidth="1"/>
    <col min="6" max="7" width="11.28515625" style="6" customWidth="1"/>
    <col min="8" max="8" width="10.7109375" style="4" bestFit="1" customWidth="1"/>
    <col min="9" max="9" width="9.140625" style="4"/>
    <col min="10" max="11" width="9.7109375" style="4" bestFit="1" customWidth="1"/>
  </cols>
  <sheetData>
    <row r="1" spans="1:11" x14ac:dyDescent="0.25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25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25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25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25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25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25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25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25">
      <c r="A9" s="2">
        <v>14159400</v>
      </c>
      <c r="C9" t="s">
        <v>6</v>
      </c>
      <c r="D9" s="7"/>
      <c r="E9" s="7"/>
    </row>
    <row r="10" spans="1:11" x14ac:dyDescent="0.25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25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25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25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25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25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25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25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25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25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25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25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25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25">
      <c r="A23" s="1"/>
    </row>
    <row r="24" spans="1:7" x14ac:dyDescent="0.25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190"/>
  <sheetViews>
    <sheetView tabSelected="1" topLeftCell="D1" workbookViewId="0">
      <pane ySplit="3" topLeftCell="A43" activePane="bottomLeft" state="frozen"/>
      <selection pane="bottomLeft" activeCell="L52" sqref="L52"/>
    </sheetView>
  </sheetViews>
  <sheetFormatPr defaultRowHeight="15" x14ac:dyDescent="0.25"/>
  <cols>
    <col min="3" max="3" width="49.5703125" customWidth="1"/>
    <col min="4" max="4" width="12.5703125" customWidth="1"/>
    <col min="5" max="5" width="23.28515625" customWidth="1"/>
    <col min="6" max="6" width="8.42578125" style="47" customWidth="1"/>
    <col min="7" max="7" width="8.85546875" style="16"/>
    <col min="8" max="8" width="3.5703125" style="16" customWidth="1"/>
    <col min="9" max="9" width="3.42578125" style="16" customWidth="1"/>
    <col min="10" max="11" width="3.5703125" style="16" customWidth="1"/>
    <col min="12" max="12" width="8.85546875" style="19"/>
    <col min="13" max="13" width="3.7109375" style="19" customWidth="1"/>
    <col min="14" max="14" width="3.42578125" style="26" customWidth="1"/>
    <col min="15" max="16" width="3.5703125" style="26" customWidth="1"/>
    <col min="17" max="17" width="8.85546875" style="17"/>
    <col min="18" max="18" width="3.5703125" style="17" customWidth="1"/>
    <col min="19" max="19" width="3.42578125" style="17" customWidth="1"/>
    <col min="20" max="21" width="3.5703125" style="17" customWidth="1"/>
    <col min="22" max="22" width="8.85546875" style="18"/>
    <col min="23" max="23" width="3.28515625" style="18" customWidth="1"/>
    <col min="24" max="24" width="3.42578125" style="18" customWidth="1"/>
    <col min="25" max="26" width="3.5703125" style="18" customWidth="1"/>
    <col min="27" max="27" width="8.85546875" style="24"/>
    <col min="28" max="28" width="8.85546875" style="25"/>
    <col min="29" max="30" width="8.85546875" style="26"/>
    <col min="31" max="31" width="8.85546875" style="17"/>
    <col min="32" max="32" width="8.85546875" style="27"/>
    <col min="33" max="34" width="8.85546875" style="18"/>
    <col min="35" max="35" width="8.85546875" style="16"/>
    <col min="36" max="36" width="8.85546875" style="28"/>
    <col min="37" max="38" width="8.85546875" style="26"/>
    <col min="39" max="40" width="8.85546875" style="29"/>
    <col min="45" max="46" width="8.85546875" style="30"/>
    <col min="47" max="48" width="8.85546875" style="31"/>
    <col min="63" max="64" width="8.85546875" style="30"/>
    <col min="65" max="66" width="8.85546875" style="31"/>
  </cols>
  <sheetData>
    <row r="1" spans="1:78" ht="42" x14ac:dyDescent="0.25">
      <c r="A1" t="s">
        <v>135</v>
      </c>
      <c r="F1" s="47" t="s">
        <v>134</v>
      </c>
      <c r="G1" s="16" t="s">
        <v>48</v>
      </c>
      <c r="I1" s="20" t="s">
        <v>57</v>
      </c>
      <c r="J1" s="20" t="s">
        <v>58</v>
      </c>
      <c r="K1" s="20" t="s">
        <v>59</v>
      </c>
      <c r="L1" s="19" t="s">
        <v>49</v>
      </c>
      <c r="N1" s="21" t="s">
        <v>57</v>
      </c>
      <c r="O1" s="21" t="s">
        <v>58</v>
      </c>
      <c r="P1" s="21" t="s">
        <v>59</v>
      </c>
      <c r="Q1" s="17" t="s">
        <v>50</v>
      </c>
      <c r="S1" s="22" t="s">
        <v>57</v>
      </c>
      <c r="T1" s="22" t="s">
        <v>58</v>
      </c>
      <c r="U1" s="22" t="s">
        <v>59</v>
      </c>
      <c r="V1" s="18" t="s">
        <v>51</v>
      </c>
      <c r="X1" s="23" t="s">
        <v>57</v>
      </c>
      <c r="Y1" s="23" t="s">
        <v>58</v>
      </c>
      <c r="Z1" s="23" t="s">
        <v>59</v>
      </c>
    </row>
    <row r="3" spans="1:78" x14ac:dyDescent="0.25">
      <c r="A3" t="s">
        <v>54</v>
      </c>
      <c r="F3" s="47" t="s">
        <v>60</v>
      </c>
      <c r="L3" s="19" t="s">
        <v>60</v>
      </c>
      <c r="Q3" s="17" t="s">
        <v>60</v>
      </c>
      <c r="V3" s="18" t="s">
        <v>60</v>
      </c>
      <c r="AA3" s="86" t="s">
        <v>61</v>
      </c>
      <c r="AB3" s="86"/>
      <c r="AC3" s="85" t="s">
        <v>62</v>
      </c>
      <c r="AD3" s="85"/>
      <c r="AE3" s="87" t="s">
        <v>50</v>
      </c>
      <c r="AF3" s="87"/>
      <c r="AG3" s="88" t="s">
        <v>63</v>
      </c>
      <c r="AH3" s="88"/>
      <c r="AI3" s="89" t="s">
        <v>48</v>
      </c>
      <c r="AJ3" s="89"/>
      <c r="AK3" s="85" t="s">
        <v>62</v>
      </c>
      <c r="AL3" s="85"/>
      <c r="AM3" s="87" t="s">
        <v>50</v>
      </c>
      <c r="AN3" s="87"/>
      <c r="AO3" s="88" t="s">
        <v>63</v>
      </c>
      <c r="AP3" s="88"/>
      <c r="AR3" s="32" t="s">
        <v>53</v>
      </c>
      <c r="AS3" s="86" t="s">
        <v>48</v>
      </c>
      <c r="AT3" s="86"/>
      <c r="AU3" s="92" t="s">
        <v>62</v>
      </c>
      <c r="AV3" s="92"/>
      <c r="AW3" s="91" t="s">
        <v>50</v>
      </c>
      <c r="AX3" s="91"/>
      <c r="AY3" s="88" t="s">
        <v>63</v>
      </c>
      <c r="AZ3" s="88"/>
      <c r="BA3" s="86" t="s">
        <v>48</v>
      </c>
      <c r="BB3" s="86"/>
      <c r="BC3" s="90" t="s">
        <v>62</v>
      </c>
      <c r="BD3" s="90"/>
      <c r="BE3" s="91" t="s">
        <v>50</v>
      </c>
      <c r="BF3" s="91"/>
      <c r="BG3" s="88" t="s">
        <v>63</v>
      </c>
      <c r="BH3" s="88"/>
      <c r="BI3">
        <f>MIN(BI115:BI211)</f>
        <v>1</v>
      </c>
      <c r="BJ3" t="s">
        <v>52</v>
      </c>
      <c r="BK3" s="33" t="s">
        <v>48</v>
      </c>
      <c r="BL3" s="33"/>
      <c r="BM3" s="34" t="s">
        <v>62</v>
      </c>
      <c r="BN3" s="34"/>
      <c r="BO3" s="35" t="s">
        <v>50</v>
      </c>
      <c r="BP3" s="35"/>
      <c r="BQ3" s="35" t="s">
        <v>63</v>
      </c>
      <c r="BR3" s="35"/>
      <c r="BS3" t="s">
        <v>48</v>
      </c>
      <c r="BU3" t="s">
        <v>62</v>
      </c>
      <c r="BW3" t="s">
        <v>50</v>
      </c>
      <c r="BY3" t="s">
        <v>63</v>
      </c>
    </row>
    <row r="4" spans="1:78" x14ac:dyDescent="0.25">
      <c r="A4" s="3" t="s">
        <v>16</v>
      </c>
      <c r="B4" s="3" t="s">
        <v>55</v>
      </c>
      <c r="F4" s="47" t="s">
        <v>133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64</v>
      </c>
      <c r="AB4" s="36" t="s">
        <v>65</v>
      </c>
      <c r="AC4" s="37" t="s">
        <v>64</v>
      </c>
      <c r="AD4" s="37" t="s">
        <v>65</v>
      </c>
      <c r="AE4" s="38" t="s">
        <v>64</v>
      </c>
      <c r="AF4" s="38" t="s">
        <v>65</v>
      </c>
      <c r="AG4" s="3" t="s">
        <v>64</v>
      </c>
      <c r="AH4" s="3" t="s">
        <v>65</v>
      </c>
      <c r="AI4" s="39" t="s">
        <v>64</v>
      </c>
      <c r="AJ4" s="39" t="s">
        <v>65</v>
      </c>
      <c r="AK4" s="37" t="s">
        <v>64</v>
      </c>
      <c r="AL4" s="37" t="s">
        <v>65</v>
      </c>
      <c r="AM4" s="38" t="s">
        <v>64</v>
      </c>
      <c r="AN4" s="38" t="s">
        <v>65</v>
      </c>
      <c r="AO4" s="3" t="s">
        <v>64</v>
      </c>
      <c r="AP4" s="3" t="s">
        <v>65</v>
      </c>
      <c r="AS4" s="36" t="s">
        <v>66</v>
      </c>
      <c r="AT4" s="36" t="s">
        <v>67</v>
      </c>
      <c r="AU4" s="40" t="s">
        <v>66</v>
      </c>
      <c r="AV4" s="40" t="s">
        <v>67</v>
      </c>
      <c r="AW4" s="41" t="s">
        <v>66</v>
      </c>
      <c r="AX4" s="41" t="s">
        <v>67</v>
      </c>
      <c r="AY4" s="3" t="s">
        <v>66</v>
      </c>
      <c r="AZ4" s="3" t="s">
        <v>67</v>
      </c>
      <c r="BA4" s="36" t="s">
        <v>66</v>
      </c>
      <c r="BB4" s="36" t="s">
        <v>67</v>
      </c>
      <c r="BC4" s="40" t="s">
        <v>66</v>
      </c>
      <c r="BD4" s="40" t="s">
        <v>67</v>
      </c>
      <c r="BE4" s="41" t="s">
        <v>66</v>
      </c>
      <c r="BF4" s="41" t="s">
        <v>67</v>
      </c>
      <c r="BG4" s="3" t="s">
        <v>66</v>
      </c>
      <c r="BH4" s="3" t="s">
        <v>67</v>
      </c>
      <c r="BK4" s="35" t="s">
        <v>66</v>
      </c>
      <c r="BL4" s="35" t="s">
        <v>67</v>
      </c>
      <c r="BM4" s="35" t="s">
        <v>66</v>
      </c>
      <c r="BN4" s="35" t="s">
        <v>67</v>
      </c>
      <c r="BO4" s="35" t="s">
        <v>66</v>
      </c>
      <c r="BP4" s="35" t="s">
        <v>67</v>
      </c>
      <c r="BQ4" s="35" t="s">
        <v>66</v>
      </c>
      <c r="BR4" s="35" t="s">
        <v>67</v>
      </c>
      <c r="BS4" t="s">
        <v>66</v>
      </c>
      <c r="BT4" t="s">
        <v>67</v>
      </c>
      <c r="BU4" t="s">
        <v>66</v>
      </c>
      <c r="BV4" t="s">
        <v>67</v>
      </c>
      <c r="BW4" t="s">
        <v>66</v>
      </c>
      <c r="BX4" t="s">
        <v>67</v>
      </c>
      <c r="BY4" t="s">
        <v>66</v>
      </c>
      <c r="BZ4" t="s">
        <v>67</v>
      </c>
    </row>
    <row r="5" spans="1:78" x14ac:dyDescent="0.25">
      <c r="A5" s="3">
        <v>14178000</v>
      </c>
      <c r="B5" s="3">
        <v>23780591</v>
      </c>
      <c r="C5" t="s">
        <v>136</v>
      </c>
      <c r="D5" t="s">
        <v>137</v>
      </c>
      <c r="G5" s="16">
        <v>0.51</v>
      </c>
      <c r="H5" s="16" t="str">
        <f t="shared" ref="H5:K15" si="0">IF(G5&gt;0.8,"VG",IF(G5&gt;0.7,"G",IF(G5&gt;0.45,"S","NS")))</f>
        <v>S</v>
      </c>
      <c r="I5" s="16" t="str">
        <f t="shared" si="0"/>
        <v>VG</v>
      </c>
      <c r="J5" s="16" t="str">
        <f t="shared" si="0"/>
        <v>VG</v>
      </c>
      <c r="K5" s="16" t="str">
        <f t="shared" si="0"/>
        <v>VG</v>
      </c>
      <c r="L5" s="19">
        <v>-7.0000000000000001E-3</v>
      </c>
      <c r="M5" s="26" t="str">
        <f t="shared" ref="M5:M15" si="1">IF(ABS(L5)&lt;5%,"VG",IF(ABS(L5)&lt;10%,"G",IF(ABS(L5)&lt;15%,"S","NS")))</f>
        <v>VG</v>
      </c>
      <c r="N5" s="26" t="str">
        <f t="shared" ref="N5:N15" si="2">AO5</f>
        <v>G</v>
      </c>
      <c r="O5" s="26" t="str">
        <f t="shared" ref="O5:O15" si="3">BD5</f>
        <v>VG</v>
      </c>
      <c r="P5" s="26" t="str">
        <f t="shared" ref="P5:P15" si="4">BY5</f>
        <v>G</v>
      </c>
      <c r="Q5" s="18">
        <v>0.70115210692988195</v>
      </c>
      <c r="R5" s="17" t="str">
        <f t="shared" ref="R5:R15" si="5">IF(Q5&lt;=0.5,"VG",IF(Q5&lt;=0.6,"G",IF(Q5&lt;=0.7,"S","NS")))</f>
        <v>NS</v>
      </c>
      <c r="S5" s="17" t="str">
        <f t="shared" ref="S5:S15" si="6">AN5</f>
        <v>G</v>
      </c>
      <c r="T5" s="17" t="str">
        <f t="shared" ref="T5:T15" si="7">BF5</f>
        <v>VG</v>
      </c>
      <c r="U5" s="17" t="str">
        <f t="shared" ref="U5:U15" si="8">BX5</f>
        <v>VG</v>
      </c>
      <c r="V5" s="18">
        <v>0.72</v>
      </c>
      <c r="W5" s="18" t="str">
        <f t="shared" ref="W5:W15" si="9">IF(V5&gt;0.85,"VG",IF(V5&gt;0.75,"G",IF(V5&gt;0.6,"S","NS")))</f>
        <v>S</v>
      </c>
      <c r="X5" s="18" t="str">
        <f t="shared" ref="X5:X15" si="10">AP5</f>
        <v>G</v>
      </c>
      <c r="Y5" s="18" t="str">
        <f t="shared" ref="Y5:Y15" si="11">BH5</f>
        <v>G</v>
      </c>
      <c r="Z5" s="18" t="str">
        <f t="shared" ref="Z5:Z15" si="12">BZ5</f>
        <v>G</v>
      </c>
      <c r="AA5" s="33">
        <v>0.78799953754496599</v>
      </c>
      <c r="AB5" s="33">
        <v>0.74231516764619199</v>
      </c>
      <c r="AC5" s="42">
        <v>6.3730276493055698</v>
      </c>
      <c r="AD5" s="42">
        <v>3.5550552816532499</v>
      </c>
      <c r="AE5" s="43">
        <v>0.460435079522656</v>
      </c>
      <c r="AF5" s="43">
        <v>0.50762666631473197</v>
      </c>
      <c r="AG5" s="35">
        <v>0.81960087726055897</v>
      </c>
      <c r="AH5" s="35">
        <v>0.76903304690682195</v>
      </c>
      <c r="AI5" s="36" t="s">
        <v>69</v>
      </c>
      <c r="AJ5" s="36" t="s">
        <v>69</v>
      </c>
      <c r="AK5" s="40" t="s">
        <v>69</v>
      </c>
      <c r="AL5" s="40" t="s">
        <v>71</v>
      </c>
      <c r="AM5" s="41" t="s">
        <v>71</v>
      </c>
      <c r="AN5" s="41" t="s">
        <v>69</v>
      </c>
      <c r="AO5" s="3" t="s">
        <v>69</v>
      </c>
      <c r="AP5" s="3" t="s">
        <v>69</v>
      </c>
      <c r="AR5" s="44" t="s">
        <v>150</v>
      </c>
      <c r="AS5" s="33">
        <v>0.78214161428741102</v>
      </c>
      <c r="AT5" s="33">
        <v>0.80702418723414904</v>
      </c>
      <c r="AU5" s="42">
        <v>-2.50314578231451</v>
      </c>
      <c r="AV5" s="42">
        <v>-2.47166366777188</v>
      </c>
      <c r="AW5" s="43">
        <v>0.46675302432077398</v>
      </c>
      <c r="AX5" s="43">
        <v>0.43929012368348502</v>
      </c>
      <c r="AY5" s="35">
        <v>0.82212711382631498</v>
      </c>
      <c r="AZ5" s="35">
        <v>0.84071170320223898</v>
      </c>
      <c r="BA5" s="36" t="s">
        <v>69</v>
      </c>
      <c r="BB5" s="36" t="s">
        <v>71</v>
      </c>
      <c r="BC5" s="40" t="s">
        <v>71</v>
      </c>
      <c r="BD5" s="40" t="s">
        <v>71</v>
      </c>
      <c r="BE5" s="41" t="s">
        <v>71</v>
      </c>
      <c r="BF5" s="41" t="s">
        <v>71</v>
      </c>
      <c r="BG5" s="3" t="s">
        <v>69</v>
      </c>
      <c r="BH5" s="3" t="s">
        <v>69</v>
      </c>
      <c r="BI5">
        <f t="shared" ref="BI5:BI15" si="13">IF(BJ5=AR5,1,0)</f>
        <v>1</v>
      </c>
      <c r="BJ5" t="s">
        <v>150</v>
      </c>
      <c r="BK5" s="35">
        <v>0.78483542594902</v>
      </c>
      <c r="BL5" s="35">
        <v>0.809274585790839</v>
      </c>
      <c r="BM5" s="35">
        <v>5.5400894370249301</v>
      </c>
      <c r="BN5" s="35">
        <v>4.3717467939577901</v>
      </c>
      <c r="BO5" s="35">
        <v>0.46385835559034599</v>
      </c>
      <c r="BP5" s="35">
        <v>0.436721208792476</v>
      </c>
      <c r="BQ5" s="35">
        <v>0.82459162523038998</v>
      </c>
      <c r="BR5" s="35">
        <v>0.84301761051813595</v>
      </c>
      <c r="BS5" t="s">
        <v>69</v>
      </c>
      <c r="BT5" t="s">
        <v>71</v>
      </c>
      <c r="BU5" t="s">
        <v>69</v>
      </c>
      <c r="BV5" t="s">
        <v>71</v>
      </c>
      <c r="BW5" t="s">
        <v>71</v>
      </c>
      <c r="BX5" t="s">
        <v>71</v>
      </c>
      <c r="BY5" t="s">
        <v>69</v>
      </c>
      <c r="BZ5" t="s">
        <v>69</v>
      </c>
    </row>
    <row r="6" spans="1:78" s="49" customFormat="1" x14ac:dyDescent="0.25">
      <c r="A6" s="48">
        <v>14178000</v>
      </c>
      <c r="B6" s="48">
        <v>23780591</v>
      </c>
      <c r="C6" s="49" t="s">
        <v>136</v>
      </c>
      <c r="D6" s="49" t="s">
        <v>151</v>
      </c>
      <c r="F6" s="50"/>
      <c r="G6" s="51">
        <v>0.67400000000000004</v>
      </c>
      <c r="H6" s="51" t="str">
        <f t="shared" si="0"/>
        <v>S</v>
      </c>
      <c r="I6" s="51" t="str">
        <f t="shared" si="0"/>
        <v>VG</v>
      </c>
      <c r="J6" s="51" t="str">
        <f t="shared" si="0"/>
        <v>VG</v>
      </c>
      <c r="K6" s="51" t="str">
        <f t="shared" si="0"/>
        <v>VG</v>
      </c>
      <c r="L6" s="52">
        <v>-1.9E-2</v>
      </c>
      <c r="M6" s="51" t="str">
        <f t="shared" si="1"/>
        <v>VG</v>
      </c>
      <c r="N6" s="51" t="str">
        <f t="shared" si="2"/>
        <v>G</v>
      </c>
      <c r="O6" s="51" t="str">
        <f t="shared" si="3"/>
        <v>VG</v>
      </c>
      <c r="P6" s="51" t="str">
        <f t="shared" si="4"/>
        <v>G</v>
      </c>
      <c r="Q6" s="51">
        <v>0.56999999999999995</v>
      </c>
      <c r="R6" s="51" t="str">
        <f t="shared" si="5"/>
        <v>G</v>
      </c>
      <c r="S6" s="51" t="str">
        <f t="shared" si="6"/>
        <v>G</v>
      </c>
      <c r="T6" s="51" t="str">
        <f t="shared" si="7"/>
        <v>VG</v>
      </c>
      <c r="U6" s="51" t="str">
        <f t="shared" si="8"/>
        <v>VG</v>
      </c>
      <c r="V6" s="51">
        <v>0.78400000000000003</v>
      </c>
      <c r="W6" s="51" t="str">
        <f t="shared" si="9"/>
        <v>G</v>
      </c>
      <c r="X6" s="51" t="str">
        <f t="shared" si="10"/>
        <v>G</v>
      </c>
      <c r="Y6" s="51" t="str">
        <f t="shared" si="11"/>
        <v>G</v>
      </c>
      <c r="Z6" s="51" t="str">
        <f t="shared" si="12"/>
        <v>G</v>
      </c>
      <c r="AA6" s="53">
        <v>0.78799953754496599</v>
      </c>
      <c r="AB6" s="53">
        <v>0.74231516764619199</v>
      </c>
      <c r="AC6" s="53">
        <v>6.3730276493055698</v>
      </c>
      <c r="AD6" s="53">
        <v>3.5550552816532499</v>
      </c>
      <c r="AE6" s="53">
        <v>0.460435079522656</v>
      </c>
      <c r="AF6" s="53">
        <v>0.50762666631473197</v>
      </c>
      <c r="AG6" s="53">
        <v>0.81960087726055897</v>
      </c>
      <c r="AH6" s="53">
        <v>0.76903304690682195</v>
      </c>
      <c r="AI6" s="48" t="s">
        <v>69</v>
      </c>
      <c r="AJ6" s="48" t="s">
        <v>69</v>
      </c>
      <c r="AK6" s="48" t="s">
        <v>69</v>
      </c>
      <c r="AL6" s="48" t="s">
        <v>71</v>
      </c>
      <c r="AM6" s="48" t="s">
        <v>71</v>
      </c>
      <c r="AN6" s="48" t="s">
        <v>69</v>
      </c>
      <c r="AO6" s="48" t="s">
        <v>69</v>
      </c>
      <c r="AP6" s="48" t="s">
        <v>69</v>
      </c>
      <c r="AR6" s="54" t="s">
        <v>150</v>
      </c>
      <c r="AS6" s="53">
        <v>0.78214161428741102</v>
      </c>
      <c r="AT6" s="53">
        <v>0.80702418723414904</v>
      </c>
      <c r="AU6" s="53">
        <v>-2.50314578231451</v>
      </c>
      <c r="AV6" s="53">
        <v>-2.47166366777188</v>
      </c>
      <c r="AW6" s="53">
        <v>0.46675302432077398</v>
      </c>
      <c r="AX6" s="53">
        <v>0.43929012368348502</v>
      </c>
      <c r="AY6" s="53">
        <v>0.82212711382631498</v>
      </c>
      <c r="AZ6" s="53">
        <v>0.84071170320223898</v>
      </c>
      <c r="BA6" s="48" t="s">
        <v>69</v>
      </c>
      <c r="BB6" s="48" t="s">
        <v>71</v>
      </c>
      <c r="BC6" s="48" t="s">
        <v>71</v>
      </c>
      <c r="BD6" s="48" t="s">
        <v>71</v>
      </c>
      <c r="BE6" s="48" t="s">
        <v>71</v>
      </c>
      <c r="BF6" s="48" t="s">
        <v>71</v>
      </c>
      <c r="BG6" s="48" t="s">
        <v>69</v>
      </c>
      <c r="BH6" s="48" t="s">
        <v>69</v>
      </c>
      <c r="BI6" s="49">
        <f t="shared" si="13"/>
        <v>1</v>
      </c>
      <c r="BJ6" s="49" t="s">
        <v>150</v>
      </c>
      <c r="BK6" s="53">
        <v>0.78483542594902</v>
      </c>
      <c r="BL6" s="53">
        <v>0.809274585790839</v>
      </c>
      <c r="BM6" s="53">
        <v>5.5400894370249301</v>
      </c>
      <c r="BN6" s="53">
        <v>4.3717467939577901</v>
      </c>
      <c r="BO6" s="53">
        <v>0.46385835559034599</v>
      </c>
      <c r="BP6" s="53">
        <v>0.436721208792476</v>
      </c>
      <c r="BQ6" s="53">
        <v>0.82459162523038998</v>
      </c>
      <c r="BR6" s="53">
        <v>0.84301761051813595</v>
      </c>
      <c r="BS6" s="49" t="s">
        <v>69</v>
      </c>
      <c r="BT6" s="49" t="s">
        <v>71</v>
      </c>
      <c r="BU6" s="49" t="s">
        <v>69</v>
      </c>
      <c r="BV6" s="49" t="s">
        <v>71</v>
      </c>
      <c r="BW6" s="49" t="s">
        <v>71</v>
      </c>
      <c r="BX6" s="49" t="s">
        <v>71</v>
      </c>
      <c r="BY6" s="49" t="s">
        <v>69</v>
      </c>
      <c r="BZ6" s="49" t="s">
        <v>69</v>
      </c>
    </row>
    <row r="7" spans="1:78" s="30" customFormat="1" ht="30" x14ac:dyDescent="0.25">
      <c r="A7" s="36">
        <v>14178000</v>
      </c>
      <c r="B7" s="36">
        <v>23780591</v>
      </c>
      <c r="C7" s="30" t="s">
        <v>136</v>
      </c>
      <c r="D7" s="67" t="s">
        <v>156</v>
      </c>
      <c r="E7" s="30" t="s">
        <v>161</v>
      </c>
      <c r="F7" s="63"/>
      <c r="G7" s="24">
        <v>0.57999999999999996</v>
      </c>
      <c r="H7" s="24" t="str">
        <f t="shared" si="0"/>
        <v>S</v>
      </c>
      <c r="I7" s="24" t="str">
        <f t="shared" si="0"/>
        <v>VG</v>
      </c>
      <c r="J7" s="24" t="str">
        <f t="shared" si="0"/>
        <v>VG</v>
      </c>
      <c r="K7" s="24" t="str">
        <f t="shared" si="0"/>
        <v>VG</v>
      </c>
      <c r="L7" s="25">
        <v>0.19400000000000001</v>
      </c>
      <c r="M7" s="24" t="str">
        <f t="shared" si="1"/>
        <v>NS</v>
      </c>
      <c r="N7" s="24" t="str">
        <f t="shared" si="2"/>
        <v>G</v>
      </c>
      <c r="O7" s="24" t="str">
        <f t="shared" si="3"/>
        <v>VG</v>
      </c>
      <c r="P7" s="24" t="str">
        <f t="shared" si="4"/>
        <v>G</v>
      </c>
      <c r="Q7" s="24">
        <v>0.62</v>
      </c>
      <c r="R7" s="24" t="str">
        <f t="shared" si="5"/>
        <v>S</v>
      </c>
      <c r="S7" s="24" t="str">
        <f t="shared" si="6"/>
        <v>G</v>
      </c>
      <c r="T7" s="24" t="str">
        <f t="shared" si="7"/>
        <v>VG</v>
      </c>
      <c r="U7" s="24" t="str">
        <f t="shared" si="8"/>
        <v>VG</v>
      </c>
      <c r="V7" s="24">
        <v>0.78400000000000003</v>
      </c>
      <c r="W7" s="24" t="str">
        <f t="shared" si="9"/>
        <v>G</v>
      </c>
      <c r="X7" s="24" t="str">
        <f t="shared" si="10"/>
        <v>G</v>
      </c>
      <c r="Y7" s="24" t="str">
        <f t="shared" si="11"/>
        <v>G</v>
      </c>
      <c r="Z7" s="24" t="str">
        <f t="shared" si="12"/>
        <v>G</v>
      </c>
      <c r="AA7" s="33">
        <v>0.78799953754496599</v>
      </c>
      <c r="AB7" s="33">
        <v>0.74231516764619199</v>
      </c>
      <c r="AC7" s="33">
        <v>6.3730276493055698</v>
      </c>
      <c r="AD7" s="33">
        <v>3.5550552816532499</v>
      </c>
      <c r="AE7" s="33">
        <v>0.460435079522656</v>
      </c>
      <c r="AF7" s="33">
        <v>0.50762666631473197</v>
      </c>
      <c r="AG7" s="33">
        <v>0.81960087726055897</v>
      </c>
      <c r="AH7" s="33">
        <v>0.76903304690682195</v>
      </c>
      <c r="AI7" s="36" t="s">
        <v>69</v>
      </c>
      <c r="AJ7" s="36" t="s">
        <v>69</v>
      </c>
      <c r="AK7" s="36" t="s">
        <v>69</v>
      </c>
      <c r="AL7" s="36" t="s">
        <v>71</v>
      </c>
      <c r="AM7" s="36" t="s">
        <v>71</v>
      </c>
      <c r="AN7" s="36" t="s">
        <v>69</v>
      </c>
      <c r="AO7" s="36" t="s">
        <v>69</v>
      </c>
      <c r="AP7" s="36" t="s">
        <v>69</v>
      </c>
      <c r="AR7" s="64" t="s">
        <v>150</v>
      </c>
      <c r="AS7" s="33">
        <v>0.78214161428741102</v>
      </c>
      <c r="AT7" s="33">
        <v>0.80702418723414904</v>
      </c>
      <c r="AU7" s="33">
        <v>-2.50314578231451</v>
      </c>
      <c r="AV7" s="33">
        <v>-2.47166366777188</v>
      </c>
      <c r="AW7" s="33">
        <v>0.46675302432077398</v>
      </c>
      <c r="AX7" s="33">
        <v>0.43929012368348502</v>
      </c>
      <c r="AY7" s="33">
        <v>0.82212711382631498</v>
      </c>
      <c r="AZ7" s="33">
        <v>0.84071170320223898</v>
      </c>
      <c r="BA7" s="36" t="s">
        <v>69</v>
      </c>
      <c r="BB7" s="36" t="s">
        <v>71</v>
      </c>
      <c r="BC7" s="36" t="s">
        <v>71</v>
      </c>
      <c r="BD7" s="36" t="s">
        <v>71</v>
      </c>
      <c r="BE7" s="36" t="s">
        <v>71</v>
      </c>
      <c r="BF7" s="36" t="s">
        <v>71</v>
      </c>
      <c r="BG7" s="36" t="s">
        <v>69</v>
      </c>
      <c r="BH7" s="36" t="s">
        <v>69</v>
      </c>
      <c r="BI7" s="30">
        <f t="shared" si="13"/>
        <v>1</v>
      </c>
      <c r="BJ7" s="30" t="s">
        <v>150</v>
      </c>
      <c r="BK7" s="33">
        <v>0.78483542594902</v>
      </c>
      <c r="BL7" s="33">
        <v>0.809274585790839</v>
      </c>
      <c r="BM7" s="33">
        <v>5.5400894370249301</v>
      </c>
      <c r="BN7" s="33">
        <v>4.3717467939577901</v>
      </c>
      <c r="BO7" s="33">
        <v>0.46385835559034599</v>
      </c>
      <c r="BP7" s="33">
        <v>0.436721208792476</v>
      </c>
      <c r="BQ7" s="33">
        <v>0.82459162523038998</v>
      </c>
      <c r="BR7" s="33">
        <v>0.84301761051813595</v>
      </c>
      <c r="BS7" s="30" t="s">
        <v>69</v>
      </c>
      <c r="BT7" s="30" t="s">
        <v>71</v>
      </c>
      <c r="BU7" s="30" t="s">
        <v>69</v>
      </c>
      <c r="BV7" s="30" t="s">
        <v>71</v>
      </c>
      <c r="BW7" s="30" t="s">
        <v>71</v>
      </c>
      <c r="BX7" s="30" t="s">
        <v>71</v>
      </c>
      <c r="BY7" s="30" t="s">
        <v>69</v>
      </c>
      <c r="BZ7" s="30" t="s">
        <v>69</v>
      </c>
    </row>
    <row r="8" spans="1:78" s="49" customFormat="1" ht="30" x14ac:dyDescent="0.25">
      <c r="A8" s="48">
        <v>14178000</v>
      </c>
      <c r="B8" s="48">
        <v>23780591</v>
      </c>
      <c r="C8" s="49" t="s">
        <v>136</v>
      </c>
      <c r="D8" s="65" t="s">
        <v>163</v>
      </c>
      <c r="E8" s="49" t="s">
        <v>164</v>
      </c>
      <c r="F8" s="50"/>
      <c r="G8" s="51">
        <v>0.6</v>
      </c>
      <c r="H8" s="51" t="str">
        <f t="shared" si="0"/>
        <v>S</v>
      </c>
      <c r="I8" s="51" t="str">
        <f t="shared" si="0"/>
        <v>VG</v>
      </c>
      <c r="J8" s="51" t="str">
        <f t="shared" si="0"/>
        <v>VG</v>
      </c>
      <c r="K8" s="51" t="str">
        <f t="shared" si="0"/>
        <v>VG</v>
      </c>
      <c r="L8" s="52">
        <v>-0.126</v>
      </c>
      <c r="M8" s="51" t="str">
        <f t="shared" si="1"/>
        <v>S</v>
      </c>
      <c r="N8" s="51" t="str">
        <f t="shared" si="2"/>
        <v>G</v>
      </c>
      <c r="O8" s="51" t="str">
        <f t="shared" si="3"/>
        <v>VG</v>
      </c>
      <c r="P8" s="51" t="str">
        <f t="shared" si="4"/>
        <v>G</v>
      </c>
      <c r="Q8" s="51">
        <v>0.61</v>
      </c>
      <c r="R8" s="51" t="str">
        <f t="shared" si="5"/>
        <v>S</v>
      </c>
      <c r="S8" s="51" t="str">
        <f t="shared" si="6"/>
        <v>G</v>
      </c>
      <c r="T8" s="51" t="str">
        <f t="shared" si="7"/>
        <v>VG</v>
      </c>
      <c r="U8" s="51" t="str">
        <f t="shared" si="8"/>
        <v>VG</v>
      </c>
      <c r="V8" s="51">
        <v>0.78400000000000003</v>
      </c>
      <c r="W8" s="51" t="str">
        <f t="shared" si="9"/>
        <v>G</v>
      </c>
      <c r="X8" s="51" t="str">
        <f t="shared" si="10"/>
        <v>G</v>
      </c>
      <c r="Y8" s="51" t="str">
        <f t="shared" si="11"/>
        <v>G</v>
      </c>
      <c r="Z8" s="51" t="str">
        <f t="shared" si="12"/>
        <v>G</v>
      </c>
      <c r="AA8" s="53">
        <v>0.78799953754496599</v>
      </c>
      <c r="AB8" s="53">
        <v>0.74231516764619199</v>
      </c>
      <c r="AC8" s="53">
        <v>6.3730276493055698</v>
      </c>
      <c r="AD8" s="53">
        <v>3.5550552816532499</v>
      </c>
      <c r="AE8" s="53">
        <v>0.460435079522656</v>
      </c>
      <c r="AF8" s="53">
        <v>0.50762666631473197</v>
      </c>
      <c r="AG8" s="53">
        <v>0.81960087726055897</v>
      </c>
      <c r="AH8" s="53">
        <v>0.76903304690682195</v>
      </c>
      <c r="AI8" s="48" t="s">
        <v>69</v>
      </c>
      <c r="AJ8" s="48" t="s">
        <v>69</v>
      </c>
      <c r="AK8" s="48" t="s">
        <v>69</v>
      </c>
      <c r="AL8" s="48" t="s">
        <v>71</v>
      </c>
      <c r="AM8" s="48" t="s">
        <v>71</v>
      </c>
      <c r="AN8" s="48" t="s">
        <v>69</v>
      </c>
      <c r="AO8" s="48" t="s">
        <v>69</v>
      </c>
      <c r="AP8" s="48" t="s">
        <v>69</v>
      </c>
      <c r="AR8" s="54" t="s">
        <v>150</v>
      </c>
      <c r="AS8" s="53">
        <v>0.78214161428741102</v>
      </c>
      <c r="AT8" s="53">
        <v>0.80702418723414904</v>
      </c>
      <c r="AU8" s="53">
        <v>-2.50314578231451</v>
      </c>
      <c r="AV8" s="53">
        <v>-2.47166366777188</v>
      </c>
      <c r="AW8" s="53">
        <v>0.46675302432077398</v>
      </c>
      <c r="AX8" s="53">
        <v>0.43929012368348502</v>
      </c>
      <c r="AY8" s="53">
        <v>0.82212711382631498</v>
      </c>
      <c r="AZ8" s="53">
        <v>0.84071170320223898</v>
      </c>
      <c r="BA8" s="48" t="s">
        <v>69</v>
      </c>
      <c r="BB8" s="48" t="s">
        <v>71</v>
      </c>
      <c r="BC8" s="48" t="s">
        <v>71</v>
      </c>
      <c r="BD8" s="48" t="s">
        <v>71</v>
      </c>
      <c r="BE8" s="48" t="s">
        <v>71</v>
      </c>
      <c r="BF8" s="48" t="s">
        <v>71</v>
      </c>
      <c r="BG8" s="48" t="s">
        <v>69</v>
      </c>
      <c r="BH8" s="48" t="s">
        <v>69</v>
      </c>
      <c r="BI8" s="49">
        <f t="shared" si="13"/>
        <v>1</v>
      </c>
      <c r="BJ8" s="49" t="s">
        <v>150</v>
      </c>
      <c r="BK8" s="53">
        <v>0.78483542594902</v>
      </c>
      <c r="BL8" s="53">
        <v>0.809274585790839</v>
      </c>
      <c r="BM8" s="53">
        <v>5.5400894370249301</v>
      </c>
      <c r="BN8" s="53">
        <v>4.3717467939577901</v>
      </c>
      <c r="BO8" s="53">
        <v>0.46385835559034599</v>
      </c>
      <c r="BP8" s="53">
        <v>0.436721208792476</v>
      </c>
      <c r="BQ8" s="53">
        <v>0.82459162523038998</v>
      </c>
      <c r="BR8" s="53">
        <v>0.84301761051813595</v>
      </c>
      <c r="BS8" s="49" t="s">
        <v>69</v>
      </c>
      <c r="BT8" s="49" t="s">
        <v>71</v>
      </c>
      <c r="BU8" s="49" t="s">
        <v>69</v>
      </c>
      <c r="BV8" s="49" t="s">
        <v>71</v>
      </c>
      <c r="BW8" s="49" t="s">
        <v>71</v>
      </c>
      <c r="BX8" s="49" t="s">
        <v>71</v>
      </c>
      <c r="BY8" s="49" t="s">
        <v>69</v>
      </c>
      <c r="BZ8" s="49" t="s">
        <v>69</v>
      </c>
    </row>
    <row r="9" spans="1:78" s="49" customFormat="1" x14ac:dyDescent="0.25">
      <c r="A9" s="48">
        <v>14178000</v>
      </c>
      <c r="B9" s="48">
        <v>23780591</v>
      </c>
      <c r="C9" s="49" t="s">
        <v>136</v>
      </c>
      <c r="D9" s="65" t="s">
        <v>167</v>
      </c>
      <c r="F9" s="50"/>
      <c r="G9" s="51">
        <v>0.68</v>
      </c>
      <c r="H9" s="51" t="str">
        <f t="shared" si="0"/>
        <v>S</v>
      </c>
      <c r="I9" s="51" t="str">
        <f t="shared" si="0"/>
        <v>VG</v>
      </c>
      <c r="J9" s="51" t="str">
        <f t="shared" si="0"/>
        <v>VG</v>
      </c>
      <c r="K9" s="51" t="str">
        <f t="shared" si="0"/>
        <v>VG</v>
      </c>
      <c r="L9" s="68">
        <v>4.0000000000000002E-4</v>
      </c>
      <c r="M9" s="51" t="str">
        <f t="shared" si="1"/>
        <v>VG</v>
      </c>
      <c r="N9" s="51" t="str">
        <f t="shared" si="2"/>
        <v>G</v>
      </c>
      <c r="O9" s="51" t="str">
        <f t="shared" si="3"/>
        <v>VG</v>
      </c>
      <c r="P9" s="51" t="str">
        <f t="shared" si="4"/>
        <v>G</v>
      </c>
      <c r="Q9" s="51">
        <v>0.56999999999999995</v>
      </c>
      <c r="R9" s="51" t="str">
        <f t="shared" si="5"/>
        <v>G</v>
      </c>
      <c r="S9" s="51" t="str">
        <f t="shared" si="6"/>
        <v>G</v>
      </c>
      <c r="T9" s="51" t="str">
        <f t="shared" si="7"/>
        <v>VG</v>
      </c>
      <c r="U9" s="51" t="str">
        <f t="shared" si="8"/>
        <v>VG</v>
      </c>
      <c r="V9" s="51">
        <v>0.78400000000000003</v>
      </c>
      <c r="W9" s="51" t="str">
        <f t="shared" si="9"/>
        <v>G</v>
      </c>
      <c r="X9" s="51" t="str">
        <f t="shared" si="10"/>
        <v>G</v>
      </c>
      <c r="Y9" s="51" t="str">
        <f t="shared" si="11"/>
        <v>G</v>
      </c>
      <c r="Z9" s="51" t="str">
        <f t="shared" si="12"/>
        <v>G</v>
      </c>
      <c r="AA9" s="53">
        <v>0.78799953754496599</v>
      </c>
      <c r="AB9" s="53">
        <v>0.74231516764619199</v>
      </c>
      <c r="AC9" s="53">
        <v>6.3730276493055698</v>
      </c>
      <c r="AD9" s="53">
        <v>3.5550552816532499</v>
      </c>
      <c r="AE9" s="53">
        <v>0.460435079522656</v>
      </c>
      <c r="AF9" s="53">
        <v>0.50762666631473197</v>
      </c>
      <c r="AG9" s="53">
        <v>0.81960087726055897</v>
      </c>
      <c r="AH9" s="53">
        <v>0.76903304690682195</v>
      </c>
      <c r="AI9" s="48" t="s">
        <v>69</v>
      </c>
      <c r="AJ9" s="48" t="s">
        <v>69</v>
      </c>
      <c r="AK9" s="48" t="s">
        <v>69</v>
      </c>
      <c r="AL9" s="48" t="s">
        <v>71</v>
      </c>
      <c r="AM9" s="48" t="s">
        <v>71</v>
      </c>
      <c r="AN9" s="48" t="s">
        <v>69</v>
      </c>
      <c r="AO9" s="48" t="s">
        <v>69</v>
      </c>
      <c r="AP9" s="48" t="s">
        <v>69</v>
      </c>
      <c r="AR9" s="54" t="s">
        <v>150</v>
      </c>
      <c r="AS9" s="53">
        <v>0.78214161428741102</v>
      </c>
      <c r="AT9" s="53">
        <v>0.80702418723414904</v>
      </c>
      <c r="AU9" s="53">
        <v>-2.50314578231451</v>
      </c>
      <c r="AV9" s="53">
        <v>-2.47166366777188</v>
      </c>
      <c r="AW9" s="53">
        <v>0.46675302432077398</v>
      </c>
      <c r="AX9" s="53">
        <v>0.43929012368348502</v>
      </c>
      <c r="AY9" s="53">
        <v>0.82212711382631498</v>
      </c>
      <c r="AZ9" s="53">
        <v>0.84071170320223898</v>
      </c>
      <c r="BA9" s="48" t="s">
        <v>69</v>
      </c>
      <c r="BB9" s="48" t="s">
        <v>71</v>
      </c>
      <c r="BC9" s="48" t="s">
        <v>71</v>
      </c>
      <c r="BD9" s="48" t="s">
        <v>71</v>
      </c>
      <c r="BE9" s="48" t="s">
        <v>71</v>
      </c>
      <c r="BF9" s="48" t="s">
        <v>71</v>
      </c>
      <c r="BG9" s="48" t="s">
        <v>69</v>
      </c>
      <c r="BH9" s="48" t="s">
        <v>69</v>
      </c>
      <c r="BI9" s="49">
        <f t="shared" si="13"/>
        <v>1</v>
      </c>
      <c r="BJ9" s="49" t="s">
        <v>150</v>
      </c>
      <c r="BK9" s="53">
        <v>0.78483542594902</v>
      </c>
      <c r="BL9" s="53">
        <v>0.809274585790839</v>
      </c>
      <c r="BM9" s="53">
        <v>5.5400894370249301</v>
      </c>
      <c r="BN9" s="53">
        <v>4.3717467939577901</v>
      </c>
      <c r="BO9" s="53">
        <v>0.46385835559034599</v>
      </c>
      <c r="BP9" s="53">
        <v>0.436721208792476</v>
      </c>
      <c r="BQ9" s="53">
        <v>0.82459162523038998</v>
      </c>
      <c r="BR9" s="53">
        <v>0.84301761051813595</v>
      </c>
      <c r="BS9" s="49" t="s">
        <v>69</v>
      </c>
      <c r="BT9" s="49" t="s">
        <v>71</v>
      </c>
      <c r="BU9" s="49" t="s">
        <v>69</v>
      </c>
      <c r="BV9" s="49" t="s">
        <v>71</v>
      </c>
      <c r="BW9" s="49" t="s">
        <v>71</v>
      </c>
      <c r="BX9" s="49" t="s">
        <v>71</v>
      </c>
      <c r="BY9" s="49" t="s">
        <v>69</v>
      </c>
      <c r="BZ9" s="49" t="s">
        <v>69</v>
      </c>
    </row>
    <row r="10" spans="1:78" s="49" customFormat="1" x14ac:dyDescent="0.25">
      <c r="A10" s="48">
        <v>14178000</v>
      </c>
      <c r="B10" s="48">
        <v>23780591</v>
      </c>
      <c r="C10" s="49" t="s">
        <v>136</v>
      </c>
      <c r="D10" s="65" t="s">
        <v>183</v>
      </c>
      <c r="F10" s="50"/>
      <c r="G10" s="51">
        <v>0.67600000000000005</v>
      </c>
      <c r="H10" s="51" t="str">
        <f t="shared" si="0"/>
        <v>S</v>
      </c>
      <c r="I10" s="51" t="str">
        <f t="shared" si="0"/>
        <v>VG</v>
      </c>
      <c r="J10" s="51" t="str">
        <f t="shared" si="0"/>
        <v>VG</v>
      </c>
      <c r="K10" s="51" t="str">
        <f t="shared" si="0"/>
        <v>VG</v>
      </c>
      <c r="L10" s="68">
        <v>2.9999999999999997E-4</v>
      </c>
      <c r="M10" s="51" t="str">
        <f t="shared" si="1"/>
        <v>VG</v>
      </c>
      <c r="N10" s="51" t="str">
        <f t="shared" si="2"/>
        <v>G</v>
      </c>
      <c r="O10" s="51" t="str">
        <f t="shared" si="3"/>
        <v>VG</v>
      </c>
      <c r="P10" s="51" t="str">
        <f t="shared" si="4"/>
        <v>G</v>
      </c>
      <c r="Q10" s="51">
        <v>0.56899999999999995</v>
      </c>
      <c r="R10" s="51" t="str">
        <f t="shared" si="5"/>
        <v>G</v>
      </c>
      <c r="S10" s="51" t="str">
        <f t="shared" si="6"/>
        <v>G</v>
      </c>
      <c r="T10" s="51" t="str">
        <f t="shared" si="7"/>
        <v>VG</v>
      </c>
      <c r="U10" s="51" t="str">
        <f t="shared" si="8"/>
        <v>VG</v>
      </c>
      <c r="V10" s="51">
        <v>0.78300000000000003</v>
      </c>
      <c r="W10" s="51" t="str">
        <f t="shared" si="9"/>
        <v>G</v>
      </c>
      <c r="X10" s="51" t="str">
        <f t="shared" si="10"/>
        <v>G</v>
      </c>
      <c r="Y10" s="51" t="str">
        <f t="shared" si="11"/>
        <v>G</v>
      </c>
      <c r="Z10" s="51" t="str">
        <f t="shared" si="12"/>
        <v>G</v>
      </c>
      <c r="AA10" s="53">
        <v>0.78799953754496599</v>
      </c>
      <c r="AB10" s="53">
        <v>0.74231516764619199</v>
      </c>
      <c r="AC10" s="53">
        <v>6.3730276493055698</v>
      </c>
      <c r="AD10" s="53">
        <v>3.5550552816532499</v>
      </c>
      <c r="AE10" s="53">
        <v>0.460435079522656</v>
      </c>
      <c r="AF10" s="53">
        <v>0.50762666631473197</v>
      </c>
      <c r="AG10" s="53">
        <v>0.81960087726055897</v>
      </c>
      <c r="AH10" s="53">
        <v>0.76903304690682195</v>
      </c>
      <c r="AI10" s="48" t="s">
        <v>69</v>
      </c>
      <c r="AJ10" s="48" t="s">
        <v>69</v>
      </c>
      <c r="AK10" s="48" t="s">
        <v>69</v>
      </c>
      <c r="AL10" s="48" t="s">
        <v>71</v>
      </c>
      <c r="AM10" s="48" t="s">
        <v>71</v>
      </c>
      <c r="AN10" s="48" t="s">
        <v>69</v>
      </c>
      <c r="AO10" s="48" t="s">
        <v>69</v>
      </c>
      <c r="AP10" s="48" t="s">
        <v>69</v>
      </c>
      <c r="AR10" s="54" t="s">
        <v>150</v>
      </c>
      <c r="AS10" s="53">
        <v>0.78214161428741102</v>
      </c>
      <c r="AT10" s="53">
        <v>0.80702418723414904</v>
      </c>
      <c r="AU10" s="53">
        <v>-2.50314578231451</v>
      </c>
      <c r="AV10" s="53">
        <v>-2.47166366777188</v>
      </c>
      <c r="AW10" s="53">
        <v>0.46675302432077398</v>
      </c>
      <c r="AX10" s="53">
        <v>0.43929012368348502</v>
      </c>
      <c r="AY10" s="53">
        <v>0.82212711382631498</v>
      </c>
      <c r="AZ10" s="53">
        <v>0.84071170320223898</v>
      </c>
      <c r="BA10" s="48" t="s">
        <v>69</v>
      </c>
      <c r="BB10" s="48" t="s">
        <v>71</v>
      </c>
      <c r="BC10" s="48" t="s">
        <v>71</v>
      </c>
      <c r="BD10" s="48" t="s">
        <v>71</v>
      </c>
      <c r="BE10" s="48" t="s">
        <v>71</v>
      </c>
      <c r="BF10" s="48" t="s">
        <v>71</v>
      </c>
      <c r="BG10" s="48" t="s">
        <v>69</v>
      </c>
      <c r="BH10" s="48" t="s">
        <v>69</v>
      </c>
      <c r="BI10" s="49">
        <f t="shared" si="13"/>
        <v>1</v>
      </c>
      <c r="BJ10" s="49" t="s">
        <v>150</v>
      </c>
      <c r="BK10" s="53">
        <v>0.78483542594902</v>
      </c>
      <c r="BL10" s="53">
        <v>0.809274585790839</v>
      </c>
      <c r="BM10" s="53">
        <v>5.5400894370249301</v>
      </c>
      <c r="BN10" s="53">
        <v>4.3717467939577901</v>
      </c>
      <c r="BO10" s="53">
        <v>0.46385835559034599</v>
      </c>
      <c r="BP10" s="53">
        <v>0.436721208792476</v>
      </c>
      <c r="BQ10" s="53">
        <v>0.82459162523038998</v>
      </c>
      <c r="BR10" s="53">
        <v>0.84301761051813595</v>
      </c>
      <c r="BS10" s="49" t="s">
        <v>69</v>
      </c>
      <c r="BT10" s="49" t="s">
        <v>71</v>
      </c>
      <c r="BU10" s="49" t="s">
        <v>69</v>
      </c>
      <c r="BV10" s="49" t="s">
        <v>71</v>
      </c>
      <c r="BW10" s="49" t="s">
        <v>71</v>
      </c>
      <c r="BX10" s="49" t="s">
        <v>71</v>
      </c>
      <c r="BY10" s="49" t="s">
        <v>69</v>
      </c>
      <c r="BZ10" s="49" t="s">
        <v>69</v>
      </c>
    </row>
    <row r="11" spans="1:78" s="49" customFormat="1" x14ac:dyDescent="0.25">
      <c r="A11" s="48">
        <v>14178000</v>
      </c>
      <c r="B11" s="48">
        <v>23780591</v>
      </c>
      <c r="C11" s="49" t="s">
        <v>136</v>
      </c>
      <c r="D11" s="65" t="s">
        <v>188</v>
      </c>
      <c r="F11" s="50"/>
      <c r="G11" s="51">
        <v>0.67500000000000004</v>
      </c>
      <c r="H11" s="51" t="str">
        <f t="shared" si="0"/>
        <v>S</v>
      </c>
      <c r="I11" s="51" t="str">
        <f t="shared" si="0"/>
        <v>VG</v>
      </c>
      <c r="J11" s="51" t="str">
        <f t="shared" si="0"/>
        <v>VG</v>
      </c>
      <c r="K11" s="51" t="str">
        <f t="shared" si="0"/>
        <v>VG</v>
      </c>
      <c r="L11" s="68">
        <v>-1.17E-2</v>
      </c>
      <c r="M11" s="51" t="str">
        <f t="shared" si="1"/>
        <v>VG</v>
      </c>
      <c r="N11" s="51" t="str">
        <f t="shared" si="2"/>
        <v>G</v>
      </c>
      <c r="O11" s="51" t="str">
        <f t="shared" si="3"/>
        <v>VG</v>
      </c>
      <c r="P11" s="51" t="str">
        <f t="shared" si="4"/>
        <v>G</v>
      </c>
      <c r="Q11" s="51">
        <v>0.56899999999999995</v>
      </c>
      <c r="R11" s="51" t="str">
        <f t="shared" si="5"/>
        <v>G</v>
      </c>
      <c r="S11" s="51" t="str">
        <f t="shared" si="6"/>
        <v>G</v>
      </c>
      <c r="T11" s="51" t="str">
        <f t="shared" si="7"/>
        <v>VG</v>
      </c>
      <c r="U11" s="51" t="str">
        <f t="shared" si="8"/>
        <v>VG</v>
      </c>
      <c r="V11" s="51">
        <v>0.78569999999999995</v>
      </c>
      <c r="W11" s="51" t="str">
        <f t="shared" si="9"/>
        <v>G</v>
      </c>
      <c r="X11" s="51" t="str">
        <f t="shared" si="10"/>
        <v>G</v>
      </c>
      <c r="Y11" s="51" t="str">
        <f t="shared" si="11"/>
        <v>G</v>
      </c>
      <c r="Z11" s="51" t="str">
        <f t="shared" si="12"/>
        <v>G</v>
      </c>
      <c r="AA11" s="53">
        <v>0.78799953754496599</v>
      </c>
      <c r="AB11" s="53">
        <v>0.74231516764619199</v>
      </c>
      <c r="AC11" s="53">
        <v>6.3730276493055698</v>
      </c>
      <c r="AD11" s="53">
        <v>3.5550552816532499</v>
      </c>
      <c r="AE11" s="53">
        <v>0.460435079522656</v>
      </c>
      <c r="AF11" s="53">
        <v>0.50762666631473197</v>
      </c>
      <c r="AG11" s="53">
        <v>0.81960087726055897</v>
      </c>
      <c r="AH11" s="53">
        <v>0.76903304690682195</v>
      </c>
      <c r="AI11" s="48" t="s">
        <v>69</v>
      </c>
      <c r="AJ11" s="48" t="s">
        <v>69</v>
      </c>
      <c r="AK11" s="48" t="s">
        <v>69</v>
      </c>
      <c r="AL11" s="48" t="s">
        <v>71</v>
      </c>
      <c r="AM11" s="48" t="s">
        <v>71</v>
      </c>
      <c r="AN11" s="48" t="s">
        <v>69</v>
      </c>
      <c r="AO11" s="48" t="s">
        <v>69</v>
      </c>
      <c r="AP11" s="48" t="s">
        <v>69</v>
      </c>
      <c r="AR11" s="54" t="s">
        <v>150</v>
      </c>
      <c r="AS11" s="53">
        <v>0.78214161428741102</v>
      </c>
      <c r="AT11" s="53">
        <v>0.80702418723414904</v>
      </c>
      <c r="AU11" s="53">
        <v>-2.50314578231451</v>
      </c>
      <c r="AV11" s="53">
        <v>-2.47166366777188</v>
      </c>
      <c r="AW11" s="53">
        <v>0.46675302432077398</v>
      </c>
      <c r="AX11" s="53">
        <v>0.43929012368348502</v>
      </c>
      <c r="AY11" s="53">
        <v>0.82212711382631498</v>
      </c>
      <c r="AZ11" s="53">
        <v>0.84071170320223898</v>
      </c>
      <c r="BA11" s="48" t="s">
        <v>69</v>
      </c>
      <c r="BB11" s="48" t="s">
        <v>71</v>
      </c>
      <c r="BC11" s="48" t="s">
        <v>71</v>
      </c>
      <c r="BD11" s="48" t="s">
        <v>71</v>
      </c>
      <c r="BE11" s="48" t="s">
        <v>71</v>
      </c>
      <c r="BF11" s="48" t="s">
        <v>71</v>
      </c>
      <c r="BG11" s="48" t="s">
        <v>69</v>
      </c>
      <c r="BH11" s="48" t="s">
        <v>69</v>
      </c>
      <c r="BI11" s="49">
        <f t="shared" si="13"/>
        <v>1</v>
      </c>
      <c r="BJ11" s="49" t="s">
        <v>150</v>
      </c>
      <c r="BK11" s="53">
        <v>0.78483542594902</v>
      </c>
      <c r="BL11" s="53">
        <v>0.809274585790839</v>
      </c>
      <c r="BM11" s="53">
        <v>5.5400894370249301</v>
      </c>
      <c r="BN11" s="53">
        <v>4.3717467939577901</v>
      </c>
      <c r="BO11" s="53">
        <v>0.46385835559034599</v>
      </c>
      <c r="BP11" s="53">
        <v>0.436721208792476</v>
      </c>
      <c r="BQ11" s="53">
        <v>0.82459162523038998</v>
      </c>
      <c r="BR11" s="53">
        <v>0.84301761051813595</v>
      </c>
      <c r="BS11" s="49" t="s">
        <v>69</v>
      </c>
      <c r="BT11" s="49" t="s">
        <v>71</v>
      </c>
      <c r="BU11" s="49" t="s">
        <v>69</v>
      </c>
      <c r="BV11" s="49" t="s">
        <v>71</v>
      </c>
      <c r="BW11" s="49" t="s">
        <v>71</v>
      </c>
      <c r="BX11" s="49" t="s">
        <v>71</v>
      </c>
      <c r="BY11" s="49" t="s">
        <v>69</v>
      </c>
      <c r="BZ11" s="49" t="s">
        <v>69</v>
      </c>
    </row>
    <row r="12" spans="1:78" s="49" customFormat="1" x14ac:dyDescent="0.25">
      <c r="A12" s="48">
        <v>14178000</v>
      </c>
      <c r="B12" s="48">
        <v>23780591</v>
      </c>
      <c r="C12" s="49" t="s">
        <v>136</v>
      </c>
      <c r="D12" s="65" t="s">
        <v>197</v>
      </c>
      <c r="F12" s="50"/>
      <c r="G12" s="51">
        <v>0.67500000000000004</v>
      </c>
      <c r="H12" s="51" t="str">
        <f t="shared" si="0"/>
        <v>S</v>
      </c>
      <c r="I12" s="51" t="str">
        <f t="shared" si="0"/>
        <v>VG</v>
      </c>
      <c r="J12" s="51" t="str">
        <f t="shared" si="0"/>
        <v>VG</v>
      </c>
      <c r="K12" s="51" t="str">
        <f t="shared" si="0"/>
        <v>VG</v>
      </c>
      <c r="L12" s="68">
        <v>-7.6E-3</v>
      </c>
      <c r="M12" s="51" t="str">
        <f t="shared" si="1"/>
        <v>VG</v>
      </c>
      <c r="N12" s="51" t="str">
        <f t="shared" si="2"/>
        <v>G</v>
      </c>
      <c r="O12" s="51" t="str">
        <f t="shared" si="3"/>
        <v>VG</v>
      </c>
      <c r="P12" s="51" t="str">
        <f t="shared" si="4"/>
        <v>G</v>
      </c>
      <c r="Q12" s="51">
        <v>0.56899999999999995</v>
      </c>
      <c r="R12" s="51" t="str">
        <f t="shared" si="5"/>
        <v>G</v>
      </c>
      <c r="S12" s="51" t="str">
        <f t="shared" si="6"/>
        <v>G</v>
      </c>
      <c r="T12" s="51" t="str">
        <f t="shared" si="7"/>
        <v>VG</v>
      </c>
      <c r="U12" s="51" t="str">
        <f t="shared" si="8"/>
        <v>VG</v>
      </c>
      <c r="V12" s="51">
        <v>0.78569999999999995</v>
      </c>
      <c r="W12" s="51" t="str">
        <f t="shared" si="9"/>
        <v>G</v>
      </c>
      <c r="X12" s="51" t="str">
        <f t="shared" si="10"/>
        <v>G</v>
      </c>
      <c r="Y12" s="51" t="str">
        <f t="shared" si="11"/>
        <v>G</v>
      </c>
      <c r="Z12" s="51" t="str">
        <f t="shared" si="12"/>
        <v>G</v>
      </c>
      <c r="AA12" s="53">
        <v>0.78799953754496599</v>
      </c>
      <c r="AB12" s="53">
        <v>0.74231516764619199</v>
      </c>
      <c r="AC12" s="53">
        <v>6.3730276493055698</v>
      </c>
      <c r="AD12" s="53">
        <v>3.5550552816532499</v>
      </c>
      <c r="AE12" s="53">
        <v>0.460435079522656</v>
      </c>
      <c r="AF12" s="53">
        <v>0.50762666631473197</v>
      </c>
      <c r="AG12" s="53">
        <v>0.81960087726055897</v>
      </c>
      <c r="AH12" s="53">
        <v>0.76903304690682195</v>
      </c>
      <c r="AI12" s="48" t="s">
        <v>69</v>
      </c>
      <c r="AJ12" s="48" t="s">
        <v>69</v>
      </c>
      <c r="AK12" s="48" t="s">
        <v>69</v>
      </c>
      <c r="AL12" s="48" t="s">
        <v>71</v>
      </c>
      <c r="AM12" s="48" t="s">
        <v>71</v>
      </c>
      <c r="AN12" s="48" t="s">
        <v>69</v>
      </c>
      <c r="AO12" s="48" t="s">
        <v>69</v>
      </c>
      <c r="AP12" s="48" t="s">
        <v>69</v>
      </c>
      <c r="AR12" s="54" t="s">
        <v>150</v>
      </c>
      <c r="AS12" s="53">
        <v>0.78214161428741102</v>
      </c>
      <c r="AT12" s="53">
        <v>0.80702418723414904</v>
      </c>
      <c r="AU12" s="53">
        <v>-2.50314578231451</v>
      </c>
      <c r="AV12" s="53">
        <v>-2.47166366777188</v>
      </c>
      <c r="AW12" s="53">
        <v>0.46675302432077398</v>
      </c>
      <c r="AX12" s="53">
        <v>0.43929012368348502</v>
      </c>
      <c r="AY12" s="53">
        <v>0.82212711382631498</v>
      </c>
      <c r="AZ12" s="53">
        <v>0.84071170320223898</v>
      </c>
      <c r="BA12" s="48" t="s">
        <v>69</v>
      </c>
      <c r="BB12" s="48" t="s">
        <v>71</v>
      </c>
      <c r="BC12" s="48" t="s">
        <v>71</v>
      </c>
      <c r="BD12" s="48" t="s">
        <v>71</v>
      </c>
      <c r="BE12" s="48" t="s">
        <v>71</v>
      </c>
      <c r="BF12" s="48" t="s">
        <v>71</v>
      </c>
      <c r="BG12" s="48" t="s">
        <v>69</v>
      </c>
      <c r="BH12" s="48" t="s">
        <v>69</v>
      </c>
      <c r="BI12" s="49">
        <f t="shared" si="13"/>
        <v>1</v>
      </c>
      <c r="BJ12" s="49" t="s">
        <v>150</v>
      </c>
      <c r="BK12" s="53">
        <v>0.78483542594902</v>
      </c>
      <c r="BL12" s="53">
        <v>0.809274585790839</v>
      </c>
      <c r="BM12" s="53">
        <v>5.5400894370249301</v>
      </c>
      <c r="BN12" s="53">
        <v>4.3717467939577901</v>
      </c>
      <c r="BO12" s="53">
        <v>0.46385835559034599</v>
      </c>
      <c r="BP12" s="53">
        <v>0.436721208792476</v>
      </c>
      <c r="BQ12" s="53">
        <v>0.82459162523038998</v>
      </c>
      <c r="BR12" s="53">
        <v>0.84301761051813595</v>
      </c>
      <c r="BS12" s="49" t="s">
        <v>69</v>
      </c>
      <c r="BT12" s="49" t="s">
        <v>71</v>
      </c>
      <c r="BU12" s="49" t="s">
        <v>69</v>
      </c>
      <c r="BV12" s="49" t="s">
        <v>71</v>
      </c>
      <c r="BW12" s="49" t="s">
        <v>71</v>
      </c>
      <c r="BX12" s="49" t="s">
        <v>71</v>
      </c>
      <c r="BY12" s="49" t="s">
        <v>69</v>
      </c>
      <c r="BZ12" s="49" t="s">
        <v>69</v>
      </c>
    </row>
    <row r="13" spans="1:78" s="49" customFormat="1" x14ac:dyDescent="0.25">
      <c r="A13" s="48">
        <v>14178000</v>
      </c>
      <c r="B13" s="48">
        <v>23780591</v>
      </c>
      <c r="C13" s="49" t="s">
        <v>136</v>
      </c>
      <c r="D13" s="65" t="s">
        <v>199</v>
      </c>
      <c r="F13" s="50"/>
      <c r="G13" s="51">
        <v>0.66400000000000003</v>
      </c>
      <c r="H13" s="51" t="str">
        <f t="shared" si="0"/>
        <v>S</v>
      </c>
      <c r="I13" s="51" t="str">
        <f t="shared" si="0"/>
        <v>VG</v>
      </c>
      <c r="J13" s="51" t="str">
        <f t="shared" si="0"/>
        <v>VG</v>
      </c>
      <c r="K13" s="51" t="str">
        <f t="shared" si="0"/>
        <v>VG</v>
      </c>
      <c r="L13" s="68">
        <v>-6.0999999999999999E-2</v>
      </c>
      <c r="M13" s="51" t="str">
        <f t="shared" si="1"/>
        <v>G</v>
      </c>
      <c r="N13" s="51" t="str">
        <f t="shared" si="2"/>
        <v>G</v>
      </c>
      <c r="O13" s="51" t="str">
        <f t="shared" si="3"/>
        <v>VG</v>
      </c>
      <c r="P13" s="51" t="str">
        <f t="shared" si="4"/>
        <v>G</v>
      </c>
      <c r="Q13" s="51">
        <v>0.57499999999999996</v>
      </c>
      <c r="R13" s="51" t="str">
        <f t="shared" si="5"/>
        <v>G</v>
      </c>
      <c r="S13" s="51" t="str">
        <f t="shared" si="6"/>
        <v>G</v>
      </c>
      <c r="T13" s="51" t="str">
        <f t="shared" si="7"/>
        <v>VG</v>
      </c>
      <c r="U13" s="51" t="str">
        <f t="shared" si="8"/>
        <v>VG</v>
      </c>
      <c r="V13" s="51">
        <v>0.78520000000000001</v>
      </c>
      <c r="W13" s="51" t="str">
        <f t="shared" si="9"/>
        <v>G</v>
      </c>
      <c r="X13" s="51" t="str">
        <f t="shared" si="10"/>
        <v>G</v>
      </c>
      <c r="Y13" s="51" t="str">
        <f t="shared" si="11"/>
        <v>G</v>
      </c>
      <c r="Z13" s="51" t="str">
        <f t="shared" si="12"/>
        <v>G</v>
      </c>
      <c r="AA13" s="53">
        <v>0.78799953754496599</v>
      </c>
      <c r="AB13" s="53">
        <v>0.74231516764619199</v>
      </c>
      <c r="AC13" s="53">
        <v>6.3730276493055698</v>
      </c>
      <c r="AD13" s="53">
        <v>3.5550552816532499</v>
      </c>
      <c r="AE13" s="53">
        <v>0.460435079522656</v>
      </c>
      <c r="AF13" s="53">
        <v>0.50762666631473197</v>
      </c>
      <c r="AG13" s="53">
        <v>0.81960087726055897</v>
      </c>
      <c r="AH13" s="53">
        <v>0.76903304690682195</v>
      </c>
      <c r="AI13" s="48" t="s">
        <v>69</v>
      </c>
      <c r="AJ13" s="48" t="s">
        <v>69</v>
      </c>
      <c r="AK13" s="48" t="s">
        <v>69</v>
      </c>
      <c r="AL13" s="48" t="s">
        <v>71</v>
      </c>
      <c r="AM13" s="48" t="s">
        <v>71</v>
      </c>
      <c r="AN13" s="48" t="s">
        <v>69</v>
      </c>
      <c r="AO13" s="48" t="s">
        <v>69</v>
      </c>
      <c r="AP13" s="48" t="s">
        <v>69</v>
      </c>
      <c r="AR13" s="54" t="s">
        <v>150</v>
      </c>
      <c r="AS13" s="53">
        <v>0.78214161428741102</v>
      </c>
      <c r="AT13" s="53">
        <v>0.80702418723414904</v>
      </c>
      <c r="AU13" s="53">
        <v>-2.50314578231451</v>
      </c>
      <c r="AV13" s="53">
        <v>-2.47166366777188</v>
      </c>
      <c r="AW13" s="53">
        <v>0.46675302432077398</v>
      </c>
      <c r="AX13" s="53">
        <v>0.43929012368348502</v>
      </c>
      <c r="AY13" s="53">
        <v>0.82212711382631498</v>
      </c>
      <c r="AZ13" s="53">
        <v>0.84071170320223898</v>
      </c>
      <c r="BA13" s="48" t="s">
        <v>69</v>
      </c>
      <c r="BB13" s="48" t="s">
        <v>71</v>
      </c>
      <c r="BC13" s="48" t="s">
        <v>71</v>
      </c>
      <c r="BD13" s="48" t="s">
        <v>71</v>
      </c>
      <c r="BE13" s="48" t="s">
        <v>71</v>
      </c>
      <c r="BF13" s="48" t="s">
        <v>71</v>
      </c>
      <c r="BG13" s="48" t="s">
        <v>69</v>
      </c>
      <c r="BH13" s="48" t="s">
        <v>69</v>
      </c>
      <c r="BI13" s="49">
        <f t="shared" si="13"/>
        <v>1</v>
      </c>
      <c r="BJ13" s="49" t="s">
        <v>150</v>
      </c>
      <c r="BK13" s="53">
        <v>0.78483542594902</v>
      </c>
      <c r="BL13" s="53">
        <v>0.809274585790839</v>
      </c>
      <c r="BM13" s="53">
        <v>5.5400894370249301</v>
      </c>
      <c r="BN13" s="53">
        <v>4.3717467939577901</v>
      </c>
      <c r="BO13" s="53">
        <v>0.46385835559034599</v>
      </c>
      <c r="BP13" s="53">
        <v>0.436721208792476</v>
      </c>
      <c r="BQ13" s="53">
        <v>0.82459162523038998</v>
      </c>
      <c r="BR13" s="53">
        <v>0.84301761051813595</v>
      </c>
      <c r="BS13" s="49" t="s">
        <v>69</v>
      </c>
      <c r="BT13" s="49" t="s">
        <v>71</v>
      </c>
      <c r="BU13" s="49" t="s">
        <v>69</v>
      </c>
      <c r="BV13" s="49" t="s">
        <v>71</v>
      </c>
      <c r="BW13" s="49" t="s">
        <v>71</v>
      </c>
      <c r="BX13" s="49" t="s">
        <v>71</v>
      </c>
      <c r="BY13" s="49" t="s">
        <v>69</v>
      </c>
      <c r="BZ13" s="49" t="s">
        <v>69</v>
      </c>
    </row>
    <row r="14" spans="1:78" s="49" customFormat="1" x14ac:dyDescent="0.25">
      <c r="A14" s="48">
        <v>14178000</v>
      </c>
      <c r="B14" s="48">
        <v>23780591</v>
      </c>
      <c r="C14" s="49" t="s">
        <v>136</v>
      </c>
      <c r="D14" s="65" t="s">
        <v>200</v>
      </c>
      <c r="F14" s="50"/>
      <c r="G14" s="51">
        <v>0.66400000000000003</v>
      </c>
      <c r="H14" s="51" t="str">
        <f t="shared" si="0"/>
        <v>S</v>
      </c>
      <c r="I14" s="51" t="str">
        <f t="shared" si="0"/>
        <v>VG</v>
      </c>
      <c r="J14" s="51" t="str">
        <f t="shared" si="0"/>
        <v>VG</v>
      </c>
      <c r="K14" s="51" t="str">
        <f t="shared" si="0"/>
        <v>VG</v>
      </c>
      <c r="L14" s="68">
        <v>-6.3799999999999996E-2</v>
      </c>
      <c r="M14" s="51" t="str">
        <f t="shared" si="1"/>
        <v>G</v>
      </c>
      <c r="N14" s="51" t="str">
        <f t="shared" si="2"/>
        <v>G</v>
      </c>
      <c r="O14" s="51" t="str">
        <f t="shared" si="3"/>
        <v>VG</v>
      </c>
      <c r="P14" s="51" t="str">
        <f t="shared" si="4"/>
        <v>G</v>
      </c>
      <c r="Q14" s="51">
        <v>0.57499999999999996</v>
      </c>
      <c r="R14" s="51" t="str">
        <f t="shared" si="5"/>
        <v>G</v>
      </c>
      <c r="S14" s="51" t="str">
        <f t="shared" si="6"/>
        <v>G</v>
      </c>
      <c r="T14" s="51" t="str">
        <f t="shared" si="7"/>
        <v>VG</v>
      </c>
      <c r="U14" s="51" t="str">
        <f t="shared" si="8"/>
        <v>VG</v>
      </c>
      <c r="V14" s="51">
        <v>0.78520000000000001</v>
      </c>
      <c r="W14" s="51" t="str">
        <f t="shared" si="9"/>
        <v>G</v>
      </c>
      <c r="X14" s="51" t="str">
        <f t="shared" si="10"/>
        <v>G</v>
      </c>
      <c r="Y14" s="51" t="str">
        <f t="shared" si="11"/>
        <v>G</v>
      </c>
      <c r="Z14" s="51" t="str">
        <f t="shared" si="12"/>
        <v>G</v>
      </c>
      <c r="AA14" s="53">
        <v>0.78799953754496599</v>
      </c>
      <c r="AB14" s="53">
        <v>0.74231516764619199</v>
      </c>
      <c r="AC14" s="53">
        <v>6.3730276493055698</v>
      </c>
      <c r="AD14" s="53">
        <v>3.5550552816532499</v>
      </c>
      <c r="AE14" s="53">
        <v>0.460435079522656</v>
      </c>
      <c r="AF14" s="53">
        <v>0.50762666631473197</v>
      </c>
      <c r="AG14" s="53">
        <v>0.81960087726055897</v>
      </c>
      <c r="AH14" s="53">
        <v>0.76903304690682195</v>
      </c>
      <c r="AI14" s="48" t="s">
        <v>69</v>
      </c>
      <c r="AJ14" s="48" t="s">
        <v>69</v>
      </c>
      <c r="AK14" s="48" t="s">
        <v>69</v>
      </c>
      <c r="AL14" s="48" t="s">
        <v>71</v>
      </c>
      <c r="AM14" s="48" t="s">
        <v>71</v>
      </c>
      <c r="AN14" s="48" t="s">
        <v>69</v>
      </c>
      <c r="AO14" s="48" t="s">
        <v>69</v>
      </c>
      <c r="AP14" s="48" t="s">
        <v>69</v>
      </c>
      <c r="AR14" s="54" t="s">
        <v>150</v>
      </c>
      <c r="AS14" s="53">
        <v>0.78214161428741102</v>
      </c>
      <c r="AT14" s="53">
        <v>0.80702418723414904</v>
      </c>
      <c r="AU14" s="53">
        <v>-2.50314578231451</v>
      </c>
      <c r="AV14" s="53">
        <v>-2.47166366777188</v>
      </c>
      <c r="AW14" s="53">
        <v>0.46675302432077398</v>
      </c>
      <c r="AX14" s="53">
        <v>0.43929012368348502</v>
      </c>
      <c r="AY14" s="53">
        <v>0.82212711382631498</v>
      </c>
      <c r="AZ14" s="53">
        <v>0.84071170320223898</v>
      </c>
      <c r="BA14" s="48" t="s">
        <v>69</v>
      </c>
      <c r="BB14" s="48" t="s">
        <v>71</v>
      </c>
      <c r="BC14" s="48" t="s">
        <v>71</v>
      </c>
      <c r="BD14" s="48" t="s">
        <v>71</v>
      </c>
      <c r="BE14" s="48" t="s">
        <v>71</v>
      </c>
      <c r="BF14" s="48" t="s">
        <v>71</v>
      </c>
      <c r="BG14" s="48" t="s">
        <v>69</v>
      </c>
      <c r="BH14" s="48" t="s">
        <v>69</v>
      </c>
      <c r="BI14" s="49">
        <f t="shared" si="13"/>
        <v>1</v>
      </c>
      <c r="BJ14" s="49" t="s">
        <v>150</v>
      </c>
      <c r="BK14" s="53">
        <v>0.78483542594902</v>
      </c>
      <c r="BL14" s="53">
        <v>0.809274585790839</v>
      </c>
      <c r="BM14" s="53">
        <v>5.5400894370249301</v>
      </c>
      <c r="BN14" s="53">
        <v>4.3717467939577901</v>
      </c>
      <c r="BO14" s="53">
        <v>0.46385835559034599</v>
      </c>
      <c r="BP14" s="53">
        <v>0.436721208792476</v>
      </c>
      <c r="BQ14" s="53">
        <v>0.82459162523038998</v>
      </c>
      <c r="BR14" s="53">
        <v>0.84301761051813595</v>
      </c>
      <c r="BS14" s="49" t="s">
        <v>69</v>
      </c>
      <c r="BT14" s="49" t="s">
        <v>71</v>
      </c>
      <c r="BU14" s="49" t="s">
        <v>69</v>
      </c>
      <c r="BV14" s="49" t="s">
        <v>71</v>
      </c>
      <c r="BW14" s="49" t="s">
        <v>71</v>
      </c>
      <c r="BX14" s="49" t="s">
        <v>71</v>
      </c>
      <c r="BY14" s="49" t="s">
        <v>69</v>
      </c>
      <c r="BZ14" s="49" t="s">
        <v>69</v>
      </c>
    </row>
    <row r="15" spans="1:78" s="49" customFormat="1" x14ac:dyDescent="0.25">
      <c r="A15" s="48">
        <v>14178000</v>
      </c>
      <c r="B15" s="48">
        <v>23780591</v>
      </c>
      <c r="C15" s="49" t="s">
        <v>136</v>
      </c>
      <c r="D15" s="77" t="s">
        <v>221</v>
      </c>
      <c r="F15" s="50"/>
      <c r="G15" s="51">
        <v>0.84399999999999997</v>
      </c>
      <c r="H15" s="51" t="str">
        <f t="shared" si="0"/>
        <v>VG</v>
      </c>
      <c r="I15" s="51" t="str">
        <f t="shared" si="0"/>
        <v>VG</v>
      </c>
      <c r="J15" s="51" t="str">
        <f t="shared" si="0"/>
        <v>VG</v>
      </c>
      <c r="K15" s="51" t="str">
        <f t="shared" si="0"/>
        <v>VG</v>
      </c>
      <c r="L15" s="68">
        <v>-1.1000000000000001E-3</v>
      </c>
      <c r="M15" s="51" t="str">
        <f t="shared" si="1"/>
        <v>VG</v>
      </c>
      <c r="N15" s="51" t="str">
        <f t="shared" si="2"/>
        <v>G</v>
      </c>
      <c r="O15" s="51" t="str">
        <f t="shared" si="3"/>
        <v>VG</v>
      </c>
      <c r="P15" s="51" t="str">
        <f t="shared" si="4"/>
        <v>G</v>
      </c>
      <c r="Q15" s="51">
        <v>0.39400000000000002</v>
      </c>
      <c r="R15" s="51" t="str">
        <f t="shared" si="5"/>
        <v>VG</v>
      </c>
      <c r="S15" s="51" t="str">
        <f t="shared" si="6"/>
        <v>G</v>
      </c>
      <c r="T15" s="51" t="str">
        <f t="shared" si="7"/>
        <v>VG</v>
      </c>
      <c r="U15" s="51" t="str">
        <f t="shared" si="8"/>
        <v>VG</v>
      </c>
      <c r="V15" s="51">
        <v>0.871</v>
      </c>
      <c r="W15" s="51" t="str">
        <f t="shared" si="9"/>
        <v>VG</v>
      </c>
      <c r="X15" s="51" t="str">
        <f t="shared" si="10"/>
        <v>G</v>
      </c>
      <c r="Y15" s="51" t="str">
        <f t="shared" si="11"/>
        <v>G</v>
      </c>
      <c r="Z15" s="51" t="str">
        <f t="shared" si="12"/>
        <v>G</v>
      </c>
      <c r="AA15" s="53">
        <v>0.78799953754496599</v>
      </c>
      <c r="AB15" s="53">
        <v>0.74231516764619199</v>
      </c>
      <c r="AC15" s="53">
        <v>6.3730276493055698</v>
      </c>
      <c r="AD15" s="53">
        <v>3.5550552816532499</v>
      </c>
      <c r="AE15" s="53">
        <v>0.460435079522656</v>
      </c>
      <c r="AF15" s="53">
        <v>0.50762666631473197</v>
      </c>
      <c r="AG15" s="53">
        <v>0.81960087726055897</v>
      </c>
      <c r="AH15" s="53">
        <v>0.76903304690682195</v>
      </c>
      <c r="AI15" s="48" t="s">
        <v>69</v>
      </c>
      <c r="AJ15" s="48" t="s">
        <v>69</v>
      </c>
      <c r="AK15" s="48" t="s">
        <v>69</v>
      </c>
      <c r="AL15" s="48" t="s">
        <v>71</v>
      </c>
      <c r="AM15" s="48" t="s">
        <v>71</v>
      </c>
      <c r="AN15" s="48" t="s">
        <v>69</v>
      </c>
      <c r="AO15" s="48" t="s">
        <v>69</v>
      </c>
      <c r="AP15" s="48" t="s">
        <v>69</v>
      </c>
      <c r="AR15" s="54" t="s">
        <v>150</v>
      </c>
      <c r="AS15" s="53">
        <v>0.78214161428741102</v>
      </c>
      <c r="AT15" s="53">
        <v>0.80702418723414904</v>
      </c>
      <c r="AU15" s="53">
        <v>-2.50314578231451</v>
      </c>
      <c r="AV15" s="53">
        <v>-2.47166366777188</v>
      </c>
      <c r="AW15" s="53">
        <v>0.46675302432077398</v>
      </c>
      <c r="AX15" s="53">
        <v>0.43929012368348502</v>
      </c>
      <c r="AY15" s="53">
        <v>0.82212711382631498</v>
      </c>
      <c r="AZ15" s="53">
        <v>0.84071170320223898</v>
      </c>
      <c r="BA15" s="48" t="s">
        <v>69</v>
      </c>
      <c r="BB15" s="48" t="s">
        <v>71</v>
      </c>
      <c r="BC15" s="48" t="s">
        <v>71</v>
      </c>
      <c r="BD15" s="48" t="s">
        <v>71</v>
      </c>
      <c r="BE15" s="48" t="s">
        <v>71</v>
      </c>
      <c r="BF15" s="48" t="s">
        <v>71</v>
      </c>
      <c r="BG15" s="48" t="s">
        <v>69</v>
      </c>
      <c r="BH15" s="48" t="s">
        <v>69</v>
      </c>
      <c r="BI15" s="49">
        <f t="shared" si="13"/>
        <v>1</v>
      </c>
      <c r="BJ15" s="49" t="s">
        <v>150</v>
      </c>
      <c r="BK15" s="53">
        <v>0.78483542594902</v>
      </c>
      <c r="BL15" s="53">
        <v>0.809274585790839</v>
      </c>
      <c r="BM15" s="53">
        <v>5.5400894370249301</v>
      </c>
      <c r="BN15" s="53">
        <v>4.3717467939577901</v>
      </c>
      <c r="BO15" s="53">
        <v>0.46385835559034599</v>
      </c>
      <c r="BP15" s="53">
        <v>0.436721208792476</v>
      </c>
      <c r="BQ15" s="53">
        <v>0.82459162523038998</v>
      </c>
      <c r="BR15" s="53">
        <v>0.84301761051813595</v>
      </c>
      <c r="BS15" s="49" t="s">
        <v>69</v>
      </c>
      <c r="BT15" s="49" t="s">
        <v>71</v>
      </c>
      <c r="BU15" s="49" t="s">
        <v>69</v>
      </c>
      <c r="BV15" s="49" t="s">
        <v>71</v>
      </c>
      <c r="BW15" s="49" t="s">
        <v>71</v>
      </c>
      <c r="BX15" s="49" t="s">
        <v>71</v>
      </c>
      <c r="BY15" s="49" t="s">
        <v>69</v>
      </c>
      <c r="BZ15" s="49" t="s">
        <v>69</v>
      </c>
    </row>
    <row r="16" spans="1:78" s="49" customFormat="1" x14ac:dyDescent="0.25">
      <c r="A16" s="48">
        <v>14178000</v>
      </c>
      <c r="B16" s="48">
        <v>23780591</v>
      </c>
      <c r="C16" s="49" t="s">
        <v>136</v>
      </c>
      <c r="D16" s="77" t="s">
        <v>278</v>
      </c>
      <c r="F16" s="50"/>
      <c r="G16" s="51">
        <v>0.85</v>
      </c>
      <c r="H16" s="51" t="str">
        <f t="shared" ref="H16" si="14">IF(G16&gt;0.8,"VG",IF(G16&gt;0.7,"G",IF(G16&gt;0.45,"S","NS")))</f>
        <v>VG</v>
      </c>
      <c r="I16" s="51" t="str">
        <f t="shared" ref="I16" si="15">IF(H16&gt;0.8,"VG",IF(H16&gt;0.7,"G",IF(H16&gt;0.45,"S","NS")))</f>
        <v>VG</v>
      </c>
      <c r="J16" s="51" t="str">
        <f t="shared" ref="J16" si="16">IF(I16&gt;0.8,"VG",IF(I16&gt;0.7,"G",IF(I16&gt;0.45,"S","NS")))</f>
        <v>VG</v>
      </c>
      <c r="K16" s="51" t="str">
        <f t="shared" ref="K16" si="17">IF(J16&gt;0.8,"VG",IF(J16&gt;0.7,"G",IF(J16&gt;0.45,"S","NS")))</f>
        <v>VG</v>
      </c>
      <c r="L16" s="68">
        <v>1.9499999999999999E-3</v>
      </c>
      <c r="M16" s="51" t="str">
        <f t="shared" ref="M16" si="18">IF(ABS(L16)&lt;5%,"VG",IF(ABS(L16)&lt;10%,"G",IF(ABS(L16)&lt;15%,"S","NS")))</f>
        <v>VG</v>
      </c>
      <c r="N16" s="51" t="str">
        <f t="shared" ref="N16" si="19">AO16</f>
        <v>G</v>
      </c>
      <c r="O16" s="51" t="str">
        <f t="shared" ref="O16" si="20">BD16</f>
        <v>VG</v>
      </c>
      <c r="P16" s="51" t="str">
        <f t="shared" ref="P16" si="21">BY16</f>
        <v>G</v>
      </c>
      <c r="Q16" s="51">
        <v>0.39200000000000002</v>
      </c>
      <c r="R16" s="51" t="str">
        <f t="shared" ref="R16" si="22">IF(Q16&lt;=0.5,"VG",IF(Q16&lt;=0.6,"G",IF(Q16&lt;=0.7,"S","NS")))</f>
        <v>VG</v>
      </c>
      <c r="S16" s="51" t="str">
        <f t="shared" ref="S16" si="23">AN16</f>
        <v>G</v>
      </c>
      <c r="T16" s="51" t="str">
        <f t="shared" ref="T16" si="24">BF16</f>
        <v>VG</v>
      </c>
      <c r="U16" s="51" t="str">
        <f t="shared" ref="U16" si="25">BX16</f>
        <v>VG</v>
      </c>
      <c r="V16" s="51">
        <v>0.871</v>
      </c>
      <c r="W16" s="51" t="str">
        <f t="shared" ref="W16" si="26">IF(V16&gt;0.85,"VG",IF(V16&gt;0.75,"G",IF(V16&gt;0.6,"S","NS")))</f>
        <v>VG</v>
      </c>
      <c r="X16" s="51" t="str">
        <f t="shared" ref="X16" si="27">AP16</f>
        <v>G</v>
      </c>
      <c r="Y16" s="51" t="str">
        <f t="shared" ref="Y16" si="28">BH16</f>
        <v>G</v>
      </c>
      <c r="Z16" s="51" t="str">
        <f t="shared" ref="Z16" si="29">BZ16</f>
        <v>G</v>
      </c>
      <c r="AA16" s="53">
        <v>0.78799953754496599</v>
      </c>
      <c r="AB16" s="53">
        <v>0.74231516764619199</v>
      </c>
      <c r="AC16" s="53">
        <v>6.3730276493055698</v>
      </c>
      <c r="AD16" s="53">
        <v>3.5550552816532499</v>
      </c>
      <c r="AE16" s="53">
        <v>0.460435079522656</v>
      </c>
      <c r="AF16" s="53">
        <v>0.50762666631473197</v>
      </c>
      <c r="AG16" s="53">
        <v>0.81960087726055897</v>
      </c>
      <c r="AH16" s="53">
        <v>0.76903304690682195</v>
      </c>
      <c r="AI16" s="48" t="s">
        <v>69</v>
      </c>
      <c r="AJ16" s="48" t="s">
        <v>69</v>
      </c>
      <c r="AK16" s="48" t="s">
        <v>69</v>
      </c>
      <c r="AL16" s="48" t="s">
        <v>71</v>
      </c>
      <c r="AM16" s="48" t="s">
        <v>71</v>
      </c>
      <c r="AN16" s="48" t="s">
        <v>69</v>
      </c>
      <c r="AO16" s="48" t="s">
        <v>69</v>
      </c>
      <c r="AP16" s="48" t="s">
        <v>69</v>
      </c>
      <c r="AR16" s="54" t="s">
        <v>150</v>
      </c>
      <c r="AS16" s="53">
        <v>0.78214161428741102</v>
      </c>
      <c r="AT16" s="53">
        <v>0.80702418723414904</v>
      </c>
      <c r="AU16" s="53">
        <v>-2.50314578231451</v>
      </c>
      <c r="AV16" s="53">
        <v>-2.47166366777188</v>
      </c>
      <c r="AW16" s="53">
        <v>0.46675302432077398</v>
      </c>
      <c r="AX16" s="53">
        <v>0.43929012368348502</v>
      </c>
      <c r="AY16" s="53">
        <v>0.82212711382631498</v>
      </c>
      <c r="AZ16" s="53">
        <v>0.84071170320223898</v>
      </c>
      <c r="BA16" s="48" t="s">
        <v>69</v>
      </c>
      <c r="BB16" s="48" t="s">
        <v>71</v>
      </c>
      <c r="BC16" s="48" t="s">
        <v>71</v>
      </c>
      <c r="BD16" s="48" t="s">
        <v>71</v>
      </c>
      <c r="BE16" s="48" t="s">
        <v>71</v>
      </c>
      <c r="BF16" s="48" t="s">
        <v>71</v>
      </c>
      <c r="BG16" s="48" t="s">
        <v>69</v>
      </c>
      <c r="BH16" s="48" t="s">
        <v>69</v>
      </c>
      <c r="BI16" s="49">
        <f t="shared" ref="BI16" si="30">IF(BJ16=AR16,1,0)</f>
        <v>1</v>
      </c>
      <c r="BJ16" s="49" t="s">
        <v>150</v>
      </c>
      <c r="BK16" s="53">
        <v>0.78483542594902</v>
      </c>
      <c r="BL16" s="53">
        <v>0.809274585790839</v>
      </c>
      <c r="BM16" s="53">
        <v>5.5400894370249301</v>
      </c>
      <c r="BN16" s="53">
        <v>4.3717467939577901</v>
      </c>
      <c r="BO16" s="53">
        <v>0.46385835559034599</v>
      </c>
      <c r="BP16" s="53">
        <v>0.436721208792476</v>
      </c>
      <c r="BQ16" s="53">
        <v>0.82459162523038998</v>
      </c>
      <c r="BR16" s="53">
        <v>0.84301761051813595</v>
      </c>
      <c r="BS16" s="49" t="s">
        <v>69</v>
      </c>
      <c r="BT16" s="49" t="s">
        <v>71</v>
      </c>
      <c r="BU16" s="49" t="s">
        <v>69</v>
      </c>
      <c r="BV16" s="49" t="s">
        <v>71</v>
      </c>
      <c r="BW16" s="49" t="s">
        <v>71</v>
      </c>
      <c r="BX16" s="49" t="s">
        <v>71</v>
      </c>
      <c r="BY16" s="49" t="s">
        <v>69</v>
      </c>
      <c r="BZ16" s="49" t="s">
        <v>69</v>
      </c>
    </row>
    <row r="17" spans="1:78" s="30" customFormat="1" x14ac:dyDescent="0.25">
      <c r="A17" s="36">
        <v>14178000</v>
      </c>
      <c r="B17" s="36">
        <v>23780591</v>
      </c>
      <c r="C17" s="30" t="s">
        <v>136</v>
      </c>
      <c r="D17" s="78" t="s">
        <v>283</v>
      </c>
      <c r="F17" s="63"/>
      <c r="G17" s="24">
        <v>-4.4800000000000004</v>
      </c>
      <c r="H17" s="24" t="str">
        <f t="shared" ref="H17" si="31">IF(G17&gt;0.8,"VG",IF(G17&gt;0.7,"G",IF(G17&gt;0.45,"S","NS")))</f>
        <v>NS</v>
      </c>
      <c r="I17" s="24" t="str">
        <f t="shared" ref="I17" si="32">IF(H17&gt;0.8,"VG",IF(H17&gt;0.7,"G",IF(H17&gt;0.45,"S","NS")))</f>
        <v>VG</v>
      </c>
      <c r="J17" s="24" t="str">
        <f t="shared" ref="J17" si="33">IF(I17&gt;0.8,"VG",IF(I17&gt;0.7,"G",IF(I17&gt;0.45,"S","NS")))</f>
        <v>VG</v>
      </c>
      <c r="K17" s="24" t="str">
        <f t="shared" ref="K17" si="34">IF(J17&gt;0.8,"VG",IF(J17&gt;0.7,"G",IF(J17&gt;0.45,"S","NS")))</f>
        <v>VG</v>
      </c>
      <c r="L17" s="82">
        <v>-0.499</v>
      </c>
      <c r="M17" s="24" t="str">
        <f t="shared" ref="M17" si="35">IF(ABS(L17)&lt;5%,"VG",IF(ABS(L17)&lt;10%,"G",IF(ABS(L17)&lt;15%,"S","NS")))</f>
        <v>NS</v>
      </c>
      <c r="N17" s="24" t="str">
        <f t="shared" ref="N17" si="36">AO17</f>
        <v>G</v>
      </c>
      <c r="O17" s="24" t="str">
        <f t="shared" ref="O17" si="37">BD17</f>
        <v>VG</v>
      </c>
      <c r="P17" s="24" t="str">
        <f t="shared" ref="P17" si="38">BY17</f>
        <v>G</v>
      </c>
      <c r="Q17" s="24">
        <v>1.07</v>
      </c>
      <c r="R17" s="24" t="str">
        <f t="shared" ref="R17" si="39">IF(Q17&lt;=0.5,"VG",IF(Q17&lt;=0.6,"G",IF(Q17&lt;=0.7,"S","NS")))</f>
        <v>NS</v>
      </c>
      <c r="S17" s="24" t="str">
        <f t="shared" ref="S17" si="40">AN17</f>
        <v>G</v>
      </c>
      <c r="T17" s="24" t="str">
        <f t="shared" ref="T17" si="41">BF17</f>
        <v>VG</v>
      </c>
      <c r="U17" s="24" t="str">
        <f t="shared" ref="U17" si="42">BX17</f>
        <v>VG</v>
      </c>
      <c r="V17" s="24">
        <v>0.871</v>
      </c>
      <c r="W17" s="24" t="str">
        <f t="shared" ref="W17" si="43">IF(V17&gt;0.85,"VG",IF(V17&gt;0.75,"G",IF(V17&gt;0.6,"S","NS")))</f>
        <v>VG</v>
      </c>
      <c r="X17" s="24" t="str">
        <f t="shared" ref="X17" si="44">AP17</f>
        <v>G</v>
      </c>
      <c r="Y17" s="24" t="str">
        <f t="shared" ref="Y17" si="45">BH17</f>
        <v>G</v>
      </c>
      <c r="Z17" s="24" t="str">
        <f t="shared" ref="Z17" si="46">BZ17</f>
        <v>G</v>
      </c>
      <c r="AA17" s="33">
        <v>0.78799953754496599</v>
      </c>
      <c r="AB17" s="33">
        <v>0.74231516764619199</v>
      </c>
      <c r="AC17" s="33">
        <v>6.3730276493055698</v>
      </c>
      <c r="AD17" s="33">
        <v>3.5550552816532499</v>
      </c>
      <c r="AE17" s="33">
        <v>0.460435079522656</v>
      </c>
      <c r="AF17" s="33">
        <v>0.50762666631473197</v>
      </c>
      <c r="AG17" s="33">
        <v>0.81960087726055897</v>
      </c>
      <c r="AH17" s="33">
        <v>0.76903304690682195</v>
      </c>
      <c r="AI17" s="36" t="s">
        <v>69</v>
      </c>
      <c r="AJ17" s="36" t="s">
        <v>69</v>
      </c>
      <c r="AK17" s="36" t="s">
        <v>69</v>
      </c>
      <c r="AL17" s="36" t="s">
        <v>71</v>
      </c>
      <c r="AM17" s="36" t="s">
        <v>71</v>
      </c>
      <c r="AN17" s="36" t="s">
        <v>69</v>
      </c>
      <c r="AO17" s="36" t="s">
        <v>69</v>
      </c>
      <c r="AP17" s="36" t="s">
        <v>69</v>
      </c>
      <c r="AR17" s="64" t="s">
        <v>150</v>
      </c>
      <c r="AS17" s="33">
        <v>0.78214161428741102</v>
      </c>
      <c r="AT17" s="33">
        <v>0.80702418723414904</v>
      </c>
      <c r="AU17" s="33">
        <v>-2.50314578231451</v>
      </c>
      <c r="AV17" s="33">
        <v>-2.47166366777188</v>
      </c>
      <c r="AW17" s="33">
        <v>0.46675302432077398</v>
      </c>
      <c r="AX17" s="33">
        <v>0.43929012368348502</v>
      </c>
      <c r="AY17" s="33">
        <v>0.82212711382631498</v>
      </c>
      <c r="AZ17" s="33">
        <v>0.84071170320223898</v>
      </c>
      <c r="BA17" s="36" t="s">
        <v>69</v>
      </c>
      <c r="BB17" s="36" t="s">
        <v>71</v>
      </c>
      <c r="BC17" s="36" t="s">
        <v>71</v>
      </c>
      <c r="BD17" s="36" t="s">
        <v>71</v>
      </c>
      <c r="BE17" s="36" t="s">
        <v>71</v>
      </c>
      <c r="BF17" s="36" t="s">
        <v>71</v>
      </c>
      <c r="BG17" s="36" t="s">
        <v>69</v>
      </c>
      <c r="BH17" s="36" t="s">
        <v>69</v>
      </c>
      <c r="BI17" s="30">
        <f t="shared" ref="BI17" si="47">IF(BJ17=AR17,1,0)</f>
        <v>1</v>
      </c>
      <c r="BJ17" s="30" t="s">
        <v>150</v>
      </c>
      <c r="BK17" s="33">
        <v>0.78483542594902</v>
      </c>
      <c r="BL17" s="33">
        <v>0.809274585790839</v>
      </c>
      <c r="BM17" s="33">
        <v>5.5400894370249301</v>
      </c>
      <c r="BN17" s="33">
        <v>4.3717467939577901</v>
      </c>
      <c r="BO17" s="33">
        <v>0.46385835559034599</v>
      </c>
      <c r="BP17" s="33">
        <v>0.436721208792476</v>
      </c>
      <c r="BQ17" s="33">
        <v>0.82459162523038998</v>
      </c>
      <c r="BR17" s="33">
        <v>0.84301761051813595</v>
      </c>
      <c r="BS17" s="30" t="s">
        <v>69</v>
      </c>
      <c r="BT17" s="30" t="s">
        <v>71</v>
      </c>
      <c r="BU17" s="30" t="s">
        <v>69</v>
      </c>
      <c r="BV17" s="30" t="s">
        <v>71</v>
      </c>
      <c r="BW17" s="30" t="s">
        <v>71</v>
      </c>
      <c r="BX17" s="30" t="s">
        <v>71</v>
      </c>
      <c r="BY17" s="30" t="s">
        <v>69</v>
      </c>
      <c r="BZ17" s="30" t="s">
        <v>69</v>
      </c>
    </row>
    <row r="18" spans="1:78" s="49" customFormat="1" x14ac:dyDescent="0.25">
      <c r="A18" s="48">
        <v>14178000</v>
      </c>
      <c r="B18" s="48">
        <v>23780591</v>
      </c>
      <c r="C18" s="49" t="s">
        <v>136</v>
      </c>
      <c r="D18" s="77" t="s">
        <v>285</v>
      </c>
      <c r="F18" s="50"/>
      <c r="G18" s="51">
        <v>0.84599999999999997</v>
      </c>
      <c r="H18" s="51" t="str">
        <f t="shared" ref="H18" si="48">IF(G18&gt;0.8,"VG",IF(G18&gt;0.7,"G",IF(G18&gt;0.45,"S","NS")))</f>
        <v>VG</v>
      </c>
      <c r="I18" s="51" t="str">
        <f t="shared" ref="I18" si="49">IF(H18&gt;0.8,"VG",IF(H18&gt;0.7,"G",IF(H18&gt;0.45,"S","NS")))</f>
        <v>VG</v>
      </c>
      <c r="J18" s="51" t="str">
        <f t="shared" ref="J18" si="50">IF(I18&gt;0.8,"VG",IF(I18&gt;0.7,"G",IF(I18&gt;0.45,"S","NS")))</f>
        <v>VG</v>
      </c>
      <c r="K18" s="51" t="str">
        <f t="shared" ref="K18" si="51">IF(J18&gt;0.8,"VG",IF(J18&gt;0.7,"G",IF(J18&gt;0.45,"S","NS")))</f>
        <v>VG</v>
      </c>
      <c r="L18" s="68">
        <v>1.9E-3</v>
      </c>
      <c r="M18" s="51" t="str">
        <f t="shared" ref="M18" si="52">IF(ABS(L18)&lt;5%,"VG",IF(ABS(L18)&lt;10%,"G",IF(ABS(L18)&lt;15%,"S","NS")))</f>
        <v>VG</v>
      </c>
      <c r="N18" s="51" t="str">
        <f t="shared" ref="N18" si="53">AO18</f>
        <v>G</v>
      </c>
      <c r="O18" s="51" t="str">
        <f t="shared" ref="O18" si="54">BD18</f>
        <v>VG</v>
      </c>
      <c r="P18" s="51" t="str">
        <f t="shared" ref="P18" si="55">BY18</f>
        <v>G</v>
      </c>
      <c r="Q18" s="51">
        <v>0.39200000000000002</v>
      </c>
      <c r="R18" s="51" t="str">
        <f t="shared" ref="R18" si="56">IF(Q18&lt;=0.5,"VG",IF(Q18&lt;=0.6,"G",IF(Q18&lt;=0.7,"S","NS")))</f>
        <v>VG</v>
      </c>
      <c r="S18" s="51" t="str">
        <f t="shared" ref="S18" si="57">AN18</f>
        <v>G</v>
      </c>
      <c r="T18" s="51" t="str">
        <f t="shared" ref="T18" si="58">BF18</f>
        <v>VG</v>
      </c>
      <c r="U18" s="51" t="str">
        <f t="shared" ref="U18" si="59">BX18</f>
        <v>VG</v>
      </c>
      <c r="V18" s="51">
        <v>0.871</v>
      </c>
      <c r="W18" s="51" t="str">
        <f t="shared" ref="W18" si="60">IF(V18&gt;0.85,"VG",IF(V18&gt;0.75,"G",IF(V18&gt;0.6,"S","NS")))</f>
        <v>VG</v>
      </c>
      <c r="X18" s="51" t="str">
        <f t="shared" ref="X18" si="61">AP18</f>
        <v>G</v>
      </c>
      <c r="Y18" s="51" t="str">
        <f t="shared" ref="Y18" si="62">BH18</f>
        <v>G</v>
      </c>
      <c r="Z18" s="51" t="str">
        <f t="shared" ref="Z18" si="63">BZ18</f>
        <v>G</v>
      </c>
      <c r="AA18" s="53">
        <v>0.78799953754496599</v>
      </c>
      <c r="AB18" s="53">
        <v>0.74231516764619199</v>
      </c>
      <c r="AC18" s="53">
        <v>6.3730276493055698</v>
      </c>
      <c r="AD18" s="53">
        <v>3.5550552816532499</v>
      </c>
      <c r="AE18" s="53">
        <v>0.460435079522656</v>
      </c>
      <c r="AF18" s="53">
        <v>0.50762666631473197</v>
      </c>
      <c r="AG18" s="53">
        <v>0.81960087726055897</v>
      </c>
      <c r="AH18" s="53">
        <v>0.76903304690682195</v>
      </c>
      <c r="AI18" s="48" t="s">
        <v>69</v>
      </c>
      <c r="AJ18" s="48" t="s">
        <v>69</v>
      </c>
      <c r="AK18" s="48" t="s">
        <v>69</v>
      </c>
      <c r="AL18" s="48" t="s">
        <v>71</v>
      </c>
      <c r="AM18" s="48" t="s">
        <v>71</v>
      </c>
      <c r="AN18" s="48" t="s">
        <v>69</v>
      </c>
      <c r="AO18" s="48" t="s">
        <v>69</v>
      </c>
      <c r="AP18" s="48" t="s">
        <v>69</v>
      </c>
      <c r="AR18" s="54" t="s">
        <v>150</v>
      </c>
      <c r="AS18" s="53">
        <v>0.78214161428741102</v>
      </c>
      <c r="AT18" s="53">
        <v>0.80702418723414904</v>
      </c>
      <c r="AU18" s="53">
        <v>-2.50314578231451</v>
      </c>
      <c r="AV18" s="53">
        <v>-2.47166366777188</v>
      </c>
      <c r="AW18" s="53">
        <v>0.46675302432077398</v>
      </c>
      <c r="AX18" s="53">
        <v>0.43929012368348502</v>
      </c>
      <c r="AY18" s="53">
        <v>0.82212711382631498</v>
      </c>
      <c r="AZ18" s="53">
        <v>0.84071170320223898</v>
      </c>
      <c r="BA18" s="48" t="s">
        <v>69</v>
      </c>
      <c r="BB18" s="48" t="s">
        <v>71</v>
      </c>
      <c r="BC18" s="48" t="s">
        <v>71</v>
      </c>
      <c r="BD18" s="48" t="s">
        <v>71</v>
      </c>
      <c r="BE18" s="48" t="s">
        <v>71</v>
      </c>
      <c r="BF18" s="48" t="s">
        <v>71</v>
      </c>
      <c r="BG18" s="48" t="s">
        <v>69</v>
      </c>
      <c r="BH18" s="48" t="s">
        <v>69</v>
      </c>
      <c r="BI18" s="49">
        <f t="shared" ref="BI18" si="64">IF(BJ18=AR18,1,0)</f>
        <v>1</v>
      </c>
      <c r="BJ18" s="49" t="s">
        <v>150</v>
      </c>
      <c r="BK18" s="53">
        <v>0.78483542594902</v>
      </c>
      <c r="BL18" s="53">
        <v>0.809274585790839</v>
      </c>
      <c r="BM18" s="53">
        <v>5.5400894370249301</v>
      </c>
      <c r="BN18" s="53">
        <v>4.3717467939577901</v>
      </c>
      <c r="BO18" s="53">
        <v>0.46385835559034599</v>
      </c>
      <c r="BP18" s="53">
        <v>0.436721208792476</v>
      </c>
      <c r="BQ18" s="53">
        <v>0.82459162523038998</v>
      </c>
      <c r="BR18" s="53">
        <v>0.84301761051813595</v>
      </c>
      <c r="BS18" s="49" t="s">
        <v>69</v>
      </c>
      <c r="BT18" s="49" t="s">
        <v>71</v>
      </c>
      <c r="BU18" s="49" t="s">
        <v>69</v>
      </c>
      <c r="BV18" s="49" t="s">
        <v>71</v>
      </c>
      <c r="BW18" s="49" t="s">
        <v>71</v>
      </c>
      <c r="BX18" s="49" t="s">
        <v>71</v>
      </c>
      <c r="BY18" s="49" t="s">
        <v>69</v>
      </c>
      <c r="BZ18" s="49" t="s">
        <v>69</v>
      </c>
    </row>
    <row r="19" spans="1:78" s="49" customFormat="1" x14ac:dyDescent="0.25">
      <c r="A19" s="48">
        <v>14178000</v>
      </c>
      <c r="B19" s="48">
        <v>23780591</v>
      </c>
      <c r="C19" s="49" t="s">
        <v>136</v>
      </c>
      <c r="D19" s="77" t="s">
        <v>286</v>
      </c>
      <c r="F19" s="50"/>
      <c r="G19" s="51">
        <v>0.84599999999999997</v>
      </c>
      <c r="H19" s="51" t="str">
        <f t="shared" ref="H19" si="65">IF(G19&gt;0.8,"VG",IF(G19&gt;0.7,"G",IF(G19&gt;0.45,"S","NS")))</f>
        <v>VG</v>
      </c>
      <c r="I19" s="51" t="str">
        <f t="shared" ref="I19" si="66">IF(H19&gt;0.8,"VG",IF(H19&gt;0.7,"G",IF(H19&gt;0.45,"S","NS")))</f>
        <v>VG</v>
      </c>
      <c r="J19" s="51" t="str">
        <f t="shared" ref="J19" si="67">IF(I19&gt;0.8,"VG",IF(I19&gt;0.7,"G",IF(I19&gt;0.45,"S","NS")))</f>
        <v>VG</v>
      </c>
      <c r="K19" s="51" t="str">
        <f t="shared" ref="K19" si="68">IF(J19&gt;0.8,"VG",IF(J19&gt;0.7,"G",IF(J19&gt;0.45,"S","NS")))</f>
        <v>VG</v>
      </c>
      <c r="L19" s="68">
        <v>-4.5999999999999999E-3</v>
      </c>
      <c r="M19" s="51" t="str">
        <f t="shared" ref="M19" si="69">IF(ABS(L19)&lt;5%,"VG",IF(ABS(L19)&lt;10%,"G",IF(ABS(L19)&lt;15%,"S","NS")))</f>
        <v>VG</v>
      </c>
      <c r="N19" s="51" t="str">
        <f t="shared" ref="N19" si="70">AO19</f>
        <v>G</v>
      </c>
      <c r="O19" s="51" t="str">
        <f t="shared" ref="O19" si="71">BD19</f>
        <v>VG</v>
      </c>
      <c r="P19" s="51" t="str">
        <f t="shared" ref="P19" si="72">BY19</f>
        <v>G</v>
      </c>
      <c r="Q19" s="51">
        <v>0.38400000000000001</v>
      </c>
      <c r="R19" s="51" t="str">
        <f t="shared" ref="R19" si="73">IF(Q19&lt;=0.5,"VG",IF(Q19&lt;=0.6,"G",IF(Q19&lt;=0.7,"S","NS")))</f>
        <v>VG</v>
      </c>
      <c r="S19" s="51" t="str">
        <f t="shared" ref="S19" si="74">AN19</f>
        <v>G</v>
      </c>
      <c r="T19" s="51" t="str">
        <f t="shared" ref="T19" si="75">BF19</f>
        <v>VG</v>
      </c>
      <c r="U19" s="51" t="str">
        <f t="shared" ref="U19" si="76">BX19</f>
        <v>VG</v>
      </c>
      <c r="V19" s="51">
        <v>0.87790000000000001</v>
      </c>
      <c r="W19" s="51" t="str">
        <f t="shared" ref="W19" si="77">IF(V19&gt;0.85,"VG",IF(V19&gt;0.75,"G",IF(V19&gt;0.6,"S","NS")))</f>
        <v>VG</v>
      </c>
      <c r="X19" s="51" t="str">
        <f t="shared" ref="X19" si="78">AP19</f>
        <v>G</v>
      </c>
      <c r="Y19" s="51" t="str">
        <f t="shared" ref="Y19" si="79">BH19</f>
        <v>G</v>
      </c>
      <c r="Z19" s="51" t="str">
        <f t="shared" ref="Z19" si="80">BZ19</f>
        <v>G</v>
      </c>
      <c r="AA19" s="53">
        <v>0.78799953754496599</v>
      </c>
      <c r="AB19" s="53">
        <v>0.74231516764619199</v>
      </c>
      <c r="AC19" s="53">
        <v>6.3730276493055698</v>
      </c>
      <c r="AD19" s="53">
        <v>3.5550552816532499</v>
      </c>
      <c r="AE19" s="53">
        <v>0.460435079522656</v>
      </c>
      <c r="AF19" s="53">
        <v>0.50762666631473197</v>
      </c>
      <c r="AG19" s="53">
        <v>0.81960087726055897</v>
      </c>
      <c r="AH19" s="53">
        <v>0.76903304690682195</v>
      </c>
      <c r="AI19" s="48" t="s">
        <v>69</v>
      </c>
      <c r="AJ19" s="48" t="s">
        <v>69</v>
      </c>
      <c r="AK19" s="48" t="s">
        <v>69</v>
      </c>
      <c r="AL19" s="48" t="s">
        <v>71</v>
      </c>
      <c r="AM19" s="48" t="s">
        <v>71</v>
      </c>
      <c r="AN19" s="48" t="s">
        <v>69</v>
      </c>
      <c r="AO19" s="48" t="s">
        <v>69</v>
      </c>
      <c r="AP19" s="48" t="s">
        <v>69</v>
      </c>
      <c r="AR19" s="54" t="s">
        <v>150</v>
      </c>
      <c r="AS19" s="53">
        <v>0.78214161428741102</v>
      </c>
      <c r="AT19" s="53">
        <v>0.80702418723414904</v>
      </c>
      <c r="AU19" s="53">
        <v>-2.50314578231451</v>
      </c>
      <c r="AV19" s="53">
        <v>-2.47166366777188</v>
      </c>
      <c r="AW19" s="53">
        <v>0.46675302432077398</v>
      </c>
      <c r="AX19" s="53">
        <v>0.43929012368348502</v>
      </c>
      <c r="AY19" s="53">
        <v>0.82212711382631498</v>
      </c>
      <c r="AZ19" s="53">
        <v>0.84071170320223898</v>
      </c>
      <c r="BA19" s="48" t="s">
        <v>69</v>
      </c>
      <c r="BB19" s="48" t="s">
        <v>71</v>
      </c>
      <c r="BC19" s="48" t="s">
        <v>71</v>
      </c>
      <c r="BD19" s="48" t="s">
        <v>71</v>
      </c>
      <c r="BE19" s="48" t="s">
        <v>71</v>
      </c>
      <c r="BF19" s="48" t="s">
        <v>71</v>
      </c>
      <c r="BG19" s="48" t="s">
        <v>69</v>
      </c>
      <c r="BH19" s="48" t="s">
        <v>69</v>
      </c>
      <c r="BI19" s="49">
        <f t="shared" ref="BI19" si="81">IF(BJ19=AR19,1,0)</f>
        <v>1</v>
      </c>
      <c r="BJ19" s="49" t="s">
        <v>150</v>
      </c>
      <c r="BK19" s="53">
        <v>0.78483542594902</v>
      </c>
      <c r="BL19" s="53">
        <v>0.809274585790839</v>
      </c>
      <c r="BM19" s="53">
        <v>5.5400894370249301</v>
      </c>
      <c r="BN19" s="53">
        <v>4.3717467939577901</v>
      </c>
      <c r="BO19" s="53">
        <v>0.46385835559034599</v>
      </c>
      <c r="BP19" s="53">
        <v>0.436721208792476</v>
      </c>
      <c r="BQ19" s="53">
        <v>0.82459162523038998</v>
      </c>
      <c r="BR19" s="53">
        <v>0.84301761051813595</v>
      </c>
      <c r="BS19" s="49" t="s">
        <v>69</v>
      </c>
      <c r="BT19" s="49" t="s">
        <v>71</v>
      </c>
      <c r="BU19" s="49" t="s">
        <v>69</v>
      </c>
      <c r="BV19" s="49" t="s">
        <v>71</v>
      </c>
      <c r="BW19" s="49" t="s">
        <v>71</v>
      </c>
      <c r="BX19" s="49" t="s">
        <v>71</v>
      </c>
      <c r="BY19" s="49" t="s">
        <v>69</v>
      </c>
      <c r="BZ19" s="49" t="s">
        <v>69</v>
      </c>
    </row>
    <row r="20" spans="1:78" s="70" customFormat="1" x14ac:dyDescent="0.25">
      <c r="A20" s="69"/>
      <c r="B20" s="69"/>
      <c r="D20" s="79"/>
      <c r="F20" s="71"/>
      <c r="G20" s="72"/>
      <c r="H20" s="72"/>
      <c r="I20" s="72"/>
      <c r="J20" s="72"/>
      <c r="K20" s="72"/>
      <c r="L20" s="80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4"/>
      <c r="AB20" s="74"/>
      <c r="AC20" s="74"/>
      <c r="AD20" s="74"/>
      <c r="AE20" s="74"/>
      <c r="AF20" s="74"/>
      <c r="AG20" s="74"/>
      <c r="AH20" s="74"/>
      <c r="AI20" s="69"/>
      <c r="AJ20" s="69"/>
      <c r="AK20" s="69"/>
      <c r="AL20" s="69"/>
      <c r="AM20" s="69"/>
      <c r="AN20" s="69"/>
      <c r="AO20" s="69"/>
      <c r="AP20" s="69"/>
      <c r="AR20" s="75"/>
      <c r="AS20" s="74"/>
      <c r="AT20" s="74"/>
      <c r="AU20" s="74"/>
      <c r="AV20" s="74"/>
      <c r="AW20" s="74"/>
      <c r="AX20" s="74"/>
      <c r="AY20" s="74"/>
      <c r="AZ20" s="74"/>
      <c r="BA20" s="69"/>
      <c r="BB20" s="69"/>
      <c r="BC20" s="69"/>
      <c r="BD20" s="69"/>
      <c r="BE20" s="69"/>
      <c r="BF20" s="69"/>
      <c r="BG20" s="69"/>
      <c r="BH20" s="69"/>
      <c r="BK20" s="74"/>
      <c r="BL20" s="74"/>
      <c r="BM20" s="74"/>
      <c r="BN20" s="74"/>
      <c r="BO20" s="74"/>
      <c r="BP20" s="74"/>
      <c r="BQ20" s="74"/>
      <c r="BR20" s="74"/>
    </row>
    <row r="21" spans="1:78" x14ac:dyDescent="0.25">
      <c r="A21" s="3">
        <v>14179000</v>
      </c>
      <c r="B21" s="3">
        <v>23780701</v>
      </c>
      <c r="C21" t="s">
        <v>138</v>
      </c>
      <c r="D21" t="s">
        <v>137</v>
      </c>
      <c r="G21" s="16">
        <v>0.76</v>
      </c>
      <c r="H21" s="16" t="str">
        <f t="shared" ref="H21:H29" si="82">IF(G21&gt;0.8,"VG",IF(G21&gt;0.7,"G",IF(G21&gt;0.45,"S","NS")))</f>
        <v>G</v>
      </c>
      <c r="I21" s="16" t="str">
        <f t="shared" ref="I21:I26" si="83">AI21</f>
        <v>G</v>
      </c>
      <c r="J21" s="16" t="str">
        <f t="shared" ref="J21:J26" si="84">BB21</f>
        <v>G</v>
      </c>
      <c r="K21" s="16" t="str">
        <f t="shared" ref="K21:K26" si="85">BT21</f>
        <v>G</v>
      </c>
      <c r="L21" s="19">
        <v>0.13200000000000001</v>
      </c>
      <c r="M21" s="26" t="str">
        <f t="shared" ref="M21:M29" si="86">IF(ABS(L21)&lt;5%,"VG",IF(ABS(L21)&lt;10%,"G",IF(ABS(L21)&lt;15%,"S","NS")))</f>
        <v>S</v>
      </c>
      <c r="N21" s="26" t="str">
        <f t="shared" ref="N21:N30" si="87">AO21</f>
        <v>VG</v>
      </c>
      <c r="O21" s="26" t="str">
        <f t="shared" ref="O21:O26" si="88">BD21</f>
        <v>S</v>
      </c>
      <c r="P21" s="26" t="str">
        <f t="shared" ref="P21:P30" si="89">BY21</f>
        <v>VG</v>
      </c>
      <c r="Q21" s="18">
        <v>0.48</v>
      </c>
      <c r="R21" s="17" t="str">
        <f t="shared" ref="R21:R29" si="90">IF(Q21&lt;=0.5,"VG",IF(Q21&lt;=0.6,"G",IF(Q21&lt;=0.7,"S","NS")))</f>
        <v>VG</v>
      </c>
      <c r="S21" s="17" t="str">
        <f t="shared" ref="S21:S26" si="91">AN21</f>
        <v>G</v>
      </c>
      <c r="T21" s="17" t="str">
        <f t="shared" ref="T21:T26" si="92">BF21</f>
        <v>VG</v>
      </c>
      <c r="U21" s="17" t="str">
        <f t="shared" ref="U21:U26" si="93">BX21</f>
        <v>G</v>
      </c>
      <c r="V21" s="18">
        <v>0.8</v>
      </c>
      <c r="W21" s="18" t="str">
        <f t="shared" ref="W21:W29" si="94">IF(V21&gt;0.85,"VG",IF(V21&gt;0.75,"G",IF(V21&gt;0.6,"S","NS")))</f>
        <v>G</v>
      </c>
      <c r="X21" s="18" t="str">
        <f t="shared" ref="X21:X26" si="95">AP21</f>
        <v>G</v>
      </c>
      <c r="Y21" s="18" t="str">
        <f t="shared" ref="Y21:Y26" si="96">BH21</f>
        <v>VG</v>
      </c>
      <c r="Z21" s="18" t="str">
        <f t="shared" ref="Z21:Z26" si="97">BZ21</f>
        <v>VG</v>
      </c>
      <c r="AA21" s="33">
        <v>0.72595256744652803</v>
      </c>
      <c r="AB21" s="33">
        <v>0.69498471645654802</v>
      </c>
      <c r="AC21" s="42">
        <v>17.002550654765699</v>
      </c>
      <c r="AD21" s="42">
        <v>14.9839258258315</v>
      </c>
      <c r="AE21" s="43">
        <v>0.52349539878920803</v>
      </c>
      <c r="AF21" s="43">
        <v>0.55228188775610898</v>
      </c>
      <c r="AG21" s="35">
        <v>0.85407610147756097</v>
      </c>
      <c r="AH21" s="35">
        <v>0.79514851198075198</v>
      </c>
      <c r="AI21" s="36" t="s">
        <v>69</v>
      </c>
      <c r="AJ21" s="36" t="s">
        <v>70</v>
      </c>
      <c r="AK21" s="40" t="s">
        <v>68</v>
      </c>
      <c r="AL21" s="40" t="s">
        <v>70</v>
      </c>
      <c r="AM21" s="41" t="s">
        <v>69</v>
      </c>
      <c r="AN21" s="41" t="s">
        <v>69</v>
      </c>
      <c r="AO21" s="3" t="s">
        <v>71</v>
      </c>
      <c r="AP21" s="3" t="s">
        <v>69</v>
      </c>
      <c r="AR21" s="44" t="s">
        <v>145</v>
      </c>
      <c r="AS21" s="33">
        <v>0.78021714613675197</v>
      </c>
      <c r="AT21" s="33">
        <v>0.77736886282260698</v>
      </c>
      <c r="AU21" s="42">
        <v>9.1559870061941506</v>
      </c>
      <c r="AV21" s="42">
        <v>10.682558199455899</v>
      </c>
      <c r="AW21" s="43">
        <v>0.46881004027564099</v>
      </c>
      <c r="AX21" s="43">
        <v>0.47183804125716</v>
      </c>
      <c r="AY21" s="35">
        <v>0.837974998252767</v>
      </c>
      <c r="AZ21" s="35">
        <v>0.85390624130506299</v>
      </c>
      <c r="BA21" s="36" t="s">
        <v>69</v>
      </c>
      <c r="BB21" s="36" t="s">
        <v>69</v>
      </c>
      <c r="BC21" s="40" t="s">
        <v>69</v>
      </c>
      <c r="BD21" s="40" t="s">
        <v>70</v>
      </c>
      <c r="BE21" s="41" t="s">
        <v>71</v>
      </c>
      <c r="BF21" s="41" t="s">
        <v>71</v>
      </c>
      <c r="BG21" s="3" t="s">
        <v>69</v>
      </c>
      <c r="BH21" s="3" t="s">
        <v>71</v>
      </c>
      <c r="BI21">
        <f t="shared" ref="BI21:BI30" si="98">IF(BJ21=AR21,1,0)</f>
        <v>1</v>
      </c>
      <c r="BJ21" t="s">
        <v>145</v>
      </c>
      <c r="BK21" s="35">
        <v>0.73831590430609395</v>
      </c>
      <c r="BL21" s="35">
        <v>0.74515342634793802</v>
      </c>
      <c r="BM21" s="35">
        <v>16.573051597562301</v>
      </c>
      <c r="BN21" s="35">
        <v>16.889363427044199</v>
      </c>
      <c r="BO21" s="35">
        <v>0.51155067754222205</v>
      </c>
      <c r="BP21" s="35">
        <v>0.50482330933908204</v>
      </c>
      <c r="BQ21" s="35">
        <v>0.85549736597935699</v>
      </c>
      <c r="BR21" s="35">
        <v>0.87302819138324095</v>
      </c>
      <c r="BS21" t="s">
        <v>69</v>
      </c>
      <c r="BT21" t="s">
        <v>69</v>
      </c>
      <c r="BU21" t="s">
        <v>68</v>
      </c>
      <c r="BV21" t="s">
        <v>68</v>
      </c>
      <c r="BW21" t="s">
        <v>69</v>
      </c>
      <c r="BX21" t="s">
        <v>69</v>
      </c>
      <c r="BY21" t="s">
        <v>71</v>
      </c>
      <c r="BZ21" t="s">
        <v>71</v>
      </c>
    </row>
    <row r="22" spans="1:78" s="49" customFormat="1" x14ac:dyDescent="0.25">
      <c r="A22" s="48">
        <v>14179000</v>
      </c>
      <c r="B22" s="48">
        <v>23780701</v>
      </c>
      <c r="C22" s="49" t="s">
        <v>138</v>
      </c>
      <c r="D22" s="49" t="s">
        <v>151</v>
      </c>
      <c r="F22" s="50"/>
      <c r="G22" s="51">
        <v>0.77800000000000002</v>
      </c>
      <c r="H22" s="51" t="str">
        <f t="shared" si="82"/>
        <v>G</v>
      </c>
      <c r="I22" s="51" t="str">
        <f t="shared" si="83"/>
        <v>G</v>
      </c>
      <c r="J22" s="51" t="str">
        <f t="shared" si="84"/>
        <v>G</v>
      </c>
      <c r="K22" s="51" t="str">
        <f t="shared" si="85"/>
        <v>G</v>
      </c>
      <c r="L22" s="52">
        <v>9.4E-2</v>
      </c>
      <c r="M22" s="51" t="str">
        <f t="shared" si="86"/>
        <v>G</v>
      </c>
      <c r="N22" s="51" t="str">
        <f t="shared" si="87"/>
        <v>VG</v>
      </c>
      <c r="O22" s="51" t="str">
        <f t="shared" si="88"/>
        <v>S</v>
      </c>
      <c r="P22" s="51" t="str">
        <f t="shared" si="89"/>
        <v>VG</v>
      </c>
      <c r="Q22" s="51">
        <v>0.47</v>
      </c>
      <c r="R22" s="51" t="str">
        <f t="shared" si="90"/>
        <v>VG</v>
      </c>
      <c r="S22" s="51" t="str">
        <f t="shared" si="91"/>
        <v>G</v>
      </c>
      <c r="T22" s="51" t="str">
        <f t="shared" si="92"/>
        <v>VG</v>
      </c>
      <c r="U22" s="51" t="str">
        <f t="shared" si="93"/>
        <v>G</v>
      </c>
      <c r="V22" s="51">
        <v>0.8</v>
      </c>
      <c r="W22" s="51" t="str">
        <f t="shared" si="94"/>
        <v>G</v>
      </c>
      <c r="X22" s="51" t="str">
        <f t="shared" si="95"/>
        <v>G</v>
      </c>
      <c r="Y22" s="51" t="str">
        <f t="shared" si="96"/>
        <v>VG</v>
      </c>
      <c r="Z22" s="51" t="str">
        <f t="shared" si="97"/>
        <v>VG</v>
      </c>
      <c r="AA22" s="53">
        <v>0.72595256744652803</v>
      </c>
      <c r="AB22" s="53">
        <v>0.69498471645654802</v>
      </c>
      <c r="AC22" s="53">
        <v>17.002550654765699</v>
      </c>
      <c r="AD22" s="53">
        <v>14.9839258258315</v>
      </c>
      <c r="AE22" s="53">
        <v>0.52349539878920803</v>
      </c>
      <c r="AF22" s="53">
        <v>0.55228188775610898</v>
      </c>
      <c r="AG22" s="53">
        <v>0.85407610147756097</v>
      </c>
      <c r="AH22" s="53">
        <v>0.79514851198075198</v>
      </c>
      <c r="AI22" s="48" t="s">
        <v>69</v>
      </c>
      <c r="AJ22" s="48" t="s">
        <v>70</v>
      </c>
      <c r="AK22" s="48" t="s">
        <v>68</v>
      </c>
      <c r="AL22" s="48" t="s">
        <v>70</v>
      </c>
      <c r="AM22" s="48" t="s">
        <v>69</v>
      </c>
      <c r="AN22" s="48" t="s">
        <v>69</v>
      </c>
      <c r="AO22" s="48" t="s">
        <v>71</v>
      </c>
      <c r="AP22" s="48" t="s">
        <v>69</v>
      </c>
      <c r="AR22" s="54" t="s">
        <v>145</v>
      </c>
      <c r="AS22" s="53">
        <v>0.78021714613675197</v>
      </c>
      <c r="AT22" s="53">
        <v>0.77736886282260698</v>
      </c>
      <c r="AU22" s="53">
        <v>9.1559870061941506</v>
      </c>
      <c r="AV22" s="53">
        <v>10.682558199455899</v>
      </c>
      <c r="AW22" s="53">
        <v>0.46881004027564099</v>
      </c>
      <c r="AX22" s="53">
        <v>0.47183804125716</v>
      </c>
      <c r="AY22" s="53">
        <v>0.837974998252767</v>
      </c>
      <c r="AZ22" s="53">
        <v>0.85390624130506299</v>
      </c>
      <c r="BA22" s="48" t="s">
        <v>69</v>
      </c>
      <c r="BB22" s="48" t="s">
        <v>69</v>
      </c>
      <c r="BC22" s="48" t="s">
        <v>69</v>
      </c>
      <c r="BD22" s="48" t="s">
        <v>70</v>
      </c>
      <c r="BE22" s="48" t="s">
        <v>71</v>
      </c>
      <c r="BF22" s="48" t="s">
        <v>71</v>
      </c>
      <c r="BG22" s="48" t="s">
        <v>69</v>
      </c>
      <c r="BH22" s="48" t="s">
        <v>71</v>
      </c>
      <c r="BI22" s="49">
        <f t="shared" si="98"/>
        <v>1</v>
      </c>
      <c r="BJ22" s="49" t="s">
        <v>145</v>
      </c>
      <c r="BK22" s="53">
        <v>0.73831590430609395</v>
      </c>
      <c r="BL22" s="53">
        <v>0.74515342634793802</v>
      </c>
      <c r="BM22" s="53">
        <v>16.573051597562301</v>
      </c>
      <c r="BN22" s="53">
        <v>16.889363427044199</v>
      </c>
      <c r="BO22" s="53">
        <v>0.51155067754222205</v>
      </c>
      <c r="BP22" s="53">
        <v>0.50482330933908204</v>
      </c>
      <c r="BQ22" s="53">
        <v>0.85549736597935699</v>
      </c>
      <c r="BR22" s="53">
        <v>0.87302819138324095</v>
      </c>
      <c r="BS22" s="49" t="s">
        <v>69</v>
      </c>
      <c r="BT22" s="49" t="s">
        <v>69</v>
      </c>
      <c r="BU22" s="49" t="s">
        <v>68</v>
      </c>
      <c r="BV22" s="49" t="s">
        <v>68</v>
      </c>
      <c r="BW22" s="49" t="s">
        <v>69</v>
      </c>
      <c r="BX22" s="49" t="s">
        <v>69</v>
      </c>
      <c r="BY22" s="49" t="s">
        <v>71</v>
      </c>
      <c r="BZ22" s="49" t="s">
        <v>71</v>
      </c>
    </row>
    <row r="23" spans="1:78" s="30" customFormat="1" ht="30" x14ac:dyDescent="0.25">
      <c r="A23" s="36">
        <v>14179000</v>
      </c>
      <c r="B23" s="36">
        <v>23780701</v>
      </c>
      <c r="C23" s="30" t="s">
        <v>138</v>
      </c>
      <c r="D23" s="67" t="s">
        <v>156</v>
      </c>
      <c r="E23" s="30" t="s">
        <v>160</v>
      </c>
      <c r="F23" s="63"/>
      <c r="G23" s="24">
        <v>0.61</v>
      </c>
      <c r="H23" s="24" t="str">
        <f t="shared" si="82"/>
        <v>S</v>
      </c>
      <c r="I23" s="24" t="str">
        <f t="shared" si="83"/>
        <v>G</v>
      </c>
      <c r="J23" s="24" t="str">
        <f t="shared" si="84"/>
        <v>G</v>
      </c>
      <c r="K23" s="24" t="str">
        <f t="shared" si="85"/>
        <v>G</v>
      </c>
      <c r="L23" s="25">
        <v>0.38800000000000001</v>
      </c>
      <c r="M23" s="24" t="str">
        <f t="shared" si="86"/>
        <v>NS</v>
      </c>
      <c r="N23" s="24" t="str">
        <f t="shared" si="87"/>
        <v>VG</v>
      </c>
      <c r="O23" s="24" t="str">
        <f t="shared" si="88"/>
        <v>S</v>
      </c>
      <c r="P23" s="24" t="str">
        <f t="shared" si="89"/>
        <v>VG</v>
      </c>
      <c r="Q23" s="24">
        <v>0.56999999999999995</v>
      </c>
      <c r="R23" s="24" t="str">
        <f t="shared" si="90"/>
        <v>G</v>
      </c>
      <c r="S23" s="24" t="str">
        <f t="shared" si="91"/>
        <v>G</v>
      </c>
      <c r="T23" s="24" t="str">
        <f t="shared" si="92"/>
        <v>VG</v>
      </c>
      <c r="U23" s="24" t="str">
        <f t="shared" si="93"/>
        <v>G</v>
      </c>
      <c r="V23" s="24">
        <v>0.8</v>
      </c>
      <c r="W23" s="24" t="str">
        <f t="shared" si="94"/>
        <v>G</v>
      </c>
      <c r="X23" s="24" t="str">
        <f t="shared" si="95"/>
        <v>G</v>
      </c>
      <c r="Y23" s="24" t="str">
        <f t="shared" si="96"/>
        <v>VG</v>
      </c>
      <c r="Z23" s="24" t="str">
        <f t="shared" si="97"/>
        <v>VG</v>
      </c>
      <c r="AA23" s="33">
        <v>0.72595256744652803</v>
      </c>
      <c r="AB23" s="33">
        <v>0.69498471645654802</v>
      </c>
      <c r="AC23" s="33">
        <v>17.002550654765699</v>
      </c>
      <c r="AD23" s="33">
        <v>14.9839258258315</v>
      </c>
      <c r="AE23" s="33">
        <v>0.52349539878920803</v>
      </c>
      <c r="AF23" s="33">
        <v>0.55228188775610898</v>
      </c>
      <c r="AG23" s="33">
        <v>0.85407610147756097</v>
      </c>
      <c r="AH23" s="33">
        <v>0.79514851198075198</v>
      </c>
      <c r="AI23" s="36" t="s">
        <v>69</v>
      </c>
      <c r="AJ23" s="36" t="s">
        <v>70</v>
      </c>
      <c r="AK23" s="36" t="s">
        <v>68</v>
      </c>
      <c r="AL23" s="36" t="s">
        <v>70</v>
      </c>
      <c r="AM23" s="36" t="s">
        <v>69</v>
      </c>
      <c r="AN23" s="36" t="s">
        <v>69</v>
      </c>
      <c r="AO23" s="36" t="s">
        <v>71</v>
      </c>
      <c r="AP23" s="36" t="s">
        <v>69</v>
      </c>
      <c r="AR23" s="64" t="s">
        <v>145</v>
      </c>
      <c r="AS23" s="33">
        <v>0.78021714613675197</v>
      </c>
      <c r="AT23" s="33">
        <v>0.77736886282260698</v>
      </c>
      <c r="AU23" s="33">
        <v>9.1559870061941506</v>
      </c>
      <c r="AV23" s="33">
        <v>10.682558199455899</v>
      </c>
      <c r="AW23" s="33">
        <v>0.46881004027564099</v>
      </c>
      <c r="AX23" s="33">
        <v>0.47183804125716</v>
      </c>
      <c r="AY23" s="33">
        <v>0.837974998252767</v>
      </c>
      <c r="AZ23" s="33">
        <v>0.85390624130506299</v>
      </c>
      <c r="BA23" s="36" t="s">
        <v>69</v>
      </c>
      <c r="BB23" s="36" t="s">
        <v>69</v>
      </c>
      <c r="BC23" s="36" t="s">
        <v>69</v>
      </c>
      <c r="BD23" s="36" t="s">
        <v>70</v>
      </c>
      <c r="BE23" s="36" t="s">
        <v>71</v>
      </c>
      <c r="BF23" s="36" t="s">
        <v>71</v>
      </c>
      <c r="BG23" s="36" t="s">
        <v>69</v>
      </c>
      <c r="BH23" s="36" t="s">
        <v>71</v>
      </c>
      <c r="BI23" s="30">
        <f t="shared" si="98"/>
        <v>1</v>
      </c>
      <c r="BJ23" s="30" t="s">
        <v>145</v>
      </c>
      <c r="BK23" s="33">
        <v>0.73831590430609395</v>
      </c>
      <c r="BL23" s="33">
        <v>0.74515342634793802</v>
      </c>
      <c r="BM23" s="33">
        <v>16.573051597562301</v>
      </c>
      <c r="BN23" s="33">
        <v>16.889363427044199</v>
      </c>
      <c r="BO23" s="33">
        <v>0.51155067754222205</v>
      </c>
      <c r="BP23" s="33">
        <v>0.50482330933908204</v>
      </c>
      <c r="BQ23" s="33">
        <v>0.85549736597935699</v>
      </c>
      <c r="BR23" s="33">
        <v>0.87302819138324095</v>
      </c>
      <c r="BS23" s="30" t="s">
        <v>69</v>
      </c>
      <c r="BT23" s="30" t="s">
        <v>69</v>
      </c>
      <c r="BU23" s="30" t="s">
        <v>68</v>
      </c>
      <c r="BV23" s="30" t="s">
        <v>68</v>
      </c>
      <c r="BW23" s="30" t="s">
        <v>69</v>
      </c>
      <c r="BX23" s="30" t="s">
        <v>69</v>
      </c>
      <c r="BY23" s="30" t="s">
        <v>71</v>
      </c>
      <c r="BZ23" s="30" t="s">
        <v>71</v>
      </c>
    </row>
    <row r="24" spans="1:78" s="49" customFormat="1" ht="30" x14ac:dyDescent="0.25">
      <c r="A24" s="48">
        <v>14179000</v>
      </c>
      <c r="B24" s="48">
        <v>23780701</v>
      </c>
      <c r="C24" s="49" t="s">
        <v>138</v>
      </c>
      <c r="D24" s="65" t="s">
        <v>165</v>
      </c>
      <c r="F24" s="50"/>
      <c r="G24" s="51">
        <v>0.79</v>
      </c>
      <c r="H24" s="51" t="str">
        <f t="shared" si="82"/>
        <v>G</v>
      </c>
      <c r="I24" s="51" t="str">
        <f t="shared" si="83"/>
        <v>G</v>
      </c>
      <c r="J24" s="51" t="str">
        <f t="shared" si="84"/>
        <v>G</v>
      </c>
      <c r="K24" s="51" t="str">
        <f t="shared" si="85"/>
        <v>G</v>
      </c>
      <c r="L24" s="52">
        <v>-1E-3</v>
      </c>
      <c r="M24" s="51" t="str">
        <f t="shared" si="86"/>
        <v>VG</v>
      </c>
      <c r="N24" s="51" t="str">
        <f t="shared" si="87"/>
        <v>VG</v>
      </c>
      <c r="O24" s="51" t="str">
        <f t="shared" si="88"/>
        <v>S</v>
      </c>
      <c r="P24" s="51" t="str">
        <f t="shared" si="89"/>
        <v>VG</v>
      </c>
      <c r="Q24" s="51">
        <v>0.46</v>
      </c>
      <c r="R24" s="51" t="str">
        <f t="shared" si="90"/>
        <v>VG</v>
      </c>
      <c r="S24" s="51" t="str">
        <f t="shared" si="91"/>
        <v>G</v>
      </c>
      <c r="T24" s="51" t="str">
        <f t="shared" si="92"/>
        <v>VG</v>
      </c>
      <c r="U24" s="51" t="str">
        <f t="shared" si="93"/>
        <v>G</v>
      </c>
      <c r="V24" s="51">
        <v>0.79800000000000004</v>
      </c>
      <c r="W24" s="51" t="str">
        <f t="shared" si="94"/>
        <v>G</v>
      </c>
      <c r="X24" s="51" t="str">
        <f t="shared" si="95"/>
        <v>G</v>
      </c>
      <c r="Y24" s="51" t="str">
        <f t="shared" si="96"/>
        <v>VG</v>
      </c>
      <c r="Z24" s="51" t="str">
        <f t="shared" si="97"/>
        <v>VG</v>
      </c>
      <c r="AA24" s="53">
        <v>0.72595256744652803</v>
      </c>
      <c r="AB24" s="53">
        <v>0.69498471645654802</v>
      </c>
      <c r="AC24" s="53">
        <v>17.002550654765699</v>
      </c>
      <c r="AD24" s="53">
        <v>14.9839258258315</v>
      </c>
      <c r="AE24" s="53">
        <v>0.52349539878920803</v>
      </c>
      <c r="AF24" s="53">
        <v>0.55228188775610898</v>
      </c>
      <c r="AG24" s="53">
        <v>0.85407610147756097</v>
      </c>
      <c r="AH24" s="53">
        <v>0.79514851198075198</v>
      </c>
      <c r="AI24" s="48" t="s">
        <v>69</v>
      </c>
      <c r="AJ24" s="48" t="s">
        <v>70</v>
      </c>
      <c r="AK24" s="48" t="s">
        <v>68</v>
      </c>
      <c r="AL24" s="48" t="s">
        <v>70</v>
      </c>
      <c r="AM24" s="48" t="s">
        <v>69</v>
      </c>
      <c r="AN24" s="48" t="s">
        <v>69</v>
      </c>
      <c r="AO24" s="48" t="s">
        <v>71</v>
      </c>
      <c r="AP24" s="48" t="s">
        <v>69</v>
      </c>
      <c r="AR24" s="54" t="s">
        <v>145</v>
      </c>
      <c r="AS24" s="53">
        <v>0.78021714613675197</v>
      </c>
      <c r="AT24" s="53">
        <v>0.77736886282260698</v>
      </c>
      <c r="AU24" s="53">
        <v>9.1559870061941506</v>
      </c>
      <c r="AV24" s="53">
        <v>10.682558199455899</v>
      </c>
      <c r="AW24" s="53">
        <v>0.46881004027564099</v>
      </c>
      <c r="AX24" s="53">
        <v>0.47183804125716</v>
      </c>
      <c r="AY24" s="53">
        <v>0.837974998252767</v>
      </c>
      <c r="AZ24" s="53">
        <v>0.85390624130506299</v>
      </c>
      <c r="BA24" s="48" t="s">
        <v>69</v>
      </c>
      <c r="BB24" s="48" t="s">
        <v>69</v>
      </c>
      <c r="BC24" s="48" t="s">
        <v>69</v>
      </c>
      <c r="BD24" s="48" t="s">
        <v>70</v>
      </c>
      <c r="BE24" s="48" t="s">
        <v>71</v>
      </c>
      <c r="BF24" s="48" t="s">
        <v>71</v>
      </c>
      <c r="BG24" s="48" t="s">
        <v>69</v>
      </c>
      <c r="BH24" s="48" t="s">
        <v>71</v>
      </c>
      <c r="BI24" s="49">
        <f t="shared" si="98"/>
        <v>1</v>
      </c>
      <c r="BJ24" s="49" t="s">
        <v>145</v>
      </c>
      <c r="BK24" s="53">
        <v>0.73831590430609395</v>
      </c>
      <c r="BL24" s="53">
        <v>0.74515342634793802</v>
      </c>
      <c r="BM24" s="53">
        <v>16.573051597562301</v>
      </c>
      <c r="BN24" s="53">
        <v>16.889363427044199</v>
      </c>
      <c r="BO24" s="53">
        <v>0.51155067754222205</v>
      </c>
      <c r="BP24" s="53">
        <v>0.50482330933908204</v>
      </c>
      <c r="BQ24" s="53">
        <v>0.85549736597935699</v>
      </c>
      <c r="BR24" s="53">
        <v>0.87302819138324095</v>
      </c>
      <c r="BS24" s="49" t="s">
        <v>69</v>
      </c>
      <c r="BT24" s="49" t="s">
        <v>69</v>
      </c>
      <c r="BU24" s="49" t="s">
        <v>68</v>
      </c>
      <c r="BV24" s="49" t="s">
        <v>68</v>
      </c>
      <c r="BW24" s="49" t="s">
        <v>69</v>
      </c>
      <c r="BX24" s="49" t="s">
        <v>69</v>
      </c>
      <c r="BY24" s="49" t="s">
        <v>71</v>
      </c>
      <c r="BZ24" s="49" t="s">
        <v>71</v>
      </c>
    </row>
    <row r="25" spans="1:78" s="49" customFormat="1" x14ac:dyDescent="0.25">
      <c r="A25" s="48">
        <v>14179000</v>
      </c>
      <c r="B25" s="48">
        <v>23780701</v>
      </c>
      <c r="C25" s="49" t="s">
        <v>138</v>
      </c>
      <c r="D25" s="65" t="s">
        <v>167</v>
      </c>
      <c r="F25" s="50"/>
      <c r="G25" s="51">
        <v>0.79</v>
      </c>
      <c r="H25" s="51" t="str">
        <f t="shared" si="82"/>
        <v>G</v>
      </c>
      <c r="I25" s="51" t="str">
        <f t="shared" si="83"/>
        <v>G</v>
      </c>
      <c r="J25" s="51" t="str">
        <f t="shared" si="84"/>
        <v>G</v>
      </c>
      <c r="K25" s="51" t="str">
        <f t="shared" si="85"/>
        <v>G</v>
      </c>
      <c r="L25" s="52">
        <v>-1E-3</v>
      </c>
      <c r="M25" s="51" t="str">
        <f t="shared" si="86"/>
        <v>VG</v>
      </c>
      <c r="N25" s="51" t="str">
        <f t="shared" si="87"/>
        <v>VG</v>
      </c>
      <c r="O25" s="51" t="str">
        <f t="shared" si="88"/>
        <v>S</v>
      </c>
      <c r="P25" s="51" t="str">
        <f t="shared" si="89"/>
        <v>VG</v>
      </c>
      <c r="Q25" s="51">
        <v>0.46</v>
      </c>
      <c r="R25" s="51" t="str">
        <f t="shared" si="90"/>
        <v>VG</v>
      </c>
      <c r="S25" s="51" t="str">
        <f t="shared" si="91"/>
        <v>G</v>
      </c>
      <c r="T25" s="51" t="str">
        <f t="shared" si="92"/>
        <v>VG</v>
      </c>
      <c r="U25" s="51" t="str">
        <f t="shared" si="93"/>
        <v>G</v>
      </c>
      <c r="V25" s="51">
        <v>0.79800000000000004</v>
      </c>
      <c r="W25" s="51" t="str">
        <f t="shared" si="94"/>
        <v>G</v>
      </c>
      <c r="X25" s="51" t="str">
        <f t="shared" si="95"/>
        <v>G</v>
      </c>
      <c r="Y25" s="51" t="str">
        <f t="shared" si="96"/>
        <v>VG</v>
      </c>
      <c r="Z25" s="51" t="str">
        <f t="shared" si="97"/>
        <v>VG</v>
      </c>
      <c r="AA25" s="53">
        <v>0.72595256744652803</v>
      </c>
      <c r="AB25" s="53">
        <v>0.69498471645654802</v>
      </c>
      <c r="AC25" s="53">
        <v>17.002550654765699</v>
      </c>
      <c r="AD25" s="53">
        <v>14.9839258258315</v>
      </c>
      <c r="AE25" s="53">
        <v>0.52349539878920803</v>
      </c>
      <c r="AF25" s="53">
        <v>0.55228188775610898</v>
      </c>
      <c r="AG25" s="53">
        <v>0.85407610147756097</v>
      </c>
      <c r="AH25" s="53">
        <v>0.79514851198075198</v>
      </c>
      <c r="AI25" s="48" t="s">
        <v>69</v>
      </c>
      <c r="AJ25" s="48" t="s">
        <v>70</v>
      </c>
      <c r="AK25" s="48" t="s">
        <v>68</v>
      </c>
      <c r="AL25" s="48" t="s">
        <v>70</v>
      </c>
      <c r="AM25" s="48" t="s">
        <v>69</v>
      </c>
      <c r="AN25" s="48" t="s">
        <v>69</v>
      </c>
      <c r="AO25" s="48" t="s">
        <v>71</v>
      </c>
      <c r="AP25" s="48" t="s">
        <v>69</v>
      </c>
      <c r="AR25" s="54" t="s">
        <v>145</v>
      </c>
      <c r="AS25" s="53">
        <v>0.78021714613675197</v>
      </c>
      <c r="AT25" s="53">
        <v>0.77736886282260698</v>
      </c>
      <c r="AU25" s="53">
        <v>9.1559870061941506</v>
      </c>
      <c r="AV25" s="53">
        <v>10.682558199455899</v>
      </c>
      <c r="AW25" s="53">
        <v>0.46881004027564099</v>
      </c>
      <c r="AX25" s="53">
        <v>0.47183804125716</v>
      </c>
      <c r="AY25" s="53">
        <v>0.837974998252767</v>
      </c>
      <c r="AZ25" s="53">
        <v>0.85390624130506299</v>
      </c>
      <c r="BA25" s="48" t="s">
        <v>69</v>
      </c>
      <c r="BB25" s="48" t="s">
        <v>69</v>
      </c>
      <c r="BC25" s="48" t="s">
        <v>69</v>
      </c>
      <c r="BD25" s="48" t="s">
        <v>70</v>
      </c>
      <c r="BE25" s="48" t="s">
        <v>71</v>
      </c>
      <c r="BF25" s="48" t="s">
        <v>71</v>
      </c>
      <c r="BG25" s="48" t="s">
        <v>69</v>
      </c>
      <c r="BH25" s="48" t="s">
        <v>71</v>
      </c>
      <c r="BI25" s="49">
        <f t="shared" si="98"/>
        <v>1</v>
      </c>
      <c r="BJ25" s="49" t="s">
        <v>145</v>
      </c>
      <c r="BK25" s="53">
        <v>0.73831590430609395</v>
      </c>
      <c r="BL25" s="53">
        <v>0.74515342634793802</v>
      </c>
      <c r="BM25" s="53">
        <v>16.573051597562301</v>
      </c>
      <c r="BN25" s="53">
        <v>16.889363427044199</v>
      </c>
      <c r="BO25" s="53">
        <v>0.51155067754222205</v>
      </c>
      <c r="BP25" s="53">
        <v>0.50482330933908204</v>
      </c>
      <c r="BQ25" s="53">
        <v>0.85549736597935699</v>
      </c>
      <c r="BR25" s="53">
        <v>0.87302819138324095</v>
      </c>
      <c r="BS25" s="49" t="s">
        <v>69</v>
      </c>
      <c r="BT25" s="49" t="s">
        <v>69</v>
      </c>
      <c r="BU25" s="49" t="s">
        <v>68</v>
      </c>
      <c r="BV25" s="49" t="s">
        <v>68</v>
      </c>
      <c r="BW25" s="49" t="s">
        <v>69</v>
      </c>
      <c r="BX25" s="49" t="s">
        <v>69</v>
      </c>
      <c r="BY25" s="49" t="s">
        <v>71</v>
      </c>
      <c r="BZ25" s="49" t="s">
        <v>71</v>
      </c>
    </row>
    <row r="26" spans="1:78" s="49" customFormat="1" x14ac:dyDescent="0.25">
      <c r="A26" s="48">
        <v>14179000</v>
      </c>
      <c r="B26" s="48">
        <v>23780701</v>
      </c>
      <c r="C26" s="49" t="s">
        <v>138</v>
      </c>
      <c r="D26" s="65" t="s">
        <v>183</v>
      </c>
      <c r="F26" s="50"/>
      <c r="G26" s="51">
        <v>0.79</v>
      </c>
      <c r="H26" s="51" t="str">
        <f t="shared" si="82"/>
        <v>G</v>
      </c>
      <c r="I26" s="51" t="str">
        <f t="shared" si="83"/>
        <v>G</v>
      </c>
      <c r="J26" s="51" t="str">
        <f t="shared" si="84"/>
        <v>G</v>
      </c>
      <c r="K26" s="51" t="str">
        <f t="shared" si="85"/>
        <v>G</v>
      </c>
      <c r="L26" s="52">
        <v>-1E-3</v>
      </c>
      <c r="M26" s="51" t="str">
        <f t="shared" si="86"/>
        <v>VG</v>
      </c>
      <c r="N26" s="51" t="str">
        <f t="shared" si="87"/>
        <v>VG</v>
      </c>
      <c r="O26" s="51" t="str">
        <f t="shared" si="88"/>
        <v>S</v>
      </c>
      <c r="P26" s="51" t="str">
        <f t="shared" si="89"/>
        <v>VG</v>
      </c>
      <c r="Q26" s="51">
        <v>0.46</v>
      </c>
      <c r="R26" s="51" t="str">
        <f t="shared" si="90"/>
        <v>VG</v>
      </c>
      <c r="S26" s="51" t="str">
        <f t="shared" si="91"/>
        <v>G</v>
      </c>
      <c r="T26" s="51" t="str">
        <f t="shared" si="92"/>
        <v>VG</v>
      </c>
      <c r="U26" s="51" t="str">
        <f t="shared" si="93"/>
        <v>G</v>
      </c>
      <c r="V26" s="51">
        <v>0.79800000000000004</v>
      </c>
      <c r="W26" s="51" t="str">
        <f t="shared" si="94"/>
        <v>G</v>
      </c>
      <c r="X26" s="51" t="str">
        <f t="shared" si="95"/>
        <v>G</v>
      </c>
      <c r="Y26" s="51" t="str">
        <f t="shared" si="96"/>
        <v>VG</v>
      </c>
      <c r="Z26" s="51" t="str">
        <f t="shared" si="97"/>
        <v>VG</v>
      </c>
      <c r="AA26" s="53">
        <v>0.72595256744652803</v>
      </c>
      <c r="AB26" s="53">
        <v>0.69498471645654802</v>
      </c>
      <c r="AC26" s="53">
        <v>17.002550654765699</v>
      </c>
      <c r="AD26" s="53">
        <v>14.9839258258315</v>
      </c>
      <c r="AE26" s="53">
        <v>0.52349539878920803</v>
      </c>
      <c r="AF26" s="53">
        <v>0.55228188775610898</v>
      </c>
      <c r="AG26" s="53">
        <v>0.85407610147756097</v>
      </c>
      <c r="AH26" s="53">
        <v>0.79514851198075198</v>
      </c>
      <c r="AI26" s="48" t="s">
        <v>69</v>
      </c>
      <c r="AJ26" s="48" t="s">
        <v>70</v>
      </c>
      <c r="AK26" s="48" t="s">
        <v>68</v>
      </c>
      <c r="AL26" s="48" t="s">
        <v>70</v>
      </c>
      <c r="AM26" s="48" t="s">
        <v>69</v>
      </c>
      <c r="AN26" s="48" t="s">
        <v>69</v>
      </c>
      <c r="AO26" s="48" t="s">
        <v>71</v>
      </c>
      <c r="AP26" s="48" t="s">
        <v>69</v>
      </c>
      <c r="AR26" s="54" t="s">
        <v>145</v>
      </c>
      <c r="AS26" s="53">
        <v>0.78021714613675197</v>
      </c>
      <c r="AT26" s="53">
        <v>0.77736886282260698</v>
      </c>
      <c r="AU26" s="53">
        <v>9.1559870061941506</v>
      </c>
      <c r="AV26" s="53">
        <v>10.682558199455899</v>
      </c>
      <c r="AW26" s="53">
        <v>0.46881004027564099</v>
      </c>
      <c r="AX26" s="53">
        <v>0.47183804125716</v>
      </c>
      <c r="AY26" s="53">
        <v>0.837974998252767</v>
      </c>
      <c r="AZ26" s="53">
        <v>0.85390624130506299</v>
      </c>
      <c r="BA26" s="48" t="s">
        <v>69</v>
      </c>
      <c r="BB26" s="48" t="s">
        <v>69</v>
      </c>
      <c r="BC26" s="48" t="s">
        <v>69</v>
      </c>
      <c r="BD26" s="48" t="s">
        <v>70</v>
      </c>
      <c r="BE26" s="48" t="s">
        <v>71</v>
      </c>
      <c r="BF26" s="48" t="s">
        <v>71</v>
      </c>
      <c r="BG26" s="48" t="s">
        <v>69</v>
      </c>
      <c r="BH26" s="48" t="s">
        <v>71</v>
      </c>
      <c r="BI26" s="49">
        <f t="shared" si="98"/>
        <v>1</v>
      </c>
      <c r="BJ26" s="49" t="s">
        <v>145</v>
      </c>
      <c r="BK26" s="53">
        <v>0.73831590430609395</v>
      </c>
      <c r="BL26" s="53">
        <v>0.74515342634793802</v>
      </c>
      <c r="BM26" s="53">
        <v>16.573051597562301</v>
      </c>
      <c r="BN26" s="53">
        <v>16.889363427044199</v>
      </c>
      <c r="BO26" s="53">
        <v>0.51155067754222205</v>
      </c>
      <c r="BP26" s="53">
        <v>0.50482330933908204</v>
      </c>
      <c r="BQ26" s="53">
        <v>0.85549736597935699</v>
      </c>
      <c r="BR26" s="53">
        <v>0.87302819138324095</v>
      </c>
      <c r="BS26" s="49" t="s">
        <v>69</v>
      </c>
      <c r="BT26" s="49" t="s">
        <v>69</v>
      </c>
      <c r="BU26" s="49" t="s">
        <v>68</v>
      </c>
      <c r="BV26" s="49" t="s">
        <v>68</v>
      </c>
      <c r="BW26" s="49" t="s">
        <v>69</v>
      </c>
      <c r="BX26" s="49" t="s">
        <v>69</v>
      </c>
      <c r="BY26" s="49" t="s">
        <v>71</v>
      </c>
      <c r="BZ26" s="49" t="s">
        <v>71</v>
      </c>
    </row>
    <row r="27" spans="1:78" s="49" customFormat="1" x14ac:dyDescent="0.25">
      <c r="A27" s="48">
        <v>14179000</v>
      </c>
      <c r="B27" s="48">
        <v>23780701</v>
      </c>
      <c r="C27" s="49" t="s">
        <v>138</v>
      </c>
      <c r="D27" s="65" t="s">
        <v>197</v>
      </c>
      <c r="F27" s="50"/>
      <c r="G27" s="51">
        <v>0.79700000000000004</v>
      </c>
      <c r="H27" s="51" t="str">
        <f t="shared" si="82"/>
        <v>G</v>
      </c>
      <c r="I27" s="51" t="str">
        <f>AI27</f>
        <v>G</v>
      </c>
      <c r="J27" s="51" t="str">
        <f>BB27</f>
        <v>G</v>
      </c>
      <c r="K27" s="51" t="str">
        <f>BT27</f>
        <v>G</v>
      </c>
      <c r="L27" s="52">
        <v>-1.9800000000000002E-2</v>
      </c>
      <c r="M27" s="51" t="str">
        <f t="shared" si="86"/>
        <v>VG</v>
      </c>
      <c r="N27" s="51" t="str">
        <f t="shared" si="87"/>
        <v>VG</v>
      </c>
      <c r="O27" s="51" t="str">
        <f>BD27</f>
        <v>S</v>
      </c>
      <c r="P27" s="51" t="str">
        <f t="shared" si="89"/>
        <v>VG</v>
      </c>
      <c r="Q27" s="51">
        <v>0.45100000000000001</v>
      </c>
      <c r="R27" s="51" t="str">
        <f t="shared" si="90"/>
        <v>VG</v>
      </c>
      <c r="S27" s="51" t="str">
        <f>AN27</f>
        <v>G</v>
      </c>
      <c r="T27" s="51" t="str">
        <f>BF27</f>
        <v>VG</v>
      </c>
      <c r="U27" s="51" t="str">
        <f>BX27</f>
        <v>G</v>
      </c>
      <c r="V27" s="51">
        <v>0.79800000000000004</v>
      </c>
      <c r="W27" s="51" t="str">
        <f t="shared" si="94"/>
        <v>G</v>
      </c>
      <c r="X27" s="51" t="str">
        <f>AP27</f>
        <v>G</v>
      </c>
      <c r="Y27" s="51" t="str">
        <f>BH27</f>
        <v>VG</v>
      </c>
      <c r="Z27" s="51" t="str">
        <f>BZ27</f>
        <v>VG</v>
      </c>
      <c r="AA27" s="53">
        <v>0.72595256744652803</v>
      </c>
      <c r="AB27" s="53">
        <v>0.69498471645654802</v>
      </c>
      <c r="AC27" s="53">
        <v>17.002550654765699</v>
      </c>
      <c r="AD27" s="53">
        <v>14.9839258258315</v>
      </c>
      <c r="AE27" s="53">
        <v>0.52349539878920803</v>
      </c>
      <c r="AF27" s="53">
        <v>0.55228188775610898</v>
      </c>
      <c r="AG27" s="53">
        <v>0.85407610147756097</v>
      </c>
      <c r="AH27" s="53">
        <v>0.79514851198075198</v>
      </c>
      <c r="AI27" s="48" t="s">
        <v>69</v>
      </c>
      <c r="AJ27" s="48" t="s">
        <v>70</v>
      </c>
      <c r="AK27" s="48" t="s">
        <v>68</v>
      </c>
      <c r="AL27" s="48" t="s">
        <v>70</v>
      </c>
      <c r="AM27" s="48" t="s">
        <v>69</v>
      </c>
      <c r="AN27" s="48" t="s">
        <v>69</v>
      </c>
      <c r="AO27" s="48" t="s">
        <v>71</v>
      </c>
      <c r="AP27" s="48" t="s">
        <v>69</v>
      </c>
      <c r="AR27" s="54" t="s">
        <v>145</v>
      </c>
      <c r="AS27" s="53">
        <v>0.78021714613675197</v>
      </c>
      <c r="AT27" s="53">
        <v>0.77736886282260698</v>
      </c>
      <c r="AU27" s="53">
        <v>9.1559870061941506</v>
      </c>
      <c r="AV27" s="53">
        <v>10.682558199455899</v>
      </c>
      <c r="AW27" s="53">
        <v>0.46881004027564099</v>
      </c>
      <c r="AX27" s="53">
        <v>0.47183804125716</v>
      </c>
      <c r="AY27" s="53">
        <v>0.837974998252767</v>
      </c>
      <c r="AZ27" s="53">
        <v>0.85390624130506299</v>
      </c>
      <c r="BA27" s="48" t="s">
        <v>69</v>
      </c>
      <c r="BB27" s="48" t="s">
        <v>69</v>
      </c>
      <c r="BC27" s="48" t="s">
        <v>69</v>
      </c>
      <c r="BD27" s="48" t="s">
        <v>70</v>
      </c>
      <c r="BE27" s="48" t="s">
        <v>71</v>
      </c>
      <c r="BF27" s="48" t="s">
        <v>71</v>
      </c>
      <c r="BG27" s="48" t="s">
        <v>69</v>
      </c>
      <c r="BH27" s="48" t="s">
        <v>71</v>
      </c>
      <c r="BI27" s="49">
        <f t="shared" si="98"/>
        <v>1</v>
      </c>
      <c r="BJ27" s="49" t="s">
        <v>145</v>
      </c>
      <c r="BK27" s="53">
        <v>0.73831590430609395</v>
      </c>
      <c r="BL27" s="53">
        <v>0.74515342634793802</v>
      </c>
      <c r="BM27" s="53">
        <v>16.573051597562301</v>
      </c>
      <c r="BN27" s="53">
        <v>16.889363427044199</v>
      </c>
      <c r="BO27" s="53">
        <v>0.51155067754222205</v>
      </c>
      <c r="BP27" s="53">
        <v>0.50482330933908204</v>
      </c>
      <c r="BQ27" s="53">
        <v>0.85549736597935699</v>
      </c>
      <c r="BR27" s="53">
        <v>0.87302819138324095</v>
      </c>
      <c r="BS27" s="49" t="s">
        <v>69</v>
      </c>
      <c r="BT27" s="49" t="s">
        <v>69</v>
      </c>
      <c r="BU27" s="49" t="s">
        <v>68</v>
      </c>
      <c r="BV27" s="49" t="s">
        <v>68</v>
      </c>
      <c r="BW27" s="49" t="s">
        <v>69</v>
      </c>
      <c r="BX27" s="49" t="s">
        <v>69</v>
      </c>
      <c r="BY27" s="49" t="s">
        <v>71</v>
      </c>
      <c r="BZ27" s="49" t="s">
        <v>71</v>
      </c>
    </row>
    <row r="28" spans="1:78" s="56" customFormat="1" x14ac:dyDescent="0.25">
      <c r="A28" s="55">
        <v>14179000</v>
      </c>
      <c r="B28" s="55">
        <v>23780701</v>
      </c>
      <c r="C28" s="56" t="s">
        <v>138</v>
      </c>
      <c r="D28" s="66" t="s">
        <v>199</v>
      </c>
      <c r="F28" s="57"/>
      <c r="G28" s="58">
        <v>0.68300000000000005</v>
      </c>
      <c r="H28" s="58" t="str">
        <f t="shared" si="82"/>
        <v>S</v>
      </c>
      <c r="I28" s="58" t="str">
        <f>AI28</f>
        <v>G</v>
      </c>
      <c r="J28" s="58" t="str">
        <f>BB28</f>
        <v>G</v>
      </c>
      <c r="K28" s="58" t="str">
        <f>BT28</f>
        <v>G</v>
      </c>
      <c r="L28" s="59">
        <v>0.28970000000000001</v>
      </c>
      <c r="M28" s="58" t="str">
        <f t="shared" si="86"/>
        <v>NS</v>
      </c>
      <c r="N28" s="58" t="str">
        <f t="shared" si="87"/>
        <v>VG</v>
      </c>
      <c r="O28" s="58" t="str">
        <f>BD28</f>
        <v>S</v>
      </c>
      <c r="P28" s="58" t="str">
        <f t="shared" si="89"/>
        <v>VG</v>
      </c>
      <c r="Q28" s="58">
        <v>0.53300000000000003</v>
      </c>
      <c r="R28" s="58" t="str">
        <f t="shared" si="90"/>
        <v>G</v>
      </c>
      <c r="S28" s="58" t="str">
        <f>AN28</f>
        <v>G</v>
      </c>
      <c r="T28" s="58" t="str">
        <f>BF28</f>
        <v>VG</v>
      </c>
      <c r="U28" s="58" t="str">
        <f>BX28</f>
        <v>G</v>
      </c>
      <c r="V28" s="58">
        <v>0.79800000000000004</v>
      </c>
      <c r="W28" s="58" t="str">
        <f t="shared" si="94"/>
        <v>G</v>
      </c>
      <c r="X28" s="58" t="str">
        <f>AP28</f>
        <v>G</v>
      </c>
      <c r="Y28" s="58" t="str">
        <f>BH28</f>
        <v>VG</v>
      </c>
      <c r="Z28" s="58" t="str">
        <f>BZ28</f>
        <v>VG</v>
      </c>
      <c r="AA28" s="60">
        <v>0.72595256744652803</v>
      </c>
      <c r="AB28" s="60">
        <v>0.69498471645654802</v>
      </c>
      <c r="AC28" s="60">
        <v>17.002550654765699</v>
      </c>
      <c r="AD28" s="60">
        <v>14.9839258258315</v>
      </c>
      <c r="AE28" s="60">
        <v>0.52349539878920803</v>
      </c>
      <c r="AF28" s="60">
        <v>0.55228188775610898</v>
      </c>
      <c r="AG28" s="60">
        <v>0.85407610147756097</v>
      </c>
      <c r="AH28" s="60">
        <v>0.79514851198075198</v>
      </c>
      <c r="AI28" s="55" t="s">
        <v>69</v>
      </c>
      <c r="AJ28" s="55" t="s">
        <v>70</v>
      </c>
      <c r="AK28" s="55" t="s">
        <v>68</v>
      </c>
      <c r="AL28" s="55" t="s">
        <v>70</v>
      </c>
      <c r="AM28" s="55" t="s">
        <v>69</v>
      </c>
      <c r="AN28" s="55" t="s">
        <v>69</v>
      </c>
      <c r="AO28" s="55" t="s">
        <v>71</v>
      </c>
      <c r="AP28" s="55" t="s">
        <v>69</v>
      </c>
      <c r="AR28" s="61" t="s">
        <v>145</v>
      </c>
      <c r="AS28" s="60">
        <v>0.78021714613675197</v>
      </c>
      <c r="AT28" s="60">
        <v>0.77736886282260698</v>
      </c>
      <c r="AU28" s="60">
        <v>9.1559870061941506</v>
      </c>
      <c r="AV28" s="60">
        <v>10.682558199455899</v>
      </c>
      <c r="AW28" s="60">
        <v>0.46881004027564099</v>
      </c>
      <c r="AX28" s="60">
        <v>0.47183804125716</v>
      </c>
      <c r="AY28" s="60">
        <v>0.837974998252767</v>
      </c>
      <c r="AZ28" s="60">
        <v>0.85390624130506299</v>
      </c>
      <c r="BA28" s="55" t="s">
        <v>69</v>
      </c>
      <c r="BB28" s="55" t="s">
        <v>69</v>
      </c>
      <c r="BC28" s="55" t="s">
        <v>69</v>
      </c>
      <c r="BD28" s="55" t="s">
        <v>70</v>
      </c>
      <c r="BE28" s="55" t="s">
        <v>71</v>
      </c>
      <c r="BF28" s="55" t="s">
        <v>71</v>
      </c>
      <c r="BG28" s="55" t="s">
        <v>69</v>
      </c>
      <c r="BH28" s="55" t="s">
        <v>71</v>
      </c>
      <c r="BI28" s="56">
        <f t="shared" si="98"/>
        <v>1</v>
      </c>
      <c r="BJ28" s="56" t="s">
        <v>145</v>
      </c>
      <c r="BK28" s="60">
        <v>0.73831590430609395</v>
      </c>
      <c r="BL28" s="60">
        <v>0.74515342634793802</v>
      </c>
      <c r="BM28" s="60">
        <v>16.573051597562301</v>
      </c>
      <c r="BN28" s="60">
        <v>16.889363427044199</v>
      </c>
      <c r="BO28" s="60">
        <v>0.51155067754222205</v>
      </c>
      <c r="BP28" s="60">
        <v>0.50482330933908204</v>
      </c>
      <c r="BQ28" s="60">
        <v>0.85549736597935699</v>
      </c>
      <c r="BR28" s="60">
        <v>0.87302819138324095</v>
      </c>
      <c r="BS28" s="56" t="s">
        <v>69</v>
      </c>
      <c r="BT28" s="56" t="s">
        <v>69</v>
      </c>
      <c r="BU28" s="56" t="s">
        <v>68</v>
      </c>
      <c r="BV28" s="56" t="s">
        <v>68</v>
      </c>
      <c r="BW28" s="56" t="s">
        <v>69</v>
      </c>
      <c r="BX28" s="56" t="s">
        <v>69</v>
      </c>
      <c r="BY28" s="56" t="s">
        <v>71</v>
      </c>
      <c r="BZ28" s="56" t="s">
        <v>71</v>
      </c>
    </row>
    <row r="29" spans="1:78" s="56" customFormat="1" x14ac:dyDescent="0.25">
      <c r="A29" s="55">
        <v>14179000</v>
      </c>
      <c r="B29" s="55">
        <v>23780701</v>
      </c>
      <c r="C29" s="56" t="s">
        <v>138</v>
      </c>
      <c r="D29" s="66" t="s">
        <v>200</v>
      </c>
      <c r="F29" s="57"/>
      <c r="G29" s="58">
        <v>0.72</v>
      </c>
      <c r="H29" s="58" t="str">
        <f t="shared" si="82"/>
        <v>G</v>
      </c>
      <c r="I29" s="58" t="str">
        <f>AI29</f>
        <v>G</v>
      </c>
      <c r="J29" s="58" t="str">
        <f>BB29</f>
        <v>G</v>
      </c>
      <c r="K29" s="58" t="str">
        <f>BT29</f>
        <v>G</v>
      </c>
      <c r="L29" s="59">
        <v>0.23150000000000001</v>
      </c>
      <c r="M29" s="58" t="str">
        <f t="shared" si="86"/>
        <v>NS</v>
      </c>
      <c r="N29" s="58" t="str">
        <f t="shared" si="87"/>
        <v>VG</v>
      </c>
      <c r="O29" s="58" t="str">
        <f>BD29</f>
        <v>S</v>
      </c>
      <c r="P29" s="58" t="str">
        <f t="shared" si="89"/>
        <v>VG</v>
      </c>
      <c r="Q29" s="58">
        <v>0.50900000000000001</v>
      </c>
      <c r="R29" s="58" t="str">
        <f t="shared" si="90"/>
        <v>G</v>
      </c>
      <c r="S29" s="58" t="str">
        <f>AN29</f>
        <v>G</v>
      </c>
      <c r="T29" s="58" t="str">
        <f>BF29</f>
        <v>VG</v>
      </c>
      <c r="U29" s="58" t="str">
        <f>BX29</f>
        <v>G</v>
      </c>
      <c r="V29" s="58">
        <v>0.79800000000000004</v>
      </c>
      <c r="W29" s="58" t="str">
        <f t="shared" si="94"/>
        <v>G</v>
      </c>
      <c r="X29" s="58" t="str">
        <f>AP29</f>
        <v>G</v>
      </c>
      <c r="Y29" s="58" t="str">
        <f>BH29</f>
        <v>VG</v>
      </c>
      <c r="Z29" s="58" t="str">
        <f>BZ29</f>
        <v>VG</v>
      </c>
      <c r="AA29" s="60">
        <v>0.72595256744652803</v>
      </c>
      <c r="AB29" s="60">
        <v>0.69498471645654802</v>
      </c>
      <c r="AC29" s="60">
        <v>17.002550654765699</v>
      </c>
      <c r="AD29" s="60">
        <v>14.9839258258315</v>
      </c>
      <c r="AE29" s="60">
        <v>0.52349539878920803</v>
      </c>
      <c r="AF29" s="60">
        <v>0.55228188775610898</v>
      </c>
      <c r="AG29" s="60">
        <v>0.85407610147756097</v>
      </c>
      <c r="AH29" s="60">
        <v>0.79514851198075198</v>
      </c>
      <c r="AI29" s="55" t="s">
        <v>69</v>
      </c>
      <c r="AJ29" s="55" t="s">
        <v>70</v>
      </c>
      <c r="AK29" s="55" t="s">
        <v>68</v>
      </c>
      <c r="AL29" s="55" t="s">
        <v>70</v>
      </c>
      <c r="AM29" s="55" t="s">
        <v>69</v>
      </c>
      <c r="AN29" s="55" t="s">
        <v>69</v>
      </c>
      <c r="AO29" s="55" t="s">
        <v>71</v>
      </c>
      <c r="AP29" s="55" t="s">
        <v>69</v>
      </c>
      <c r="AR29" s="61" t="s">
        <v>145</v>
      </c>
      <c r="AS29" s="60">
        <v>0.78021714613675197</v>
      </c>
      <c r="AT29" s="60">
        <v>0.77736886282260698</v>
      </c>
      <c r="AU29" s="60">
        <v>9.1559870061941506</v>
      </c>
      <c r="AV29" s="60">
        <v>10.682558199455899</v>
      </c>
      <c r="AW29" s="60">
        <v>0.46881004027564099</v>
      </c>
      <c r="AX29" s="60">
        <v>0.47183804125716</v>
      </c>
      <c r="AY29" s="60">
        <v>0.837974998252767</v>
      </c>
      <c r="AZ29" s="60">
        <v>0.85390624130506299</v>
      </c>
      <c r="BA29" s="55" t="s">
        <v>69</v>
      </c>
      <c r="BB29" s="55" t="s">
        <v>69</v>
      </c>
      <c r="BC29" s="55" t="s">
        <v>69</v>
      </c>
      <c r="BD29" s="55" t="s">
        <v>70</v>
      </c>
      <c r="BE29" s="55" t="s">
        <v>71</v>
      </c>
      <c r="BF29" s="55" t="s">
        <v>71</v>
      </c>
      <c r="BG29" s="55" t="s">
        <v>69</v>
      </c>
      <c r="BH29" s="55" t="s">
        <v>71</v>
      </c>
      <c r="BI29" s="56">
        <f t="shared" si="98"/>
        <v>1</v>
      </c>
      <c r="BJ29" s="56" t="s">
        <v>145</v>
      </c>
      <c r="BK29" s="60">
        <v>0.73831590430609395</v>
      </c>
      <c r="BL29" s="60">
        <v>0.74515342634793802</v>
      </c>
      <c r="BM29" s="60">
        <v>16.573051597562301</v>
      </c>
      <c r="BN29" s="60">
        <v>16.889363427044199</v>
      </c>
      <c r="BO29" s="60">
        <v>0.51155067754222205</v>
      </c>
      <c r="BP29" s="60">
        <v>0.50482330933908204</v>
      </c>
      <c r="BQ29" s="60">
        <v>0.85549736597935699</v>
      </c>
      <c r="BR29" s="60">
        <v>0.87302819138324095</v>
      </c>
      <c r="BS29" s="56" t="s">
        <v>69</v>
      </c>
      <c r="BT29" s="56" t="s">
        <v>69</v>
      </c>
      <c r="BU29" s="56" t="s">
        <v>68</v>
      </c>
      <c r="BV29" s="56" t="s">
        <v>68</v>
      </c>
      <c r="BW29" s="56" t="s">
        <v>69</v>
      </c>
      <c r="BX29" s="56" t="s">
        <v>69</v>
      </c>
      <c r="BY29" s="56" t="s">
        <v>71</v>
      </c>
      <c r="BZ29" s="56" t="s">
        <v>71</v>
      </c>
    </row>
    <row r="30" spans="1:78" s="49" customFormat="1" x14ac:dyDescent="0.25">
      <c r="A30" s="48">
        <v>14179000</v>
      </c>
      <c r="B30" s="48">
        <v>23780701</v>
      </c>
      <c r="C30" s="49" t="s">
        <v>138</v>
      </c>
      <c r="D30" s="77" t="s">
        <v>221</v>
      </c>
      <c r="F30" s="50"/>
      <c r="G30" s="51">
        <v>0.83899999999999997</v>
      </c>
      <c r="H30" s="51" t="str">
        <f>IF(G30&gt;0.8,"VG",IF(G30&gt;0.7,"G",IF(G30&gt;0.45,"S","NS")))</f>
        <v>VG</v>
      </c>
      <c r="I30" s="51" t="str">
        <f>AI30</f>
        <v>G</v>
      </c>
      <c r="J30" s="51" t="str">
        <f>BB30</f>
        <v>G</v>
      </c>
      <c r="K30" s="51" t="str">
        <f>BT30</f>
        <v>G</v>
      </c>
      <c r="L30" s="52">
        <v>5.1799999999999999E-2</v>
      </c>
      <c r="M30" s="51" t="str">
        <f>IF(ABS(L30)&lt;5%,"VG",IF(ABS(L30)&lt;10%,"G",IF(ABS(L30)&lt;15%,"S","NS")))</f>
        <v>G</v>
      </c>
      <c r="N30" s="51" t="str">
        <f t="shared" si="87"/>
        <v>VG</v>
      </c>
      <c r="O30" s="51" t="str">
        <f>BD30</f>
        <v>S</v>
      </c>
      <c r="P30" s="51" t="str">
        <f t="shared" si="89"/>
        <v>VG</v>
      </c>
      <c r="Q30" s="51">
        <v>0.4</v>
      </c>
      <c r="R30" s="51" t="str">
        <f>IF(Q30&lt;=0.5,"VG",IF(Q30&lt;=0.6,"G",IF(Q30&lt;=0.7,"S","NS")))</f>
        <v>VG</v>
      </c>
      <c r="S30" s="51" t="str">
        <f>AN30</f>
        <v>G</v>
      </c>
      <c r="T30" s="51" t="str">
        <f>BF30</f>
        <v>VG</v>
      </c>
      <c r="U30" s="51" t="str">
        <f>BX30</f>
        <v>G</v>
      </c>
      <c r="V30" s="51">
        <v>0.871</v>
      </c>
      <c r="W30" s="51" t="str">
        <f>IF(V30&gt;0.85,"VG",IF(V30&gt;0.75,"G",IF(V30&gt;0.6,"S","NS")))</f>
        <v>VG</v>
      </c>
      <c r="X30" s="51" t="str">
        <f>AP30</f>
        <v>G</v>
      </c>
      <c r="Y30" s="51" t="str">
        <f>BH30</f>
        <v>VG</v>
      </c>
      <c r="Z30" s="51" t="str">
        <f>BZ30</f>
        <v>VG</v>
      </c>
      <c r="AA30" s="53">
        <v>0.72595256744652803</v>
      </c>
      <c r="AB30" s="53">
        <v>0.69498471645654802</v>
      </c>
      <c r="AC30" s="53">
        <v>17.002550654765699</v>
      </c>
      <c r="AD30" s="53">
        <v>14.9839258258315</v>
      </c>
      <c r="AE30" s="53">
        <v>0.52349539878920803</v>
      </c>
      <c r="AF30" s="53">
        <v>0.55228188775610898</v>
      </c>
      <c r="AG30" s="53">
        <v>0.85407610147756097</v>
      </c>
      <c r="AH30" s="53">
        <v>0.79514851198075198</v>
      </c>
      <c r="AI30" s="48" t="s">
        <v>69</v>
      </c>
      <c r="AJ30" s="48" t="s">
        <v>70</v>
      </c>
      <c r="AK30" s="48" t="s">
        <v>68</v>
      </c>
      <c r="AL30" s="48" t="s">
        <v>70</v>
      </c>
      <c r="AM30" s="48" t="s">
        <v>69</v>
      </c>
      <c r="AN30" s="48" t="s">
        <v>69</v>
      </c>
      <c r="AO30" s="48" t="s">
        <v>71</v>
      </c>
      <c r="AP30" s="48" t="s">
        <v>69</v>
      </c>
      <c r="AR30" s="54" t="s">
        <v>145</v>
      </c>
      <c r="AS30" s="53">
        <v>0.78021714613675197</v>
      </c>
      <c r="AT30" s="53">
        <v>0.77736886282260698</v>
      </c>
      <c r="AU30" s="53">
        <v>9.1559870061941506</v>
      </c>
      <c r="AV30" s="53">
        <v>10.682558199455899</v>
      </c>
      <c r="AW30" s="53">
        <v>0.46881004027564099</v>
      </c>
      <c r="AX30" s="53">
        <v>0.47183804125716</v>
      </c>
      <c r="AY30" s="53">
        <v>0.837974998252767</v>
      </c>
      <c r="AZ30" s="53">
        <v>0.85390624130506299</v>
      </c>
      <c r="BA30" s="48" t="s">
        <v>69</v>
      </c>
      <c r="BB30" s="48" t="s">
        <v>69</v>
      </c>
      <c r="BC30" s="48" t="s">
        <v>69</v>
      </c>
      <c r="BD30" s="48" t="s">
        <v>70</v>
      </c>
      <c r="BE30" s="48" t="s">
        <v>71</v>
      </c>
      <c r="BF30" s="48" t="s">
        <v>71</v>
      </c>
      <c r="BG30" s="48" t="s">
        <v>69</v>
      </c>
      <c r="BH30" s="48" t="s">
        <v>71</v>
      </c>
      <c r="BI30" s="49">
        <f t="shared" si="98"/>
        <v>1</v>
      </c>
      <c r="BJ30" s="49" t="s">
        <v>145</v>
      </c>
      <c r="BK30" s="53">
        <v>0.73831590430609395</v>
      </c>
      <c r="BL30" s="53">
        <v>0.74515342634793802</v>
      </c>
      <c r="BM30" s="53">
        <v>16.573051597562301</v>
      </c>
      <c r="BN30" s="53">
        <v>16.889363427044199</v>
      </c>
      <c r="BO30" s="53">
        <v>0.51155067754222205</v>
      </c>
      <c r="BP30" s="53">
        <v>0.50482330933908204</v>
      </c>
      <c r="BQ30" s="53">
        <v>0.85549736597935699</v>
      </c>
      <c r="BR30" s="53">
        <v>0.87302819138324095</v>
      </c>
      <c r="BS30" s="49" t="s">
        <v>69</v>
      </c>
      <c r="BT30" s="49" t="s">
        <v>69</v>
      </c>
      <c r="BU30" s="49" t="s">
        <v>68</v>
      </c>
      <c r="BV30" s="49" t="s">
        <v>68</v>
      </c>
      <c r="BW30" s="49" t="s">
        <v>69</v>
      </c>
      <c r="BX30" s="49" t="s">
        <v>69</v>
      </c>
      <c r="BY30" s="49" t="s">
        <v>71</v>
      </c>
      <c r="BZ30" s="49" t="s">
        <v>71</v>
      </c>
    </row>
    <row r="31" spans="1:78" s="49" customFormat="1" x14ac:dyDescent="0.25">
      <c r="A31" s="48">
        <v>14179000</v>
      </c>
      <c r="B31" s="48">
        <v>23780701</v>
      </c>
      <c r="C31" s="49" t="s">
        <v>138</v>
      </c>
      <c r="D31" s="77" t="s">
        <v>278</v>
      </c>
      <c r="F31" s="50"/>
      <c r="G31" s="51">
        <v>0.83899999999999997</v>
      </c>
      <c r="H31" s="51" t="str">
        <f>IF(G31&gt;0.8,"VG",IF(G31&gt;0.7,"G",IF(G31&gt;0.45,"S","NS")))</f>
        <v>VG</v>
      </c>
      <c r="I31" s="51" t="str">
        <f>AI31</f>
        <v>G</v>
      </c>
      <c r="J31" s="51" t="str">
        <f>BB31</f>
        <v>G</v>
      </c>
      <c r="K31" s="51" t="str">
        <f>BT31</f>
        <v>G</v>
      </c>
      <c r="L31" s="52">
        <v>5.3999999999999999E-2</v>
      </c>
      <c r="M31" s="51" t="str">
        <f>IF(ABS(L31)&lt;5%,"VG",IF(ABS(L31)&lt;10%,"G",IF(ABS(L31)&lt;15%,"S","NS")))</f>
        <v>G</v>
      </c>
      <c r="N31" s="51" t="str">
        <f t="shared" ref="N31" si="99">AO31</f>
        <v>VG</v>
      </c>
      <c r="O31" s="51" t="str">
        <f>BD31</f>
        <v>S</v>
      </c>
      <c r="P31" s="51" t="str">
        <f t="shared" ref="P31" si="100">BY31</f>
        <v>VG</v>
      </c>
      <c r="Q31" s="51">
        <v>0.4</v>
      </c>
      <c r="R31" s="51" t="str">
        <f>IF(Q31&lt;=0.5,"VG",IF(Q31&lt;=0.6,"G",IF(Q31&lt;=0.7,"S","NS")))</f>
        <v>VG</v>
      </c>
      <c r="S31" s="51" t="str">
        <f>AN31</f>
        <v>G</v>
      </c>
      <c r="T31" s="51" t="str">
        <f>BF31</f>
        <v>VG</v>
      </c>
      <c r="U31" s="51" t="str">
        <f>BX31</f>
        <v>G</v>
      </c>
      <c r="V31" s="51">
        <v>0.871</v>
      </c>
      <c r="W31" s="51" t="str">
        <f>IF(V31&gt;0.85,"VG",IF(V31&gt;0.75,"G",IF(V31&gt;0.6,"S","NS")))</f>
        <v>VG</v>
      </c>
      <c r="X31" s="51" t="str">
        <f>AP31</f>
        <v>G</v>
      </c>
      <c r="Y31" s="51" t="str">
        <f>BH31</f>
        <v>VG</v>
      </c>
      <c r="Z31" s="51" t="str">
        <f>BZ31</f>
        <v>VG</v>
      </c>
      <c r="AA31" s="53">
        <v>0.72595256744652803</v>
      </c>
      <c r="AB31" s="53">
        <v>0.69498471645654802</v>
      </c>
      <c r="AC31" s="53">
        <v>17.002550654765699</v>
      </c>
      <c r="AD31" s="53">
        <v>14.9839258258315</v>
      </c>
      <c r="AE31" s="53">
        <v>0.52349539878920803</v>
      </c>
      <c r="AF31" s="53">
        <v>0.55228188775610898</v>
      </c>
      <c r="AG31" s="53">
        <v>0.85407610147756097</v>
      </c>
      <c r="AH31" s="53">
        <v>0.79514851198075198</v>
      </c>
      <c r="AI31" s="48" t="s">
        <v>69</v>
      </c>
      <c r="AJ31" s="48" t="s">
        <v>70</v>
      </c>
      <c r="AK31" s="48" t="s">
        <v>68</v>
      </c>
      <c r="AL31" s="48" t="s">
        <v>70</v>
      </c>
      <c r="AM31" s="48" t="s">
        <v>69</v>
      </c>
      <c r="AN31" s="48" t="s">
        <v>69</v>
      </c>
      <c r="AO31" s="48" t="s">
        <v>71</v>
      </c>
      <c r="AP31" s="48" t="s">
        <v>69</v>
      </c>
      <c r="AR31" s="54" t="s">
        <v>145</v>
      </c>
      <c r="AS31" s="53">
        <v>0.78021714613675197</v>
      </c>
      <c r="AT31" s="53">
        <v>0.77736886282260698</v>
      </c>
      <c r="AU31" s="53">
        <v>9.1559870061941506</v>
      </c>
      <c r="AV31" s="53">
        <v>10.682558199455899</v>
      </c>
      <c r="AW31" s="53">
        <v>0.46881004027564099</v>
      </c>
      <c r="AX31" s="53">
        <v>0.47183804125716</v>
      </c>
      <c r="AY31" s="53">
        <v>0.837974998252767</v>
      </c>
      <c r="AZ31" s="53">
        <v>0.85390624130506299</v>
      </c>
      <c r="BA31" s="48" t="s">
        <v>69</v>
      </c>
      <c r="BB31" s="48" t="s">
        <v>69</v>
      </c>
      <c r="BC31" s="48" t="s">
        <v>69</v>
      </c>
      <c r="BD31" s="48" t="s">
        <v>70</v>
      </c>
      <c r="BE31" s="48" t="s">
        <v>71</v>
      </c>
      <c r="BF31" s="48" t="s">
        <v>71</v>
      </c>
      <c r="BG31" s="48" t="s">
        <v>69</v>
      </c>
      <c r="BH31" s="48" t="s">
        <v>71</v>
      </c>
      <c r="BI31" s="49">
        <f t="shared" ref="BI31" si="101">IF(BJ31=AR31,1,0)</f>
        <v>1</v>
      </c>
      <c r="BJ31" s="49" t="s">
        <v>145</v>
      </c>
      <c r="BK31" s="53">
        <v>0.73831590430609395</v>
      </c>
      <c r="BL31" s="53">
        <v>0.74515342634793802</v>
      </c>
      <c r="BM31" s="53">
        <v>16.573051597562301</v>
      </c>
      <c r="BN31" s="53">
        <v>16.889363427044199</v>
      </c>
      <c r="BO31" s="53">
        <v>0.51155067754222205</v>
      </c>
      <c r="BP31" s="53">
        <v>0.50482330933908204</v>
      </c>
      <c r="BQ31" s="53">
        <v>0.85549736597935699</v>
      </c>
      <c r="BR31" s="53">
        <v>0.87302819138324095</v>
      </c>
      <c r="BS31" s="49" t="s">
        <v>69</v>
      </c>
      <c r="BT31" s="49" t="s">
        <v>69</v>
      </c>
      <c r="BU31" s="49" t="s">
        <v>68</v>
      </c>
      <c r="BV31" s="49" t="s">
        <v>68</v>
      </c>
      <c r="BW31" s="49" t="s">
        <v>69</v>
      </c>
      <c r="BX31" s="49" t="s">
        <v>69</v>
      </c>
      <c r="BY31" s="49" t="s">
        <v>71</v>
      </c>
      <c r="BZ31" s="49" t="s">
        <v>71</v>
      </c>
    </row>
    <row r="32" spans="1:78" x14ac:dyDescent="0.25">
      <c r="A32" s="3"/>
      <c r="B32" s="3"/>
      <c r="M32" s="26"/>
      <c r="Q32" s="18"/>
      <c r="AA32" s="33"/>
      <c r="AB32" s="33"/>
      <c r="AC32" s="42"/>
      <c r="AD32" s="42"/>
      <c r="AE32" s="43"/>
      <c r="AF32" s="43"/>
      <c r="AG32" s="35"/>
      <c r="AH32" s="35"/>
      <c r="AI32" s="36"/>
      <c r="AJ32" s="36"/>
      <c r="AK32" s="40"/>
      <c r="AL32" s="40"/>
      <c r="AM32" s="41"/>
      <c r="AN32" s="41"/>
      <c r="AO32" s="3"/>
      <c r="AP32" s="3"/>
      <c r="AR32" s="44"/>
      <c r="AS32" s="33"/>
      <c r="AT32" s="33"/>
      <c r="AU32" s="42"/>
      <c r="AV32" s="42"/>
      <c r="AW32" s="43"/>
      <c r="AX32" s="43"/>
      <c r="AY32" s="35"/>
      <c r="AZ32" s="35"/>
      <c r="BA32" s="36"/>
      <c r="BB32" s="36"/>
      <c r="BC32" s="40"/>
      <c r="BD32" s="40"/>
      <c r="BE32" s="41"/>
      <c r="BF32" s="41"/>
      <c r="BG32" s="3"/>
      <c r="BH32" s="3"/>
      <c r="BK32" s="35"/>
      <c r="BL32" s="35"/>
      <c r="BM32" s="35"/>
      <c r="BN32" s="35"/>
      <c r="BO32" s="35"/>
      <c r="BP32" s="35"/>
      <c r="BQ32" s="35"/>
      <c r="BR32" s="35"/>
    </row>
    <row r="33" spans="1:78" x14ac:dyDescent="0.25">
      <c r="A33" s="3">
        <v>14180300</v>
      </c>
      <c r="B33" s="3">
        <v>23780557</v>
      </c>
      <c r="C33" t="s">
        <v>139</v>
      </c>
      <c r="D33" t="s">
        <v>137</v>
      </c>
      <c r="G33" s="16">
        <v>0.77</v>
      </c>
      <c r="H33" s="16" t="str">
        <f t="shared" ref="H33:H40" si="102">IF(G33&gt;0.8,"VG",IF(G33&gt;0.7,"G",IF(G33&gt;0.45,"S","NS")))</f>
        <v>G</v>
      </c>
      <c r="I33" s="16" t="str">
        <f t="shared" ref="I33:I38" si="103">AI33</f>
        <v>G</v>
      </c>
      <c r="J33" s="16" t="str">
        <f t="shared" ref="J33:J38" si="104">BB33</f>
        <v>VG</v>
      </c>
      <c r="K33" s="16" t="str">
        <f t="shared" ref="K33:K38" si="105">BT33</f>
        <v>VG</v>
      </c>
      <c r="L33" s="19">
        <v>-4.9000000000000002E-2</v>
      </c>
      <c r="M33" s="26" t="str">
        <f t="shared" ref="M33:M40" si="106">IF(ABS(L33)&lt;5%,"VG",IF(ABS(L33)&lt;10%,"G",IF(ABS(L33)&lt;15%,"S","NS")))</f>
        <v>VG</v>
      </c>
      <c r="N33" s="26" t="str">
        <f t="shared" ref="N33:N50" si="107">AO33</f>
        <v>G</v>
      </c>
      <c r="O33" s="26" t="str">
        <f t="shared" ref="O33:O38" si="108">BD33</f>
        <v>VG</v>
      </c>
      <c r="P33" s="26" t="str">
        <f t="shared" ref="P33:P50" si="109">BY33</f>
        <v>G</v>
      </c>
      <c r="Q33" s="18">
        <v>0.48</v>
      </c>
      <c r="R33" s="17" t="str">
        <f t="shared" ref="R33:R40" si="110">IF(Q33&lt;=0.5,"VG",IF(Q33&lt;=0.6,"G",IF(Q33&lt;=0.7,"S","NS")))</f>
        <v>VG</v>
      </c>
      <c r="S33" s="17" t="str">
        <f t="shared" ref="S33:S38" si="111">AN33</f>
        <v>G</v>
      </c>
      <c r="T33" s="17" t="str">
        <f t="shared" ref="T33:T38" si="112">BF33</f>
        <v>VG</v>
      </c>
      <c r="U33" s="17" t="str">
        <f t="shared" ref="U33:U38" si="113">BX33</f>
        <v>VG</v>
      </c>
      <c r="V33" s="18">
        <v>0.77</v>
      </c>
      <c r="W33" s="18" t="str">
        <f t="shared" ref="W33:W40" si="114">IF(V33&gt;0.85,"VG",IF(V33&gt;0.75,"G",IF(V33&gt;0.6,"S","NS")))</f>
        <v>G</v>
      </c>
      <c r="X33" s="18" t="str">
        <f t="shared" ref="X33:X38" si="115">AP33</f>
        <v>G</v>
      </c>
      <c r="Y33" s="18" t="str">
        <f t="shared" ref="Y33:Y38" si="116">BH33</f>
        <v>G</v>
      </c>
      <c r="Z33" s="18" t="str">
        <f t="shared" ref="Z33:Z38" si="117">BZ33</f>
        <v>G</v>
      </c>
      <c r="AA33" s="33">
        <v>0.78559090771131102</v>
      </c>
      <c r="AB33" s="33">
        <v>0.743003391024046</v>
      </c>
      <c r="AC33" s="42">
        <v>0.156726259303444</v>
      </c>
      <c r="AD33" s="42">
        <v>-2.8715013968540202</v>
      </c>
      <c r="AE33" s="43">
        <v>0.46304329418391199</v>
      </c>
      <c r="AF33" s="43">
        <v>0.50694832969046599</v>
      </c>
      <c r="AG33" s="35">
        <v>0.80859592164628602</v>
      </c>
      <c r="AH33" s="35">
        <v>0.76093468281902699</v>
      </c>
      <c r="AI33" s="36" t="s">
        <v>69</v>
      </c>
      <c r="AJ33" s="36" t="s">
        <v>69</v>
      </c>
      <c r="AK33" s="40" t="s">
        <v>71</v>
      </c>
      <c r="AL33" s="40" t="s">
        <v>71</v>
      </c>
      <c r="AM33" s="41" t="s">
        <v>71</v>
      </c>
      <c r="AN33" s="41" t="s">
        <v>69</v>
      </c>
      <c r="AO33" s="3" t="s">
        <v>69</v>
      </c>
      <c r="AP33" s="3" t="s">
        <v>69</v>
      </c>
      <c r="AR33" s="44" t="s">
        <v>144</v>
      </c>
      <c r="AS33" s="33">
        <v>0.79217245212859</v>
      </c>
      <c r="AT33" s="33">
        <v>0.81291601289947302</v>
      </c>
      <c r="AU33" s="42">
        <v>-2.5766189767210399</v>
      </c>
      <c r="AV33" s="42">
        <v>-1.88345517232321</v>
      </c>
      <c r="AW33" s="43">
        <v>0.45588106768258102</v>
      </c>
      <c r="AX33" s="43">
        <v>0.432532064823554</v>
      </c>
      <c r="AY33" s="35">
        <v>0.81724997374330399</v>
      </c>
      <c r="AZ33" s="35">
        <v>0.84176100323151803</v>
      </c>
      <c r="BA33" s="36" t="s">
        <v>69</v>
      </c>
      <c r="BB33" s="36" t="s">
        <v>71</v>
      </c>
      <c r="BC33" s="40" t="s">
        <v>71</v>
      </c>
      <c r="BD33" s="40" t="s">
        <v>71</v>
      </c>
      <c r="BE33" s="41" t="s">
        <v>71</v>
      </c>
      <c r="BF33" s="41" t="s">
        <v>71</v>
      </c>
      <c r="BG33" s="3" t="s">
        <v>69</v>
      </c>
      <c r="BH33" s="3" t="s">
        <v>69</v>
      </c>
      <c r="BI33">
        <f t="shared" ref="BI33:BI38" si="118">IF(BJ33=AR33,1,0)</f>
        <v>1</v>
      </c>
      <c r="BJ33" t="s">
        <v>144</v>
      </c>
      <c r="BK33" s="35">
        <v>0.787020500587154</v>
      </c>
      <c r="BL33" s="35">
        <v>0.80960352765802701</v>
      </c>
      <c r="BM33" s="35">
        <v>-0.55493717754498595</v>
      </c>
      <c r="BN33" s="35">
        <v>-0.43438129984824803</v>
      </c>
      <c r="BO33" s="35">
        <v>0.46149701993929099</v>
      </c>
      <c r="BP33" s="35">
        <v>0.43634444231819097</v>
      </c>
      <c r="BQ33" s="35">
        <v>0.80708203170917503</v>
      </c>
      <c r="BR33" s="35">
        <v>0.83278994643985804</v>
      </c>
      <c r="BS33" t="s">
        <v>69</v>
      </c>
      <c r="BT33" t="s">
        <v>71</v>
      </c>
      <c r="BU33" t="s">
        <v>71</v>
      </c>
      <c r="BV33" t="s">
        <v>71</v>
      </c>
      <c r="BW33" t="s">
        <v>71</v>
      </c>
      <c r="BX33" t="s">
        <v>71</v>
      </c>
      <c r="BY33" t="s">
        <v>69</v>
      </c>
      <c r="BZ33" t="s">
        <v>69</v>
      </c>
    </row>
    <row r="34" spans="1:78" s="49" customFormat="1" x14ac:dyDescent="0.25">
      <c r="A34" s="48">
        <v>14180300</v>
      </c>
      <c r="B34" s="48">
        <v>23780557</v>
      </c>
      <c r="C34" s="49" t="s">
        <v>139</v>
      </c>
      <c r="D34" s="49" t="s">
        <v>151</v>
      </c>
      <c r="F34" s="50"/>
      <c r="G34" s="51">
        <v>0.76600000000000001</v>
      </c>
      <c r="H34" s="51" t="str">
        <f t="shared" si="102"/>
        <v>G</v>
      </c>
      <c r="I34" s="51" t="str">
        <f t="shared" si="103"/>
        <v>G</v>
      </c>
      <c r="J34" s="51" t="str">
        <f t="shared" si="104"/>
        <v>VG</v>
      </c>
      <c r="K34" s="51" t="str">
        <f t="shared" si="105"/>
        <v>VG</v>
      </c>
      <c r="L34" s="52">
        <v>-6.0999999999999999E-2</v>
      </c>
      <c r="M34" s="51" t="str">
        <f t="shared" si="106"/>
        <v>G</v>
      </c>
      <c r="N34" s="51" t="str">
        <f t="shared" si="107"/>
        <v>G</v>
      </c>
      <c r="O34" s="51" t="str">
        <f t="shared" si="108"/>
        <v>VG</v>
      </c>
      <c r="P34" s="51" t="str">
        <f t="shared" si="109"/>
        <v>G</v>
      </c>
      <c r="Q34" s="51">
        <v>0.48</v>
      </c>
      <c r="R34" s="51" t="str">
        <f t="shared" si="110"/>
        <v>VG</v>
      </c>
      <c r="S34" s="51" t="str">
        <f t="shared" si="111"/>
        <v>G</v>
      </c>
      <c r="T34" s="51" t="str">
        <f t="shared" si="112"/>
        <v>VG</v>
      </c>
      <c r="U34" s="51" t="str">
        <f t="shared" si="113"/>
        <v>VG</v>
      </c>
      <c r="V34" s="51">
        <v>0.77500000000000002</v>
      </c>
      <c r="W34" s="51" t="str">
        <f t="shared" si="114"/>
        <v>G</v>
      </c>
      <c r="X34" s="51" t="str">
        <f t="shared" si="115"/>
        <v>G</v>
      </c>
      <c r="Y34" s="51" t="str">
        <f t="shared" si="116"/>
        <v>G</v>
      </c>
      <c r="Z34" s="51" t="str">
        <f t="shared" si="117"/>
        <v>G</v>
      </c>
      <c r="AA34" s="53">
        <v>0.78559090771131102</v>
      </c>
      <c r="AB34" s="53">
        <v>0.743003391024046</v>
      </c>
      <c r="AC34" s="53">
        <v>0.156726259303444</v>
      </c>
      <c r="AD34" s="53">
        <v>-2.8715013968540202</v>
      </c>
      <c r="AE34" s="53">
        <v>0.46304329418391199</v>
      </c>
      <c r="AF34" s="53">
        <v>0.50694832969046599</v>
      </c>
      <c r="AG34" s="53">
        <v>0.80859592164628602</v>
      </c>
      <c r="AH34" s="53">
        <v>0.76093468281902699</v>
      </c>
      <c r="AI34" s="48" t="s">
        <v>69</v>
      </c>
      <c r="AJ34" s="48" t="s">
        <v>69</v>
      </c>
      <c r="AK34" s="48" t="s">
        <v>71</v>
      </c>
      <c r="AL34" s="48" t="s">
        <v>71</v>
      </c>
      <c r="AM34" s="48" t="s">
        <v>71</v>
      </c>
      <c r="AN34" s="48" t="s">
        <v>69</v>
      </c>
      <c r="AO34" s="48" t="s">
        <v>69</v>
      </c>
      <c r="AP34" s="48" t="s">
        <v>69</v>
      </c>
      <c r="AR34" s="54" t="s">
        <v>144</v>
      </c>
      <c r="AS34" s="53">
        <v>0.79217245212859</v>
      </c>
      <c r="AT34" s="53">
        <v>0.81291601289947302</v>
      </c>
      <c r="AU34" s="53">
        <v>-2.5766189767210399</v>
      </c>
      <c r="AV34" s="53">
        <v>-1.88345517232321</v>
      </c>
      <c r="AW34" s="53">
        <v>0.45588106768258102</v>
      </c>
      <c r="AX34" s="53">
        <v>0.432532064823554</v>
      </c>
      <c r="AY34" s="53">
        <v>0.81724997374330399</v>
      </c>
      <c r="AZ34" s="53">
        <v>0.84176100323151803</v>
      </c>
      <c r="BA34" s="48" t="s">
        <v>69</v>
      </c>
      <c r="BB34" s="48" t="s">
        <v>71</v>
      </c>
      <c r="BC34" s="48" t="s">
        <v>71</v>
      </c>
      <c r="BD34" s="48" t="s">
        <v>71</v>
      </c>
      <c r="BE34" s="48" t="s">
        <v>71</v>
      </c>
      <c r="BF34" s="48" t="s">
        <v>71</v>
      </c>
      <c r="BG34" s="48" t="s">
        <v>69</v>
      </c>
      <c r="BH34" s="48" t="s">
        <v>69</v>
      </c>
      <c r="BI34" s="49">
        <f t="shared" si="118"/>
        <v>1</v>
      </c>
      <c r="BJ34" s="49" t="s">
        <v>144</v>
      </c>
      <c r="BK34" s="53">
        <v>0.787020500587154</v>
      </c>
      <c r="BL34" s="53">
        <v>0.80960352765802701</v>
      </c>
      <c r="BM34" s="53">
        <v>-0.55493717754498595</v>
      </c>
      <c r="BN34" s="53">
        <v>-0.43438129984824803</v>
      </c>
      <c r="BO34" s="53">
        <v>0.46149701993929099</v>
      </c>
      <c r="BP34" s="53">
        <v>0.43634444231819097</v>
      </c>
      <c r="BQ34" s="53">
        <v>0.80708203170917503</v>
      </c>
      <c r="BR34" s="53">
        <v>0.83278994643985804</v>
      </c>
      <c r="BS34" s="49" t="s">
        <v>69</v>
      </c>
      <c r="BT34" s="49" t="s">
        <v>71</v>
      </c>
      <c r="BU34" s="49" t="s">
        <v>71</v>
      </c>
      <c r="BV34" s="49" t="s">
        <v>71</v>
      </c>
      <c r="BW34" s="49" t="s">
        <v>71</v>
      </c>
      <c r="BX34" s="49" t="s">
        <v>71</v>
      </c>
      <c r="BY34" s="49" t="s">
        <v>69</v>
      </c>
      <c r="BZ34" s="49" t="s">
        <v>69</v>
      </c>
    </row>
    <row r="35" spans="1:78" s="49" customFormat="1" ht="30" x14ac:dyDescent="0.25">
      <c r="A35" s="48">
        <v>14180300</v>
      </c>
      <c r="B35" s="48">
        <v>23780557</v>
      </c>
      <c r="C35" s="49" t="s">
        <v>139</v>
      </c>
      <c r="D35" s="65" t="s">
        <v>156</v>
      </c>
      <c r="E35" s="49" t="s">
        <v>159</v>
      </c>
      <c r="F35" s="50"/>
      <c r="G35" s="51">
        <v>0.76</v>
      </c>
      <c r="H35" s="51" t="str">
        <f t="shared" si="102"/>
        <v>G</v>
      </c>
      <c r="I35" s="51" t="str">
        <f t="shared" si="103"/>
        <v>G</v>
      </c>
      <c r="J35" s="51" t="str">
        <f t="shared" si="104"/>
        <v>VG</v>
      </c>
      <c r="K35" s="51" t="str">
        <f t="shared" si="105"/>
        <v>VG</v>
      </c>
      <c r="L35" s="52">
        <v>7.9000000000000001E-2</v>
      </c>
      <c r="M35" s="51" t="str">
        <f t="shared" si="106"/>
        <v>G</v>
      </c>
      <c r="N35" s="51" t="str">
        <f t="shared" si="107"/>
        <v>G</v>
      </c>
      <c r="O35" s="51" t="str">
        <f t="shared" si="108"/>
        <v>VG</v>
      </c>
      <c r="P35" s="51" t="str">
        <f t="shared" si="109"/>
        <v>G</v>
      </c>
      <c r="Q35" s="51">
        <v>0.48</v>
      </c>
      <c r="R35" s="51" t="str">
        <f t="shared" si="110"/>
        <v>VG</v>
      </c>
      <c r="S35" s="51" t="str">
        <f t="shared" si="111"/>
        <v>G</v>
      </c>
      <c r="T35" s="51" t="str">
        <f t="shared" si="112"/>
        <v>VG</v>
      </c>
      <c r="U35" s="51" t="str">
        <f t="shared" si="113"/>
        <v>VG</v>
      </c>
      <c r="V35" s="51">
        <v>0.77</v>
      </c>
      <c r="W35" s="51" t="str">
        <f t="shared" si="114"/>
        <v>G</v>
      </c>
      <c r="X35" s="51" t="str">
        <f t="shared" si="115"/>
        <v>G</v>
      </c>
      <c r="Y35" s="51" t="str">
        <f t="shared" si="116"/>
        <v>G</v>
      </c>
      <c r="Z35" s="51" t="str">
        <f t="shared" si="117"/>
        <v>G</v>
      </c>
      <c r="AA35" s="53">
        <v>0.78559090771131102</v>
      </c>
      <c r="AB35" s="53">
        <v>0.743003391024046</v>
      </c>
      <c r="AC35" s="53">
        <v>0.156726259303444</v>
      </c>
      <c r="AD35" s="53">
        <v>-2.8715013968540202</v>
      </c>
      <c r="AE35" s="53">
        <v>0.46304329418391199</v>
      </c>
      <c r="AF35" s="53">
        <v>0.50694832969046599</v>
      </c>
      <c r="AG35" s="53">
        <v>0.80859592164628602</v>
      </c>
      <c r="AH35" s="53">
        <v>0.76093468281902699</v>
      </c>
      <c r="AI35" s="48" t="s">
        <v>69</v>
      </c>
      <c r="AJ35" s="48" t="s">
        <v>69</v>
      </c>
      <c r="AK35" s="48" t="s">
        <v>71</v>
      </c>
      <c r="AL35" s="48" t="s">
        <v>71</v>
      </c>
      <c r="AM35" s="48" t="s">
        <v>71</v>
      </c>
      <c r="AN35" s="48" t="s">
        <v>69</v>
      </c>
      <c r="AO35" s="48" t="s">
        <v>69</v>
      </c>
      <c r="AP35" s="48" t="s">
        <v>69</v>
      </c>
      <c r="AR35" s="54" t="s">
        <v>144</v>
      </c>
      <c r="AS35" s="53">
        <v>0.79217245212859</v>
      </c>
      <c r="AT35" s="53">
        <v>0.81291601289947302</v>
      </c>
      <c r="AU35" s="53">
        <v>-2.5766189767210399</v>
      </c>
      <c r="AV35" s="53">
        <v>-1.88345517232321</v>
      </c>
      <c r="AW35" s="53">
        <v>0.45588106768258102</v>
      </c>
      <c r="AX35" s="53">
        <v>0.432532064823554</v>
      </c>
      <c r="AY35" s="53">
        <v>0.81724997374330399</v>
      </c>
      <c r="AZ35" s="53">
        <v>0.84176100323151803</v>
      </c>
      <c r="BA35" s="48" t="s">
        <v>69</v>
      </c>
      <c r="BB35" s="48" t="s">
        <v>71</v>
      </c>
      <c r="BC35" s="48" t="s">
        <v>71</v>
      </c>
      <c r="BD35" s="48" t="s">
        <v>71</v>
      </c>
      <c r="BE35" s="48" t="s">
        <v>71</v>
      </c>
      <c r="BF35" s="48" t="s">
        <v>71</v>
      </c>
      <c r="BG35" s="48" t="s">
        <v>69</v>
      </c>
      <c r="BH35" s="48" t="s">
        <v>69</v>
      </c>
      <c r="BI35" s="49">
        <f t="shared" si="118"/>
        <v>1</v>
      </c>
      <c r="BJ35" s="49" t="s">
        <v>144</v>
      </c>
      <c r="BK35" s="53">
        <v>0.787020500587154</v>
      </c>
      <c r="BL35" s="53">
        <v>0.80960352765802701</v>
      </c>
      <c r="BM35" s="53">
        <v>-0.55493717754498595</v>
      </c>
      <c r="BN35" s="53">
        <v>-0.43438129984824803</v>
      </c>
      <c r="BO35" s="53">
        <v>0.46149701993929099</v>
      </c>
      <c r="BP35" s="53">
        <v>0.43634444231819097</v>
      </c>
      <c r="BQ35" s="53">
        <v>0.80708203170917503</v>
      </c>
      <c r="BR35" s="53">
        <v>0.83278994643985804</v>
      </c>
      <c r="BS35" s="49" t="s">
        <v>69</v>
      </c>
      <c r="BT35" s="49" t="s">
        <v>71</v>
      </c>
      <c r="BU35" s="49" t="s">
        <v>71</v>
      </c>
      <c r="BV35" s="49" t="s">
        <v>71</v>
      </c>
      <c r="BW35" s="49" t="s">
        <v>71</v>
      </c>
      <c r="BX35" s="49" t="s">
        <v>71</v>
      </c>
      <c r="BY35" s="49" t="s">
        <v>69</v>
      </c>
      <c r="BZ35" s="49" t="s">
        <v>69</v>
      </c>
    </row>
    <row r="36" spans="1:78" s="49" customFormat="1" ht="30" x14ac:dyDescent="0.25">
      <c r="A36" s="48">
        <v>14180300</v>
      </c>
      <c r="B36" s="48">
        <v>23780557</v>
      </c>
      <c r="C36" s="49" t="s">
        <v>139</v>
      </c>
      <c r="D36" s="65" t="s">
        <v>165</v>
      </c>
      <c r="F36" s="50"/>
      <c r="G36" s="51">
        <v>0.77</v>
      </c>
      <c r="H36" s="51" t="str">
        <f t="shared" si="102"/>
        <v>G</v>
      </c>
      <c r="I36" s="51" t="str">
        <f t="shared" si="103"/>
        <v>G</v>
      </c>
      <c r="J36" s="51" t="str">
        <f t="shared" si="104"/>
        <v>VG</v>
      </c>
      <c r="K36" s="51" t="str">
        <f t="shared" si="105"/>
        <v>VG</v>
      </c>
      <c r="L36" s="52">
        <v>-4.0000000000000001E-3</v>
      </c>
      <c r="M36" s="51" t="str">
        <f t="shared" si="106"/>
        <v>VG</v>
      </c>
      <c r="N36" s="51" t="str">
        <f t="shared" si="107"/>
        <v>G</v>
      </c>
      <c r="O36" s="51" t="str">
        <f t="shared" si="108"/>
        <v>VG</v>
      </c>
      <c r="P36" s="51" t="str">
        <f t="shared" si="109"/>
        <v>G</v>
      </c>
      <c r="Q36" s="51">
        <v>0.48</v>
      </c>
      <c r="R36" s="51" t="str">
        <f t="shared" si="110"/>
        <v>VG</v>
      </c>
      <c r="S36" s="51" t="str">
        <f t="shared" si="111"/>
        <v>G</v>
      </c>
      <c r="T36" s="51" t="str">
        <f t="shared" si="112"/>
        <v>VG</v>
      </c>
      <c r="U36" s="51" t="str">
        <f t="shared" si="113"/>
        <v>VG</v>
      </c>
      <c r="V36" s="51">
        <v>0.77</v>
      </c>
      <c r="W36" s="51" t="str">
        <f t="shared" si="114"/>
        <v>G</v>
      </c>
      <c r="X36" s="51" t="str">
        <f t="shared" si="115"/>
        <v>G</v>
      </c>
      <c r="Y36" s="51" t="str">
        <f t="shared" si="116"/>
        <v>G</v>
      </c>
      <c r="Z36" s="51" t="str">
        <f t="shared" si="117"/>
        <v>G</v>
      </c>
      <c r="AA36" s="53">
        <v>0.78559090771131102</v>
      </c>
      <c r="AB36" s="53">
        <v>0.743003391024046</v>
      </c>
      <c r="AC36" s="53">
        <v>0.156726259303444</v>
      </c>
      <c r="AD36" s="53">
        <v>-2.8715013968540202</v>
      </c>
      <c r="AE36" s="53">
        <v>0.46304329418391199</v>
      </c>
      <c r="AF36" s="53">
        <v>0.50694832969046599</v>
      </c>
      <c r="AG36" s="53">
        <v>0.80859592164628602</v>
      </c>
      <c r="AH36" s="53">
        <v>0.76093468281902699</v>
      </c>
      <c r="AI36" s="48" t="s">
        <v>69</v>
      </c>
      <c r="AJ36" s="48" t="s">
        <v>69</v>
      </c>
      <c r="AK36" s="48" t="s">
        <v>71</v>
      </c>
      <c r="AL36" s="48" t="s">
        <v>71</v>
      </c>
      <c r="AM36" s="48" t="s">
        <v>71</v>
      </c>
      <c r="AN36" s="48" t="s">
        <v>69</v>
      </c>
      <c r="AO36" s="48" t="s">
        <v>69</v>
      </c>
      <c r="AP36" s="48" t="s">
        <v>69</v>
      </c>
      <c r="AR36" s="54" t="s">
        <v>144</v>
      </c>
      <c r="AS36" s="53">
        <v>0.79217245212859</v>
      </c>
      <c r="AT36" s="53">
        <v>0.81291601289947302</v>
      </c>
      <c r="AU36" s="53">
        <v>-2.5766189767210399</v>
      </c>
      <c r="AV36" s="53">
        <v>-1.88345517232321</v>
      </c>
      <c r="AW36" s="53">
        <v>0.45588106768258102</v>
      </c>
      <c r="AX36" s="53">
        <v>0.432532064823554</v>
      </c>
      <c r="AY36" s="53">
        <v>0.81724997374330399</v>
      </c>
      <c r="AZ36" s="53">
        <v>0.84176100323151803</v>
      </c>
      <c r="BA36" s="48" t="s">
        <v>69</v>
      </c>
      <c r="BB36" s="48" t="s">
        <v>71</v>
      </c>
      <c r="BC36" s="48" t="s">
        <v>71</v>
      </c>
      <c r="BD36" s="48" t="s">
        <v>71</v>
      </c>
      <c r="BE36" s="48" t="s">
        <v>71</v>
      </c>
      <c r="BF36" s="48" t="s">
        <v>71</v>
      </c>
      <c r="BG36" s="48" t="s">
        <v>69</v>
      </c>
      <c r="BH36" s="48" t="s">
        <v>69</v>
      </c>
      <c r="BI36" s="49">
        <f t="shared" si="118"/>
        <v>1</v>
      </c>
      <c r="BJ36" s="49" t="s">
        <v>144</v>
      </c>
      <c r="BK36" s="53">
        <v>0.787020500587154</v>
      </c>
      <c r="BL36" s="53">
        <v>0.80960352765802701</v>
      </c>
      <c r="BM36" s="53">
        <v>-0.55493717754498595</v>
      </c>
      <c r="BN36" s="53">
        <v>-0.43438129984824803</v>
      </c>
      <c r="BO36" s="53">
        <v>0.46149701993929099</v>
      </c>
      <c r="BP36" s="53">
        <v>0.43634444231819097</v>
      </c>
      <c r="BQ36" s="53">
        <v>0.80708203170917503</v>
      </c>
      <c r="BR36" s="53">
        <v>0.83278994643985804</v>
      </c>
      <c r="BS36" s="49" t="s">
        <v>69</v>
      </c>
      <c r="BT36" s="49" t="s">
        <v>71</v>
      </c>
      <c r="BU36" s="49" t="s">
        <v>71</v>
      </c>
      <c r="BV36" s="49" t="s">
        <v>71</v>
      </c>
      <c r="BW36" s="49" t="s">
        <v>71</v>
      </c>
      <c r="BX36" s="49" t="s">
        <v>71</v>
      </c>
      <c r="BY36" s="49" t="s">
        <v>69</v>
      </c>
      <c r="BZ36" s="49" t="s">
        <v>69</v>
      </c>
    </row>
    <row r="37" spans="1:78" s="49" customFormat="1" x14ac:dyDescent="0.25">
      <c r="A37" s="48">
        <v>14180300</v>
      </c>
      <c r="B37" s="48">
        <v>23780557</v>
      </c>
      <c r="C37" s="49" t="s">
        <v>139</v>
      </c>
      <c r="D37" s="65" t="s">
        <v>167</v>
      </c>
      <c r="F37" s="50"/>
      <c r="G37" s="51">
        <v>0.77</v>
      </c>
      <c r="H37" s="51" t="str">
        <f t="shared" si="102"/>
        <v>G</v>
      </c>
      <c r="I37" s="51" t="str">
        <f t="shared" si="103"/>
        <v>G</v>
      </c>
      <c r="J37" s="51" t="str">
        <f t="shared" si="104"/>
        <v>VG</v>
      </c>
      <c r="K37" s="51" t="str">
        <f t="shared" si="105"/>
        <v>VG</v>
      </c>
      <c r="L37" s="52">
        <v>-4.0000000000000001E-3</v>
      </c>
      <c r="M37" s="51" t="str">
        <f t="shared" si="106"/>
        <v>VG</v>
      </c>
      <c r="N37" s="51" t="str">
        <f t="shared" si="107"/>
        <v>G</v>
      </c>
      <c r="O37" s="51" t="str">
        <f t="shared" si="108"/>
        <v>VG</v>
      </c>
      <c r="P37" s="51" t="str">
        <f t="shared" si="109"/>
        <v>G</v>
      </c>
      <c r="Q37" s="51">
        <v>0.48</v>
      </c>
      <c r="R37" s="51" t="str">
        <f t="shared" si="110"/>
        <v>VG</v>
      </c>
      <c r="S37" s="51" t="str">
        <f t="shared" si="111"/>
        <v>G</v>
      </c>
      <c r="T37" s="51" t="str">
        <f t="shared" si="112"/>
        <v>VG</v>
      </c>
      <c r="U37" s="51" t="str">
        <f t="shared" si="113"/>
        <v>VG</v>
      </c>
      <c r="V37" s="51">
        <v>0.77</v>
      </c>
      <c r="W37" s="51" t="str">
        <f t="shared" si="114"/>
        <v>G</v>
      </c>
      <c r="X37" s="51" t="str">
        <f t="shared" si="115"/>
        <v>G</v>
      </c>
      <c r="Y37" s="51" t="str">
        <f t="shared" si="116"/>
        <v>G</v>
      </c>
      <c r="Z37" s="51" t="str">
        <f t="shared" si="117"/>
        <v>G</v>
      </c>
      <c r="AA37" s="53">
        <v>0.78559090771131102</v>
      </c>
      <c r="AB37" s="53">
        <v>0.743003391024046</v>
      </c>
      <c r="AC37" s="53">
        <v>0.156726259303444</v>
      </c>
      <c r="AD37" s="53">
        <v>-2.8715013968540202</v>
      </c>
      <c r="AE37" s="53">
        <v>0.46304329418391199</v>
      </c>
      <c r="AF37" s="53">
        <v>0.50694832969046599</v>
      </c>
      <c r="AG37" s="53">
        <v>0.80859592164628602</v>
      </c>
      <c r="AH37" s="53">
        <v>0.76093468281902699</v>
      </c>
      <c r="AI37" s="48" t="s">
        <v>69</v>
      </c>
      <c r="AJ37" s="48" t="s">
        <v>69</v>
      </c>
      <c r="AK37" s="48" t="s">
        <v>71</v>
      </c>
      <c r="AL37" s="48" t="s">
        <v>71</v>
      </c>
      <c r="AM37" s="48" t="s">
        <v>71</v>
      </c>
      <c r="AN37" s="48" t="s">
        <v>69</v>
      </c>
      <c r="AO37" s="48" t="s">
        <v>69</v>
      </c>
      <c r="AP37" s="48" t="s">
        <v>69</v>
      </c>
      <c r="AR37" s="54" t="s">
        <v>144</v>
      </c>
      <c r="AS37" s="53">
        <v>0.79217245212859</v>
      </c>
      <c r="AT37" s="53">
        <v>0.81291601289947302</v>
      </c>
      <c r="AU37" s="53">
        <v>-2.5766189767210399</v>
      </c>
      <c r="AV37" s="53">
        <v>-1.88345517232321</v>
      </c>
      <c r="AW37" s="53">
        <v>0.45588106768258102</v>
      </c>
      <c r="AX37" s="53">
        <v>0.432532064823554</v>
      </c>
      <c r="AY37" s="53">
        <v>0.81724997374330399</v>
      </c>
      <c r="AZ37" s="53">
        <v>0.84176100323151803</v>
      </c>
      <c r="BA37" s="48" t="s">
        <v>69</v>
      </c>
      <c r="BB37" s="48" t="s">
        <v>71</v>
      </c>
      <c r="BC37" s="48" t="s">
        <v>71</v>
      </c>
      <c r="BD37" s="48" t="s">
        <v>71</v>
      </c>
      <c r="BE37" s="48" t="s">
        <v>71</v>
      </c>
      <c r="BF37" s="48" t="s">
        <v>71</v>
      </c>
      <c r="BG37" s="48" t="s">
        <v>69</v>
      </c>
      <c r="BH37" s="48" t="s">
        <v>69</v>
      </c>
      <c r="BI37" s="49">
        <f t="shared" si="118"/>
        <v>1</v>
      </c>
      <c r="BJ37" s="49" t="s">
        <v>144</v>
      </c>
      <c r="BK37" s="53">
        <v>0.787020500587154</v>
      </c>
      <c r="BL37" s="53">
        <v>0.80960352765802701</v>
      </c>
      <c r="BM37" s="53">
        <v>-0.55493717754498595</v>
      </c>
      <c r="BN37" s="53">
        <v>-0.43438129984824803</v>
      </c>
      <c r="BO37" s="53">
        <v>0.46149701993929099</v>
      </c>
      <c r="BP37" s="53">
        <v>0.43634444231819097</v>
      </c>
      <c r="BQ37" s="53">
        <v>0.80708203170917503</v>
      </c>
      <c r="BR37" s="53">
        <v>0.83278994643985804</v>
      </c>
      <c r="BS37" s="49" t="s">
        <v>69</v>
      </c>
      <c r="BT37" s="49" t="s">
        <v>71</v>
      </c>
      <c r="BU37" s="49" t="s">
        <v>71</v>
      </c>
      <c r="BV37" s="49" t="s">
        <v>71</v>
      </c>
      <c r="BW37" s="49" t="s">
        <v>71</v>
      </c>
      <c r="BX37" s="49" t="s">
        <v>71</v>
      </c>
      <c r="BY37" s="49" t="s">
        <v>69</v>
      </c>
      <c r="BZ37" s="49" t="s">
        <v>69</v>
      </c>
    </row>
    <row r="38" spans="1:78" s="49" customFormat="1" ht="30" x14ac:dyDescent="0.25">
      <c r="A38" s="48">
        <v>14180300</v>
      </c>
      <c r="B38" s="48">
        <v>23780557</v>
      </c>
      <c r="C38" s="49" t="s">
        <v>139</v>
      </c>
      <c r="D38" s="65" t="s">
        <v>174</v>
      </c>
      <c r="E38" s="49" t="s">
        <v>173</v>
      </c>
      <c r="F38" s="50"/>
      <c r="G38" s="51">
        <v>0.751</v>
      </c>
      <c r="H38" s="51" t="str">
        <f t="shared" si="102"/>
        <v>G</v>
      </c>
      <c r="I38" s="51" t="str">
        <f t="shared" si="103"/>
        <v>G</v>
      </c>
      <c r="J38" s="51" t="str">
        <f t="shared" si="104"/>
        <v>VG</v>
      </c>
      <c r="K38" s="51" t="str">
        <f t="shared" si="105"/>
        <v>VG</v>
      </c>
      <c r="L38" s="52">
        <v>-0.1298</v>
      </c>
      <c r="M38" s="51" t="str">
        <f t="shared" si="106"/>
        <v>S</v>
      </c>
      <c r="N38" s="51" t="str">
        <f t="shared" si="107"/>
        <v>G</v>
      </c>
      <c r="O38" s="51" t="str">
        <f t="shared" si="108"/>
        <v>VG</v>
      </c>
      <c r="P38" s="51" t="str">
        <f t="shared" si="109"/>
        <v>G</v>
      </c>
      <c r="Q38" s="51">
        <v>0.49199999999999999</v>
      </c>
      <c r="R38" s="51" t="str">
        <f t="shared" si="110"/>
        <v>VG</v>
      </c>
      <c r="S38" s="51" t="str">
        <f t="shared" si="111"/>
        <v>G</v>
      </c>
      <c r="T38" s="51" t="str">
        <f t="shared" si="112"/>
        <v>VG</v>
      </c>
      <c r="U38" s="51" t="str">
        <f t="shared" si="113"/>
        <v>VG</v>
      </c>
      <c r="V38" s="51">
        <v>0.77669999999999995</v>
      </c>
      <c r="W38" s="51" t="str">
        <f t="shared" si="114"/>
        <v>G</v>
      </c>
      <c r="X38" s="51" t="str">
        <f t="shared" si="115"/>
        <v>G</v>
      </c>
      <c r="Y38" s="51" t="str">
        <f t="shared" si="116"/>
        <v>G</v>
      </c>
      <c r="Z38" s="51" t="str">
        <f t="shared" si="117"/>
        <v>G</v>
      </c>
      <c r="AA38" s="53">
        <v>0.78559090771131102</v>
      </c>
      <c r="AB38" s="53">
        <v>0.743003391024046</v>
      </c>
      <c r="AC38" s="53">
        <v>0.156726259303444</v>
      </c>
      <c r="AD38" s="53">
        <v>-2.8715013968540202</v>
      </c>
      <c r="AE38" s="53">
        <v>0.46304329418391199</v>
      </c>
      <c r="AF38" s="53">
        <v>0.50694832969046599</v>
      </c>
      <c r="AG38" s="53">
        <v>0.80859592164628602</v>
      </c>
      <c r="AH38" s="53">
        <v>0.76093468281902699</v>
      </c>
      <c r="AI38" s="48" t="s">
        <v>69</v>
      </c>
      <c r="AJ38" s="48" t="s">
        <v>69</v>
      </c>
      <c r="AK38" s="48" t="s">
        <v>71</v>
      </c>
      <c r="AL38" s="48" t="s">
        <v>71</v>
      </c>
      <c r="AM38" s="48" t="s">
        <v>71</v>
      </c>
      <c r="AN38" s="48" t="s">
        <v>69</v>
      </c>
      <c r="AO38" s="48" t="s">
        <v>69</v>
      </c>
      <c r="AP38" s="48" t="s">
        <v>69</v>
      </c>
      <c r="AR38" s="54" t="s">
        <v>144</v>
      </c>
      <c r="AS38" s="53">
        <v>0.79217245212859</v>
      </c>
      <c r="AT38" s="53">
        <v>0.81291601289947302</v>
      </c>
      <c r="AU38" s="53">
        <v>-2.5766189767210399</v>
      </c>
      <c r="AV38" s="53">
        <v>-1.88345517232321</v>
      </c>
      <c r="AW38" s="53">
        <v>0.45588106768258102</v>
      </c>
      <c r="AX38" s="53">
        <v>0.432532064823554</v>
      </c>
      <c r="AY38" s="53">
        <v>0.81724997374330399</v>
      </c>
      <c r="AZ38" s="53">
        <v>0.84176100323151803</v>
      </c>
      <c r="BA38" s="48" t="s">
        <v>69</v>
      </c>
      <c r="BB38" s="48" t="s">
        <v>71</v>
      </c>
      <c r="BC38" s="48" t="s">
        <v>71</v>
      </c>
      <c r="BD38" s="48" t="s">
        <v>71</v>
      </c>
      <c r="BE38" s="48" t="s">
        <v>71</v>
      </c>
      <c r="BF38" s="48" t="s">
        <v>71</v>
      </c>
      <c r="BG38" s="48" t="s">
        <v>69</v>
      </c>
      <c r="BH38" s="48" t="s">
        <v>69</v>
      </c>
      <c r="BI38" s="49">
        <f t="shared" si="118"/>
        <v>1</v>
      </c>
      <c r="BJ38" s="49" t="s">
        <v>144</v>
      </c>
      <c r="BK38" s="53">
        <v>0.787020500587154</v>
      </c>
      <c r="BL38" s="53">
        <v>0.80960352765802701</v>
      </c>
      <c r="BM38" s="53">
        <v>-0.55493717754498595</v>
      </c>
      <c r="BN38" s="53">
        <v>-0.43438129984824803</v>
      </c>
      <c r="BO38" s="53">
        <v>0.46149701993929099</v>
      </c>
      <c r="BP38" s="53">
        <v>0.43634444231819097</v>
      </c>
      <c r="BQ38" s="53">
        <v>0.80708203170917503</v>
      </c>
      <c r="BR38" s="53">
        <v>0.83278994643985804</v>
      </c>
      <c r="BS38" s="49" t="s">
        <v>69</v>
      </c>
      <c r="BT38" s="49" t="s">
        <v>71</v>
      </c>
      <c r="BU38" s="49" t="s">
        <v>71</v>
      </c>
      <c r="BV38" s="49" t="s">
        <v>71</v>
      </c>
      <c r="BW38" s="49" t="s">
        <v>71</v>
      </c>
      <c r="BX38" s="49" t="s">
        <v>71</v>
      </c>
      <c r="BY38" s="49" t="s">
        <v>69</v>
      </c>
      <c r="BZ38" s="49" t="s">
        <v>69</v>
      </c>
    </row>
    <row r="39" spans="1:78" s="49" customFormat="1" ht="30" x14ac:dyDescent="0.25">
      <c r="A39" s="48">
        <v>14180300</v>
      </c>
      <c r="B39" s="48">
        <v>23780557</v>
      </c>
      <c r="C39" s="49" t="s">
        <v>139</v>
      </c>
      <c r="D39" s="65" t="s">
        <v>175</v>
      </c>
      <c r="E39" s="49" t="s">
        <v>176</v>
      </c>
      <c r="F39" s="50"/>
      <c r="G39" s="51">
        <v>0.86499999999999999</v>
      </c>
      <c r="H39" s="51" t="str">
        <f t="shared" si="102"/>
        <v>VG</v>
      </c>
      <c r="I39" s="51" t="str">
        <f t="shared" ref="I39:I50" si="119">AI39</f>
        <v>G</v>
      </c>
      <c r="J39" s="51" t="str">
        <f t="shared" ref="J39:J50" si="120">BB39</f>
        <v>VG</v>
      </c>
      <c r="K39" s="51" t="str">
        <f t="shared" ref="K39:K50" si="121">BT39</f>
        <v>VG</v>
      </c>
      <c r="L39" s="52">
        <v>-7.3200000000000001E-2</v>
      </c>
      <c r="M39" s="51" t="str">
        <f t="shared" si="106"/>
        <v>G</v>
      </c>
      <c r="N39" s="51" t="str">
        <f t="shared" si="107"/>
        <v>G</v>
      </c>
      <c r="O39" s="51" t="str">
        <f t="shared" ref="O39:O50" si="122">BD39</f>
        <v>VG</v>
      </c>
      <c r="P39" s="51" t="str">
        <f t="shared" si="109"/>
        <v>G</v>
      </c>
      <c r="Q39" s="51">
        <v>0.36599999999999999</v>
      </c>
      <c r="R39" s="51" t="str">
        <f t="shared" si="110"/>
        <v>VG</v>
      </c>
      <c r="S39" s="51" t="str">
        <f t="shared" ref="S39:S50" si="123">AN39</f>
        <v>G</v>
      </c>
      <c r="T39" s="51" t="str">
        <f t="shared" ref="T39:T50" si="124">BF39</f>
        <v>VG</v>
      </c>
      <c r="U39" s="51" t="str">
        <f t="shared" ref="U39:U50" si="125">BX39</f>
        <v>VG</v>
      </c>
      <c r="V39" s="51">
        <v>0.87270000000000003</v>
      </c>
      <c r="W39" s="51" t="str">
        <f t="shared" si="114"/>
        <v>VG</v>
      </c>
      <c r="X39" s="51" t="str">
        <f t="shared" ref="X39:X50" si="126">AP39</f>
        <v>G</v>
      </c>
      <c r="Y39" s="51" t="str">
        <f t="shared" ref="Y39:Y50" si="127">BH39</f>
        <v>G</v>
      </c>
      <c r="Z39" s="51" t="str">
        <f t="shared" ref="Z39:Z50" si="128">BZ39</f>
        <v>G</v>
      </c>
      <c r="AA39" s="53">
        <v>0.78559090771131102</v>
      </c>
      <c r="AB39" s="53">
        <v>0.743003391024046</v>
      </c>
      <c r="AC39" s="53">
        <v>0.156726259303444</v>
      </c>
      <c r="AD39" s="53">
        <v>-2.8715013968540202</v>
      </c>
      <c r="AE39" s="53">
        <v>0.46304329418391199</v>
      </c>
      <c r="AF39" s="53">
        <v>0.50694832969046599</v>
      </c>
      <c r="AG39" s="53">
        <v>0.80859592164628602</v>
      </c>
      <c r="AH39" s="53">
        <v>0.76093468281902699</v>
      </c>
      <c r="AI39" s="48" t="s">
        <v>69</v>
      </c>
      <c r="AJ39" s="48" t="s">
        <v>69</v>
      </c>
      <c r="AK39" s="48" t="s">
        <v>71</v>
      </c>
      <c r="AL39" s="48" t="s">
        <v>71</v>
      </c>
      <c r="AM39" s="48" t="s">
        <v>71</v>
      </c>
      <c r="AN39" s="48" t="s">
        <v>69</v>
      </c>
      <c r="AO39" s="48" t="s">
        <v>69</v>
      </c>
      <c r="AP39" s="48" t="s">
        <v>69</v>
      </c>
      <c r="AR39" s="54" t="s">
        <v>144</v>
      </c>
      <c r="AS39" s="53">
        <v>0.79217245212859</v>
      </c>
      <c r="AT39" s="53">
        <v>0.81291601289947302</v>
      </c>
      <c r="AU39" s="53">
        <v>-2.5766189767210399</v>
      </c>
      <c r="AV39" s="53">
        <v>-1.88345517232321</v>
      </c>
      <c r="AW39" s="53">
        <v>0.45588106768258102</v>
      </c>
      <c r="AX39" s="53">
        <v>0.432532064823554</v>
      </c>
      <c r="AY39" s="53">
        <v>0.81724997374330399</v>
      </c>
      <c r="AZ39" s="53">
        <v>0.84176100323151803</v>
      </c>
      <c r="BA39" s="48" t="s">
        <v>69</v>
      </c>
      <c r="BB39" s="48" t="s">
        <v>71</v>
      </c>
      <c r="BC39" s="48" t="s">
        <v>71</v>
      </c>
      <c r="BD39" s="48" t="s">
        <v>71</v>
      </c>
      <c r="BE39" s="48" t="s">
        <v>71</v>
      </c>
      <c r="BF39" s="48" t="s">
        <v>71</v>
      </c>
      <c r="BG39" s="48" t="s">
        <v>69</v>
      </c>
      <c r="BH39" s="48" t="s">
        <v>69</v>
      </c>
      <c r="BI39" s="49">
        <f t="shared" ref="BI39:BI50" si="129">IF(BJ39=AR39,1,0)</f>
        <v>1</v>
      </c>
      <c r="BJ39" s="49" t="s">
        <v>144</v>
      </c>
      <c r="BK39" s="53">
        <v>0.787020500587154</v>
      </c>
      <c r="BL39" s="53">
        <v>0.80960352765802701</v>
      </c>
      <c r="BM39" s="53">
        <v>-0.55493717754498595</v>
      </c>
      <c r="BN39" s="53">
        <v>-0.43438129984824803</v>
      </c>
      <c r="BO39" s="53">
        <v>0.46149701993929099</v>
      </c>
      <c r="BP39" s="53">
        <v>0.43634444231819097</v>
      </c>
      <c r="BQ39" s="53">
        <v>0.80708203170917503</v>
      </c>
      <c r="BR39" s="53">
        <v>0.83278994643985804</v>
      </c>
      <c r="BS39" s="49" t="s">
        <v>69</v>
      </c>
      <c r="BT39" s="49" t="s">
        <v>71</v>
      </c>
      <c r="BU39" s="49" t="s">
        <v>71</v>
      </c>
      <c r="BV39" s="49" t="s">
        <v>71</v>
      </c>
      <c r="BW39" s="49" t="s">
        <v>71</v>
      </c>
      <c r="BX39" s="49" t="s">
        <v>71</v>
      </c>
      <c r="BY39" s="49" t="s">
        <v>69</v>
      </c>
      <c r="BZ39" s="49" t="s">
        <v>69</v>
      </c>
    </row>
    <row r="40" spans="1:78" s="49" customFormat="1" ht="30" x14ac:dyDescent="0.25">
      <c r="A40" s="48">
        <v>14180300</v>
      </c>
      <c r="B40" s="48">
        <v>23780557</v>
      </c>
      <c r="C40" s="49" t="s">
        <v>139</v>
      </c>
      <c r="D40" s="65" t="s">
        <v>177</v>
      </c>
      <c r="E40" s="49" t="s">
        <v>178</v>
      </c>
      <c r="F40" s="50"/>
      <c r="G40" s="51">
        <v>0.83799999999999997</v>
      </c>
      <c r="H40" s="51" t="str">
        <f t="shared" si="102"/>
        <v>VG</v>
      </c>
      <c r="I40" s="51" t="str">
        <f t="shared" si="119"/>
        <v>G</v>
      </c>
      <c r="J40" s="51" t="str">
        <f t="shared" si="120"/>
        <v>VG</v>
      </c>
      <c r="K40" s="51" t="str">
        <f t="shared" si="121"/>
        <v>VG</v>
      </c>
      <c r="L40" s="52">
        <v>0.12620000000000001</v>
      </c>
      <c r="M40" s="51" t="str">
        <f t="shared" si="106"/>
        <v>S</v>
      </c>
      <c r="N40" s="51" t="str">
        <f t="shared" si="107"/>
        <v>G</v>
      </c>
      <c r="O40" s="51" t="str">
        <f t="shared" si="122"/>
        <v>VG</v>
      </c>
      <c r="P40" s="51" t="str">
        <f t="shared" si="109"/>
        <v>G</v>
      </c>
      <c r="Q40" s="51">
        <v>0.39900000000000002</v>
      </c>
      <c r="R40" s="51" t="str">
        <f t="shared" si="110"/>
        <v>VG</v>
      </c>
      <c r="S40" s="51" t="str">
        <f t="shared" si="123"/>
        <v>G</v>
      </c>
      <c r="T40" s="51" t="str">
        <f t="shared" si="124"/>
        <v>VG</v>
      </c>
      <c r="U40" s="51" t="str">
        <f t="shared" si="125"/>
        <v>VG</v>
      </c>
      <c r="V40" s="51">
        <v>0.86650000000000005</v>
      </c>
      <c r="W40" s="51" t="str">
        <f t="shared" si="114"/>
        <v>VG</v>
      </c>
      <c r="X40" s="51" t="str">
        <f t="shared" si="126"/>
        <v>G</v>
      </c>
      <c r="Y40" s="51" t="str">
        <f t="shared" si="127"/>
        <v>G</v>
      </c>
      <c r="Z40" s="51" t="str">
        <f t="shared" si="128"/>
        <v>G</v>
      </c>
      <c r="AA40" s="53">
        <v>0.78559090771131102</v>
      </c>
      <c r="AB40" s="53">
        <v>0.743003391024046</v>
      </c>
      <c r="AC40" s="53">
        <v>0.156726259303444</v>
      </c>
      <c r="AD40" s="53">
        <v>-2.8715013968540202</v>
      </c>
      <c r="AE40" s="53">
        <v>0.46304329418391199</v>
      </c>
      <c r="AF40" s="53">
        <v>0.50694832969046599</v>
      </c>
      <c r="AG40" s="53">
        <v>0.80859592164628602</v>
      </c>
      <c r="AH40" s="53">
        <v>0.76093468281902699</v>
      </c>
      <c r="AI40" s="48" t="s">
        <v>69</v>
      </c>
      <c r="AJ40" s="48" t="s">
        <v>69</v>
      </c>
      <c r="AK40" s="48" t="s">
        <v>71</v>
      </c>
      <c r="AL40" s="48" t="s">
        <v>71</v>
      </c>
      <c r="AM40" s="48" t="s">
        <v>71</v>
      </c>
      <c r="AN40" s="48" t="s">
        <v>69</v>
      </c>
      <c r="AO40" s="48" t="s">
        <v>69</v>
      </c>
      <c r="AP40" s="48" t="s">
        <v>69</v>
      </c>
      <c r="AR40" s="54" t="s">
        <v>144</v>
      </c>
      <c r="AS40" s="53">
        <v>0.79217245212859</v>
      </c>
      <c r="AT40" s="53">
        <v>0.81291601289947302</v>
      </c>
      <c r="AU40" s="53">
        <v>-2.5766189767210399</v>
      </c>
      <c r="AV40" s="53">
        <v>-1.88345517232321</v>
      </c>
      <c r="AW40" s="53">
        <v>0.45588106768258102</v>
      </c>
      <c r="AX40" s="53">
        <v>0.432532064823554</v>
      </c>
      <c r="AY40" s="53">
        <v>0.81724997374330399</v>
      </c>
      <c r="AZ40" s="53">
        <v>0.84176100323151803</v>
      </c>
      <c r="BA40" s="48" t="s">
        <v>69</v>
      </c>
      <c r="BB40" s="48" t="s">
        <v>71</v>
      </c>
      <c r="BC40" s="48" t="s">
        <v>71</v>
      </c>
      <c r="BD40" s="48" t="s">
        <v>71</v>
      </c>
      <c r="BE40" s="48" t="s">
        <v>71</v>
      </c>
      <c r="BF40" s="48" t="s">
        <v>71</v>
      </c>
      <c r="BG40" s="48" t="s">
        <v>69</v>
      </c>
      <c r="BH40" s="48" t="s">
        <v>69</v>
      </c>
      <c r="BI40" s="49">
        <f t="shared" si="129"/>
        <v>1</v>
      </c>
      <c r="BJ40" s="49" t="s">
        <v>144</v>
      </c>
      <c r="BK40" s="53">
        <v>0.787020500587154</v>
      </c>
      <c r="BL40" s="53">
        <v>0.80960352765802701</v>
      </c>
      <c r="BM40" s="53">
        <v>-0.55493717754498595</v>
      </c>
      <c r="BN40" s="53">
        <v>-0.43438129984824803</v>
      </c>
      <c r="BO40" s="53">
        <v>0.46149701993929099</v>
      </c>
      <c r="BP40" s="53">
        <v>0.43634444231819097</v>
      </c>
      <c r="BQ40" s="53">
        <v>0.80708203170917503</v>
      </c>
      <c r="BR40" s="53">
        <v>0.83278994643985804</v>
      </c>
      <c r="BS40" s="49" t="s">
        <v>69</v>
      </c>
      <c r="BT40" s="49" t="s">
        <v>71</v>
      </c>
      <c r="BU40" s="49" t="s">
        <v>71</v>
      </c>
      <c r="BV40" s="49" t="s">
        <v>71</v>
      </c>
      <c r="BW40" s="49" t="s">
        <v>71</v>
      </c>
      <c r="BX40" s="49" t="s">
        <v>71</v>
      </c>
      <c r="BY40" s="49" t="s">
        <v>69</v>
      </c>
      <c r="BZ40" s="49" t="s">
        <v>69</v>
      </c>
    </row>
    <row r="41" spans="1:78" s="56" customFormat="1" x14ac:dyDescent="0.25">
      <c r="A41" s="55">
        <v>14180300</v>
      </c>
      <c r="B41" s="55">
        <v>23780557</v>
      </c>
      <c r="C41" s="56" t="s">
        <v>139</v>
      </c>
      <c r="D41" s="66" t="s">
        <v>183</v>
      </c>
      <c r="F41" s="57"/>
      <c r="G41" s="58">
        <v>0.82</v>
      </c>
      <c r="H41" s="58" t="str">
        <f t="shared" ref="H41:H50" si="130">IF(G41&gt;0.8,"VG",IF(G41&gt;0.7,"G",IF(G41&gt;0.45,"S","NS")))</f>
        <v>VG</v>
      </c>
      <c r="I41" s="58" t="str">
        <f t="shared" si="119"/>
        <v>G</v>
      </c>
      <c r="J41" s="58" t="str">
        <f t="shared" si="120"/>
        <v>VG</v>
      </c>
      <c r="K41" s="58" t="str">
        <f t="shared" si="121"/>
        <v>VG</v>
      </c>
      <c r="L41" s="59">
        <v>0.1646</v>
      </c>
      <c r="M41" s="58" t="str">
        <f t="shared" ref="M41:M50" si="131">IF(ABS(L41)&lt;5%,"VG",IF(ABS(L41)&lt;10%,"G",IF(ABS(L41)&lt;15%,"S","NS")))</f>
        <v>NS</v>
      </c>
      <c r="N41" s="58" t="str">
        <f t="shared" si="107"/>
        <v>G</v>
      </c>
      <c r="O41" s="58" t="str">
        <f t="shared" si="122"/>
        <v>VG</v>
      </c>
      <c r="P41" s="58" t="str">
        <f t="shared" si="109"/>
        <v>G</v>
      </c>
      <c r="Q41" s="58">
        <v>0.41899999999999998</v>
      </c>
      <c r="R41" s="58" t="str">
        <f t="shared" ref="R41:R50" si="132">IF(Q41&lt;=0.5,"VG",IF(Q41&lt;=0.6,"G",IF(Q41&lt;=0.7,"S","NS")))</f>
        <v>VG</v>
      </c>
      <c r="S41" s="58" t="str">
        <f t="shared" si="123"/>
        <v>G</v>
      </c>
      <c r="T41" s="58" t="str">
        <f t="shared" si="124"/>
        <v>VG</v>
      </c>
      <c r="U41" s="58" t="str">
        <f t="shared" si="125"/>
        <v>VG</v>
      </c>
      <c r="V41" s="58">
        <v>0.86</v>
      </c>
      <c r="W41" s="58" t="str">
        <f t="shared" ref="W41:W50" si="133">IF(V41&gt;0.85,"VG",IF(V41&gt;0.75,"G",IF(V41&gt;0.6,"S","NS")))</f>
        <v>VG</v>
      </c>
      <c r="X41" s="58" t="str">
        <f t="shared" si="126"/>
        <v>G</v>
      </c>
      <c r="Y41" s="58" t="str">
        <f t="shared" si="127"/>
        <v>G</v>
      </c>
      <c r="Z41" s="58" t="str">
        <f t="shared" si="128"/>
        <v>G</v>
      </c>
      <c r="AA41" s="60">
        <v>0.78559090771131102</v>
      </c>
      <c r="AB41" s="60">
        <v>0.743003391024046</v>
      </c>
      <c r="AC41" s="60">
        <v>0.156726259303444</v>
      </c>
      <c r="AD41" s="60">
        <v>-2.8715013968540202</v>
      </c>
      <c r="AE41" s="60">
        <v>0.46304329418391199</v>
      </c>
      <c r="AF41" s="60">
        <v>0.50694832969046599</v>
      </c>
      <c r="AG41" s="60">
        <v>0.80859592164628602</v>
      </c>
      <c r="AH41" s="60">
        <v>0.76093468281902699</v>
      </c>
      <c r="AI41" s="55" t="s">
        <v>69</v>
      </c>
      <c r="AJ41" s="55" t="s">
        <v>69</v>
      </c>
      <c r="AK41" s="55" t="s">
        <v>71</v>
      </c>
      <c r="AL41" s="55" t="s">
        <v>71</v>
      </c>
      <c r="AM41" s="55" t="s">
        <v>71</v>
      </c>
      <c r="AN41" s="55" t="s">
        <v>69</v>
      </c>
      <c r="AO41" s="55" t="s">
        <v>69</v>
      </c>
      <c r="AP41" s="55" t="s">
        <v>69</v>
      </c>
      <c r="AR41" s="61" t="s">
        <v>144</v>
      </c>
      <c r="AS41" s="60">
        <v>0.79217245212859</v>
      </c>
      <c r="AT41" s="60">
        <v>0.81291601289947302</v>
      </c>
      <c r="AU41" s="60">
        <v>-2.5766189767210399</v>
      </c>
      <c r="AV41" s="60">
        <v>-1.88345517232321</v>
      </c>
      <c r="AW41" s="60">
        <v>0.45588106768258102</v>
      </c>
      <c r="AX41" s="60">
        <v>0.432532064823554</v>
      </c>
      <c r="AY41" s="60">
        <v>0.81724997374330399</v>
      </c>
      <c r="AZ41" s="60">
        <v>0.84176100323151803</v>
      </c>
      <c r="BA41" s="55" t="s">
        <v>69</v>
      </c>
      <c r="BB41" s="55" t="s">
        <v>71</v>
      </c>
      <c r="BC41" s="55" t="s">
        <v>71</v>
      </c>
      <c r="BD41" s="55" t="s">
        <v>71</v>
      </c>
      <c r="BE41" s="55" t="s">
        <v>71</v>
      </c>
      <c r="BF41" s="55" t="s">
        <v>71</v>
      </c>
      <c r="BG41" s="55" t="s">
        <v>69</v>
      </c>
      <c r="BH41" s="55" t="s">
        <v>69</v>
      </c>
      <c r="BI41" s="56">
        <f t="shared" si="129"/>
        <v>1</v>
      </c>
      <c r="BJ41" s="56" t="s">
        <v>144</v>
      </c>
      <c r="BK41" s="60">
        <v>0.787020500587154</v>
      </c>
      <c r="BL41" s="60">
        <v>0.80960352765802701</v>
      </c>
      <c r="BM41" s="60">
        <v>-0.55493717754498595</v>
      </c>
      <c r="BN41" s="60">
        <v>-0.43438129984824803</v>
      </c>
      <c r="BO41" s="60">
        <v>0.46149701993929099</v>
      </c>
      <c r="BP41" s="60">
        <v>0.43634444231819097</v>
      </c>
      <c r="BQ41" s="60">
        <v>0.80708203170917503</v>
      </c>
      <c r="BR41" s="60">
        <v>0.83278994643985804</v>
      </c>
      <c r="BS41" s="56" t="s">
        <v>69</v>
      </c>
      <c r="BT41" s="56" t="s">
        <v>71</v>
      </c>
      <c r="BU41" s="56" t="s">
        <v>71</v>
      </c>
      <c r="BV41" s="56" t="s">
        <v>71</v>
      </c>
      <c r="BW41" s="56" t="s">
        <v>71</v>
      </c>
      <c r="BX41" s="56" t="s">
        <v>71</v>
      </c>
      <c r="BY41" s="56" t="s">
        <v>69</v>
      </c>
      <c r="BZ41" s="56" t="s">
        <v>69</v>
      </c>
    </row>
    <row r="42" spans="1:78" s="49" customFormat="1" x14ac:dyDescent="0.25">
      <c r="A42" s="48">
        <v>14180300</v>
      </c>
      <c r="B42" s="48">
        <v>23780557</v>
      </c>
      <c r="C42" s="49" t="s">
        <v>139</v>
      </c>
      <c r="D42" s="65" t="s">
        <v>197</v>
      </c>
      <c r="F42" s="50"/>
      <c r="G42" s="51">
        <v>0.86299999999999999</v>
      </c>
      <c r="H42" s="51" t="str">
        <f t="shared" si="130"/>
        <v>VG</v>
      </c>
      <c r="I42" s="51" t="str">
        <f t="shared" si="119"/>
        <v>G</v>
      </c>
      <c r="J42" s="51" t="str">
        <f t="shared" si="120"/>
        <v>VG</v>
      </c>
      <c r="K42" s="51" t="str">
        <f t="shared" si="121"/>
        <v>VG</v>
      </c>
      <c r="L42" s="52">
        <v>8.3599999999999994E-2</v>
      </c>
      <c r="M42" s="51" t="str">
        <f t="shared" si="131"/>
        <v>G</v>
      </c>
      <c r="N42" s="51" t="str">
        <f t="shared" si="107"/>
        <v>G</v>
      </c>
      <c r="O42" s="51" t="str">
        <f t="shared" si="122"/>
        <v>VG</v>
      </c>
      <c r="P42" s="51" t="str">
        <f t="shared" si="109"/>
        <v>G</v>
      </c>
      <c r="Q42" s="51">
        <v>0.36899999999999999</v>
      </c>
      <c r="R42" s="51" t="str">
        <f t="shared" si="132"/>
        <v>VG</v>
      </c>
      <c r="S42" s="51" t="str">
        <f t="shared" si="123"/>
        <v>G</v>
      </c>
      <c r="T42" s="51" t="str">
        <f t="shared" si="124"/>
        <v>VG</v>
      </c>
      <c r="U42" s="51" t="str">
        <f t="shared" si="125"/>
        <v>VG</v>
      </c>
      <c r="V42" s="51">
        <v>0.88</v>
      </c>
      <c r="W42" s="51" t="str">
        <f t="shared" si="133"/>
        <v>VG</v>
      </c>
      <c r="X42" s="51" t="str">
        <f t="shared" si="126"/>
        <v>G</v>
      </c>
      <c r="Y42" s="51" t="str">
        <f t="shared" si="127"/>
        <v>G</v>
      </c>
      <c r="Z42" s="51" t="str">
        <f t="shared" si="128"/>
        <v>G</v>
      </c>
      <c r="AA42" s="53">
        <v>0.78559090771131102</v>
      </c>
      <c r="AB42" s="53">
        <v>0.743003391024046</v>
      </c>
      <c r="AC42" s="53">
        <v>0.156726259303444</v>
      </c>
      <c r="AD42" s="53">
        <v>-2.8715013968540202</v>
      </c>
      <c r="AE42" s="53">
        <v>0.46304329418391199</v>
      </c>
      <c r="AF42" s="53">
        <v>0.50694832969046599</v>
      </c>
      <c r="AG42" s="53">
        <v>0.80859592164628602</v>
      </c>
      <c r="AH42" s="53">
        <v>0.76093468281902699</v>
      </c>
      <c r="AI42" s="48" t="s">
        <v>69</v>
      </c>
      <c r="AJ42" s="48" t="s">
        <v>69</v>
      </c>
      <c r="AK42" s="48" t="s">
        <v>71</v>
      </c>
      <c r="AL42" s="48" t="s">
        <v>71</v>
      </c>
      <c r="AM42" s="48" t="s">
        <v>71</v>
      </c>
      <c r="AN42" s="48" t="s">
        <v>69</v>
      </c>
      <c r="AO42" s="48" t="s">
        <v>69</v>
      </c>
      <c r="AP42" s="48" t="s">
        <v>69</v>
      </c>
      <c r="AR42" s="54" t="s">
        <v>144</v>
      </c>
      <c r="AS42" s="53">
        <v>0.79217245212859</v>
      </c>
      <c r="AT42" s="53">
        <v>0.81291601289947302</v>
      </c>
      <c r="AU42" s="53">
        <v>-2.5766189767210399</v>
      </c>
      <c r="AV42" s="53">
        <v>-1.88345517232321</v>
      </c>
      <c r="AW42" s="53">
        <v>0.45588106768258102</v>
      </c>
      <c r="AX42" s="53">
        <v>0.432532064823554</v>
      </c>
      <c r="AY42" s="53">
        <v>0.81724997374330399</v>
      </c>
      <c r="AZ42" s="53">
        <v>0.84176100323151803</v>
      </c>
      <c r="BA42" s="48" t="s">
        <v>69</v>
      </c>
      <c r="BB42" s="48" t="s">
        <v>71</v>
      </c>
      <c r="BC42" s="48" t="s">
        <v>71</v>
      </c>
      <c r="BD42" s="48" t="s">
        <v>71</v>
      </c>
      <c r="BE42" s="48" t="s">
        <v>71</v>
      </c>
      <c r="BF42" s="48" t="s">
        <v>71</v>
      </c>
      <c r="BG42" s="48" t="s">
        <v>69</v>
      </c>
      <c r="BH42" s="48" t="s">
        <v>69</v>
      </c>
      <c r="BI42" s="49">
        <f t="shared" si="129"/>
        <v>1</v>
      </c>
      <c r="BJ42" s="49" t="s">
        <v>144</v>
      </c>
      <c r="BK42" s="53">
        <v>0.787020500587154</v>
      </c>
      <c r="BL42" s="53">
        <v>0.80960352765802701</v>
      </c>
      <c r="BM42" s="53">
        <v>-0.55493717754498595</v>
      </c>
      <c r="BN42" s="53">
        <v>-0.43438129984824803</v>
      </c>
      <c r="BO42" s="53">
        <v>0.46149701993929099</v>
      </c>
      <c r="BP42" s="53">
        <v>0.43634444231819097</v>
      </c>
      <c r="BQ42" s="53">
        <v>0.80708203170917503</v>
      </c>
      <c r="BR42" s="53">
        <v>0.83278994643985804</v>
      </c>
      <c r="BS42" s="49" t="s">
        <v>69</v>
      </c>
      <c r="BT42" s="49" t="s">
        <v>71</v>
      </c>
      <c r="BU42" s="49" t="s">
        <v>71</v>
      </c>
      <c r="BV42" s="49" t="s">
        <v>71</v>
      </c>
      <c r="BW42" s="49" t="s">
        <v>71</v>
      </c>
      <c r="BX42" s="49" t="s">
        <v>71</v>
      </c>
      <c r="BY42" s="49" t="s">
        <v>69</v>
      </c>
      <c r="BZ42" s="49" t="s">
        <v>69</v>
      </c>
    </row>
    <row r="43" spans="1:78" s="56" customFormat="1" x14ac:dyDescent="0.25">
      <c r="A43" s="55">
        <v>14180300</v>
      </c>
      <c r="B43" s="55">
        <v>23780557</v>
      </c>
      <c r="C43" s="56" t="s">
        <v>139</v>
      </c>
      <c r="D43" s="66" t="s">
        <v>199</v>
      </c>
      <c r="F43" s="57"/>
      <c r="G43" s="58">
        <v>0.84799999999999998</v>
      </c>
      <c r="H43" s="58" t="str">
        <f t="shared" si="130"/>
        <v>VG</v>
      </c>
      <c r="I43" s="58" t="str">
        <f t="shared" si="119"/>
        <v>G</v>
      </c>
      <c r="J43" s="58" t="str">
        <f t="shared" si="120"/>
        <v>VG</v>
      </c>
      <c r="K43" s="58" t="str">
        <f t="shared" si="121"/>
        <v>VG</v>
      </c>
      <c r="L43" s="59">
        <v>0.16850000000000001</v>
      </c>
      <c r="M43" s="58" t="str">
        <f t="shared" si="131"/>
        <v>NS</v>
      </c>
      <c r="N43" s="58" t="str">
        <f t="shared" si="107"/>
        <v>G</v>
      </c>
      <c r="O43" s="58" t="str">
        <f t="shared" si="122"/>
        <v>VG</v>
      </c>
      <c r="P43" s="58" t="str">
        <f t="shared" si="109"/>
        <v>G</v>
      </c>
      <c r="Q43" s="58">
        <v>0.38500000000000001</v>
      </c>
      <c r="R43" s="58" t="str">
        <f t="shared" si="132"/>
        <v>VG</v>
      </c>
      <c r="S43" s="58" t="str">
        <f t="shared" si="123"/>
        <v>G</v>
      </c>
      <c r="T43" s="58" t="str">
        <f t="shared" si="124"/>
        <v>VG</v>
      </c>
      <c r="U43" s="58" t="str">
        <f t="shared" si="125"/>
        <v>VG</v>
      </c>
      <c r="V43" s="58">
        <v>0.88</v>
      </c>
      <c r="W43" s="58" t="str">
        <f t="shared" si="133"/>
        <v>VG</v>
      </c>
      <c r="X43" s="58" t="str">
        <f t="shared" si="126"/>
        <v>G</v>
      </c>
      <c r="Y43" s="58" t="str">
        <f t="shared" si="127"/>
        <v>G</v>
      </c>
      <c r="Z43" s="58" t="str">
        <f t="shared" si="128"/>
        <v>G</v>
      </c>
      <c r="AA43" s="60">
        <v>0.78559090771131102</v>
      </c>
      <c r="AB43" s="60">
        <v>0.743003391024046</v>
      </c>
      <c r="AC43" s="60">
        <v>0.156726259303444</v>
      </c>
      <c r="AD43" s="60">
        <v>-2.8715013968540202</v>
      </c>
      <c r="AE43" s="60">
        <v>0.46304329418391199</v>
      </c>
      <c r="AF43" s="60">
        <v>0.50694832969046599</v>
      </c>
      <c r="AG43" s="60">
        <v>0.80859592164628602</v>
      </c>
      <c r="AH43" s="60">
        <v>0.76093468281902699</v>
      </c>
      <c r="AI43" s="55" t="s">
        <v>69</v>
      </c>
      <c r="AJ43" s="55" t="s">
        <v>69</v>
      </c>
      <c r="AK43" s="55" t="s">
        <v>71</v>
      </c>
      <c r="AL43" s="55" t="s">
        <v>71</v>
      </c>
      <c r="AM43" s="55" t="s">
        <v>71</v>
      </c>
      <c r="AN43" s="55" t="s">
        <v>69</v>
      </c>
      <c r="AO43" s="55" t="s">
        <v>69</v>
      </c>
      <c r="AP43" s="55" t="s">
        <v>69</v>
      </c>
      <c r="AR43" s="61" t="s">
        <v>144</v>
      </c>
      <c r="AS43" s="60">
        <v>0.79217245212859</v>
      </c>
      <c r="AT43" s="60">
        <v>0.81291601289947302</v>
      </c>
      <c r="AU43" s="60">
        <v>-2.5766189767210399</v>
      </c>
      <c r="AV43" s="60">
        <v>-1.88345517232321</v>
      </c>
      <c r="AW43" s="60">
        <v>0.45588106768258102</v>
      </c>
      <c r="AX43" s="60">
        <v>0.432532064823554</v>
      </c>
      <c r="AY43" s="60">
        <v>0.81724997374330399</v>
      </c>
      <c r="AZ43" s="60">
        <v>0.84176100323151803</v>
      </c>
      <c r="BA43" s="55" t="s">
        <v>69</v>
      </c>
      <c r="BB43" s="55" t="s">
        <v>71</v>
      </c>
      <c r="BC43" s="55" t="s">
        <v>71</v>
      </c>
      <c r="BD43" s="55" t="s">
        <v>71</v>
      </c>
      <c r="BE43" s="55" t="s">
        <v>71</v>
      </c>
      <c r="BF43" s="55" t="s">
        <v>71</v>
      </c>
      <c r="BG43" s="55" t="s">
        <v>69</v>
      </c>
      <c r="BH43" s="55" t="s">
        <v>69</v>
      </c>
      <c r="BI43" s="56">
        <f t="shared" si="129"/>
        <v>1</v>
      </c>
      <c r="BJ43" s="56" t="s">
        <v>144</v>
      </c>
      <c r="BK43" s="60">
        <v>0.787020500587154</v>
      </c>
      <c r="BL43" s="60">
        <v>0.80960352765802701</v>
      </c>
      <c r="BM43" s="60">
        <v>-0.55493717754498595</v>
      </c>
      <c r="BN43" s="60">
        <v>-0.43438129984824803</v>
      </c>
      <c r="BO43" s="60">
        <v>0.46149701993929099</v>
      </c>
      <c r="BP43" s="60">
        <v>0.43634444231819097</v>
      </c>
      <c r="BQ43" s="60">
        <v>0.80708203170917503</v>
      </c>
      <c r="BR43" s="60">
        <v>0.83278994643985804</v>
      </c>
      <c r="BS43" s="56" t="s">
        <v>69</v>
      </c>
      <c r="BT43" s="56" t="s">
        <v>71</v>
      </c>
      <c r="BU43" s="56" t="s">
        <v>71</v>
      </c>
      <c r="BV43" s="56" t="s">
        <v>71</v>
      </c>
      <c r="BW43" s="56" t="s">
        <v>71</v>
      </c>
      <c r="BX43" s="56" t="s">
        <v>71</v>
      </c>
      <c r="BY43" s="56" t="s">
        <v>69</v>
      </c>
      <c r="BZ43" s="56" t="s">
        <v>69</v>
      </c>
    </row>
    <row r="44" spans="1:78" s="49" customFormat="1" x14ac:dyDescent="0.25">
      <c r="A44" s="48">
        <v>14180300</v>
      </c>
      <c r="B44" s="48">
        <v>23780557</v>
      </c>
      <c r="C44" s="49" t="s">
        <v>139</v>
      </c>
      <c r="D44" s="65" t="s">
        <v>200</v>
      </c>
      <c r="F44" s="50"/>
      <c r="G44" s="51">
        <v>0.86599999999999999</v>
      </c>
      <c r="H44" s="51" t="str">
        <f t="shared" si="130"/>
        <v>VG</v>
      </c>
      <c r="I44" s="51" t="str">
        <f t="shared" si="119"/>
        <v>G</v>
      </c>
      <c r="J44" s="51" t="str">
        <f t="shared" si="120"/>
        <v>VG</v>
      </c>
      <c r="K44" s="51" t="str">
        <f t="shared" si="121"/>
        <v>VG</v>
      </c>
      <c r="L44" s="52">
        <v>0.1163</v>
      </c>
      <c r="M44" s="51" t="str">
        <f t="shared" si="131"/>
        <v>S</v>
      </c>
      <c r="N44" s="51" t="str">
        <f t="shared" si="107"/>
        <v>G</v>
      </c>
      <c r="O44" s="51" t="str">
        <f t="shared" si="122"/>
        <v>VG</v>
      </c>
      <c r="P44" s="51" t="str">
        <f t="shared" si="109"/>
        <v>G</v>
      </c>
      <c r="Q44" s="51">
        <v>0.36299999999999999</v>
      </c>
      <c r="R44" s="51" t="str">
        <f t="shared" si="132"/>
        <v>VG</v>
      </c>
      <c r="S44" s="51" t="str">
        <f t="shared" si="123"/>
        <v>G</v>
      </c>
      <c r="T44" s="51" t="str">
        <f t="shared" si="124"/>
        <v>VG</v>
      </c>
      <c r="U44" s="51" t="str">
        <f t="shared" si="125"/>
        <v>VG</v>
      </c>
      <c r="V44" s="51">
        <v>0.88239999999999996</v>
      </c>
      <c r="W44" s="51" t="str">
        <f t="shared" si="133"/>
        <v>VG</v>
      </c>
      <c r="X44" s="51" t="str">
        <f t="shared" si="126"/>
        <v>G</v>
      </c>
      <c r="Y44" s="51" t="str">
        <f t="shared" si="127"/>
        <v>G</v>
      </c>
      <c r="Z44" s="51" t="str">
        <f t="shared" si="128"/>
        <v>G</v>
      </c>
      <c r="AA44" s="53">
        <v>0.78559090771131102</v>
      </c>
      <c r="AB44" s="53">
        <v>0.743003391024046</v>
      </c>
      <c r="AC44" s="53">
        <v>0.156726259303444</v>
      </c>
      <c r="AD44" s="53">
        <v>-2.8715013968540202</v>
      </c>
      <c r="AE44" s="53">
        <v>0.46304329418391199</v>
      </c>
      <c r="AF44" s="53">
        <v>0.50694832969046599</v>
      </c>
      <c r="AG44" s="53">
        <v>0.80859592164628602</v>
      </c>
      <c r="AH44" s="53">
        <v>0.76093468281902699</v>
      </c>
      <c r="AI44" s="48" t="s">
        <v>69</v>
      </c>
      <c r="AJ44" s="48" t="s">
        <v>69</v>
      </c>
      <c r="AK44" s="48" t="s">
        <v>71</v>
      </c>
      <c r="AL44" s="48" t="s">
        <v>71</v>
      </c>
      <c r="AM44" s="48" t="s">
        <v>71</v>
      </c>
      <c r="AN44" s="48" t="s">
        <v>69</v>
      </c>
      <c r="AO44" s="48" t="s">
        <v>69</v>
      </c>
      <c r="AP44" s="48" t="s">
        <v>69</v>
      </c>
      <c r="AR44" s="54" t="s">
        <v>144</v>
      </c>
      <c r="AS44" s="53">
        <v>0.79217245212859</v>
      </c>
      <c r="AT44" s="53">
        <v>0.81291601289947302</v>
      </c>
      <c r="AU44" s="53">
        <v>-2.5766189767210399</v>
      </c>
      <c r="AV44" s="53">
        <v>-1.88345517232321</v>
      </c>
      <c r="AW44" s="53">
        <v>0.45588106768258102</v>
      </c>
      <c r="AX44" s="53">
        <v>0.432532064823554</v>
      </c>
      <c r="AY44" s="53">
        <v>0.81724997374330399</v>
      </c>
      <c r="AZ44" s="53">
        <v>0.84176100323151803</v>
      </c>
      <c r="BA44" s="48" t="s">
        <v>69</v>
      </c>
      <c r="BB44" s="48" t="s">
        <v>71</v>
      </c>
      <c r="BC44" s="48" t="s">
        <v>71</v>
      </c>
      <c r="BD44" s="48" t="s">
        <v>71</v>
      </c>
      <c r="BE44" s="48" t="s">
        <v>71</v>
      </c>
      <c r="BF44" s="48" t="s">
        <v>71</v>
      </c>
      <c r="BG44" s="48" t="s">
        <v>69</v>
      </c>
      <c r="BH44" s="48" t="s">
        <v>69</v>
      </c>
      <c r="BI44" s="49">
        <f t="shared" si="129"/>
        <v>1</v>
      </c>
      <c r="BJ44" s="49" t="s">
        <v>144</v>
      </c>
      <c r="BK44" s="53">
        <v>0.787020500587154</v>
      </c>
      <c r="BL44" s="53">
        <v>0.80960352765802701</v>
      </c>
      <c r="BM44" s="53">
        <v>-0.55493717754498595</v>
      </c>
      <c r="BN44" s="53">
        <v>-0.43438129984824803</v>
      </c>
      <c r="BO44" s="53">
        <v>0.46149701993929099</v>
      </c>
      <c r="BP44" s="53">
        <v>0.43634444231819097</v>
      </c>
      <c r="BQ44" s="53">
        <v>0.80708203170917503</v>
      </c>
      <c r="BR44" s="53">
        <v>0.83278994643985804</v>
      </c>
      <c r="BS44" s="49" t="s">
        <v>69</v>
      </c>
      <c r="BT44" s="49" t="s">
        <v>71</v>
      </c>
      <c r="BU44" s="49" t="s">
        <v>71</v>
      </c>
      <c r="BV44" s="49" t="s">
        <v>71</v>
      </c>
      <c r="BW44" s="49" t="s">
        <v>71</v>
      </c>
      <c r="BX44" s="49" t="s">
        <v>71</v>
      </c>
      <c r="BY44" s="49" t="s">
        <v>69</v>
      </c>
      <c r="BZ44" s="49" t="s">
        <v>69</v>
      </c>
    </row>
    <row r="45" spans="1:78" s="49" customFormat="1" x14ac:dyDescent="0.25">
      <c r="A45" s="48">
        <v>14180300</v>
      </c>
      <c r="B45" s="48">
        <v>23780557</v>
      </c>
      <c r="C45" s="49" t="s">
        <v>139</v>
      </c>
      <c r="D45" s="77" t="s">
        <v>206</v>
      </c>
      <c r="F45" s="50"/>
      <c r="G45" s="51">
        <v>0.86399999999999999</v>
      </c>
      <c r="H45" s="51" t="str">
        <f t="shared" si="130"/>
        <v>VG</v>
      </c>
      <c r="I45" s="51" t="str">
        <f t="shared" si="119"/>
        <v>G</v>
      </c>
      <c r="J45" s="51" t="str">
        <f t="shared" si="120"/>
        <v>VG</v>
      </c>
      <c r="K45" s="51" t="str">
        <f t="shared" si="121"/>
        <v>VG</v>
      </c>
      <c r="L45" s="52">
        <v>0.12690000000000001</v>
      </c>
      <c r="M45" s="51" t="str">
        <f t="shared" si="131"/>
        <v>S</v>
      </c>
      <c r="N45" s="51" t="str">
        <f t="shared" si="107"/>
        <v>G</v>
      </c>
      <c r="O45" s="51" t="str">
        <f t="shared" si="122"/>
        <v>VG</v>
      </c>
      <c r="P45" s="51" t="str">
        <f t="shared" si="109"/>
        <v>G</v>
      </c>
      <c r="Q45" s="51">
        <v>0.36699999999999999</v>
      </c>
      <c r="R45" s="51" t="str">
        <f t="shared" si="132"/>
        <v>VG</v>
      </c>
      <c r="S45" s="51" t="str">
        <f t="shared" si="123"/>
        <v>G</v>
      </c>
      <c r="T45" s="51" t="str">
        <f t="shared" si="124"/>
        <v>VG</v>
      </c>
      <c r="U45" s="51" t="str">
        <f t="shared" si="125"/>
        <v>VG</v>
      </c>
      <c r="V45" s="51">
        <v>0.88229999999999997</v>
      </c>
      <c r="W45" s="51" t="str">
        <f t="shared" si="133"/>
        <v>VG</v>
      </c>
      <c r="X45" s="51" t="str">
        <f t="shared" si="126"/>
        <v>G</v>
      </c>
      <c r="Y45" s="51" t="str">
        <f t="shared" si="127"/>
        <v>G</v>
      </c>
      <c r="Z45" s="51" t="str">
        <f t="shared" si="128"/>
        <v>G</v>
      </c>
      <c r="AA45" s="53">
        <v>0.78559090771131102</v>
      </c>
      <c r="AB45" s="53">
        <v>0.743003391024046</v>
      </c>
      <c r="AC45" s="53">
        <v>0.156726259303444</v>
      </c>
      <c r="AD45" s="53">
        <v>-2.8715013968540202</v>
      </c>
      <c r="AE45" s="53">
        <v>0.46304329418391199</v>
      </c>
      <c r="AF45" s="53">
        <v>0.50694832969046599</v>
      </c>
      <c r="AG45" s="53">
        <v>0.80859592164628602</v>
      </c>
      <c r="AH45" s="53">
        <v>0.76093468281902699</v>
      </c>
      <c r="AI45" s="48" t="s">
        <v>69</v>
      </c>
      <c r="AJ45" s="48" t="s">
        <v>69</v>
      </c>
      <c r="AK45" s="48" t="s">
        <v>71</v>
      </c>
      <c r="AL45" s="48" t="s">
        <v>71</v>
      </c>
      <c r="AM45" s="48" t="s">
        <v>71</v>
      </c>
      <c r="AN45" s="48" t="s">
        <v>69</v>
      </c>
      <c r="AO45" s="48" t="s">
        <v>69</v>
      </c>
      <c r="AP45" s="48" t="s">
        <v>69</v>
      </c>
      <c r="AR45" s="54" t="s">
        <v>144</v>
      </c>
      <c r="AS45" s="53">
        <v>0.79217245212859</v>
      </c>
      <c r="AT45" s="53">
        <v>0.81291601289947302</v>
      </c>
      <c r="AU45" s="53">
        <v>-2.5766189767210399</v>
      </c>
      <c r="AV45" s="53">
        <v>-1.88345517232321</v>
      </c>
      <c r="AW45" s="53">
        <v>0.45588106768258102</v>
      </c>
      <c r="AX45" s="53">
        <v>0.432532064823554</v>
      </c>
      <c r="AY45" s="53">
        <v>0.81724997374330399</v>
      </c>
      <c r="AZ45" s="53">
        <v>0.84176100323151803</v>
      </c>
      <c r="BA45" s="48" t="s">
        <v>69</v>
      </c>
      <c r="BB45" s="48" t="s">
        <v>71</v>
      </c>
      <c r="BC45" s="48" t="s">
        <v>71</v>
      </c>
      <c r="BD45" s="48" t="s">
        <v>71</v>
      </c>
      <c r="BE45" s="48" t="s">
        <v>71</v>
      </c>
      <c r="BF45" s="48" t="s">
        <v>71</v>
      </c>
      <c r="BG45" s="48" t="s">
        <v>69</v>
      </c>
      <c r="BH45" s="48" t="s">
        <v>69</v>
      </c>
      <c r="BI45" s="49">
        <f t="shared" si="129"/>
        <v>1</v>
      </c>
      <c r="BJ45" s="49" t="s">
        <v>144</v>
      </c>
      <c r="BK45" s="53">
        <v>0.787020500587154</v>
      </c>
      <c r="BL45" s="53">
        <v>0.80960352765802701</v>
      </c>
      <c r="BM45" s="53">
        <v>-0.55493717754498595</v>
      </c>
      <c r="BN45" s="53">
        <v>-0.43438129984824803</v>
      </c>
      <c r="BO45" s="53">
        <v>0.46149701993929099</v>
      </c>
      <c r="BP45" s="53">
        <v>0.43634444231819097</v>
      </c>
      <c r="BQ45" s="53">
        <v>0.80708203170917503</v>
      </c>
      <c r="BR45" s="53">
        <v>0.83278994643985804</v>
      </c>
      <c r="BS45" s="49" t="s">
        <v>69</v>
      </c>
      <c r="BT45" s="49" t="s">
        <v>71</v>
      </c>
      <c r="BU45" s="49" t="s">
        <v>71</v>
      </c>
      <c r="BV45" s="49" t="s">
        <v>71</v>
      </c>
      <c r="BW45" s="49" t="s">
        <v>71</v>
      </c>
      <c r="BX45" s="49" t="s">
        <v>71</v>
      </c>
      <c r="BY45" s="49" t="s">
        <v>69</v>
      </c>
      <c r="BZ45" s="49" t="s">
        <v>69</v>
      </c>
    </row>
    <row r="46" spans="1:78" s="49" customFormat="1" x14ac:dyDescent="0.25">
      <c r="A46" s="48">
        <v>14180300</v>
      </c>
      <c r="B46" s="48">
        <v>23780557</v>
      </c>
      <c r="C46" s="49" t="s">
        <v>139</v>
      </c>
      <c r="D46" s="65" t="s">
        <v>208</v>
      </c>
      <c r="F46" s="50"/>
      <c r="G46" s="51">
        <v>0.86199999999999999</v>
      </c>
      <c r="H46" s="51" t="str">
        <f t="shared" si="130"/>
        <v>VG</v>
      </c>
      <c r="I46" s="51" t="str">
        <f t="shared" si="119"/>
        <v>G</v>
      </c>
      <c r="J46" s="51" t="str">
        <f t="shared" si="120"/>
        <v>VG</v>
      </c>
      <c r="K46" s="51" t="str">
        <f t="shared" si="121"/>
        <v>VG</v>
      </c>
      <c r="L46" s="52">
        <v>0.13009999999999999</v>
      </c>
      <c r="M46" s="51" t="str">
        <f t="shared" si="131"/>
        <v>S</v>
      </c>
      <c r="N46" s="51" t="str">
        <f t="shared" si="107"/>
        <v>G</v>
      </c>
      <c r="O46" s="51" t="str">
        <f t="shared" si="122"/>
        <v>VG</v>
      </c>
      <c r="P46" s="51" t="str">
        <f t="shared" si="109"/>
        <v>G</v>
      </c>
      <c r="Q46" s="51">
        <v>0.36799999999999999</v>
      </c>
      <c r="R46" s="51" t="str">
        <f t="shared" si="132"/>
        <v>VG</v>
      </c>
      <c r="S46" s="51" t="str">
        <f t="shared" si="123"/>
        <v>G</v>
      </c>
      <c r="T46" s="51" t="str">
        <f t="shared" si="124"/>
        <v>VG</v>
      </c>
      <c r="U46" s="51" t="str">
        <f t="shared" si="125"/>
        <v>VG</v>
      </c>
      <c r="V46" s="51">
        <v>0.88200000000000001</v>
      </c>
      <c r="W46" s="51" t="str">
        <f t="shared" si="133"/>
        <v>VG</v>
      </c>
      <c r="X46" s="51" t="str">
        <f t="shared" si="126"/>
        <v>G</v>
      </c>
      <c r="Y46" s="51" t="str">
        <f t="shared" si="127"/>
        <v>G</v>
      </c>
      <c r="Z46" s="51" t="str">
        <f t="shared" si="128"/>
        <v>G</v>
      </c>
      <c r="AA46" s="53">
        <v>0.78559090771131102</v>
      </c>
      <c r="AB46" s="53">
        <v>0.743003391024046</v>
      </c>
      <c r="AC46" s="53">
        <v>0.156726259303444</v>
      </c>
      <c r="AD46" s="53">
        <v>-2.8715013968540202</v>
      </c>
      <c r="AE46" s="53">
        <v>0.46304329418391199</v>
      </c>
      <c r="AF46" s="53">
        <v>0.50694832969046599</v>
      </c>
      <c r="AG46" s="53">
        <v>0.80859592164628602</v>
      </c>
      <c r="AH46" s="53">
        <v>0.76093468281902699</v>
      </c>
      <c r="AI46" s="48" t="s">
        <v>69</v>
      </c>
      <c r="AJ46" s="48" t="s">
        <v>69</v>
      </c>
      <c r="AK46" s="48" t="s">
        <v>71</v>
      </c>
      <c r="AL46" s="48" t="s">
        <v>71</v>
      </c>
      <c r="AM46" s="48" t="s">
        <v>71</v>
      </c>
      <c r="AN46" s="48" t="s">
        <v>69</v>
      </c>
      <c r="AO46" s="48" t="s">
        <v>69</v>
      </c>
      <c r="AP46" s="48" t="s">
        <v>69</v>
      </c>
      <c r="AR46" s="54" t="s">
        <v>144</v>
      </c>
      <c r="AS46" s="53">
        <v>0.79217245212859</v>
      </c>
      <c r="AT46" s="53">
        <v>0.81291601289947302</v>
      </c>
      <c r="AU46" s="53">
        <v>-2.5766189767210399</v>
      </c>
      <c r="AV46" s="53">
        <v>-1.88345517232321</v>
      </c>
      <c r="AW46" s="53">
        <v>0.45588106768258102</v>
      </c>
      <c r="AX46" s="53">
        <v>0.432532064823554</v>
      </c>
      <c r="AY46" s="53">
        <v>0.81724997374330399</v>
      </c>
      <c r="AZ46" s="53">
        <v>0.84176100323151803</v>
      </c>
      <c r="BA46" s="48" t="s">
        <v>69</v>
      </c>
      <c r="BB46" s="48" t="s">
        <v>71</v>
      </c>
      <c r="BC46" s="48" t="s">
        <v>71</v>
      </c>
      <c r="BD46" s="48" t="s">
        <v>71</v>
      </c>
      <c r="BE46" s="48" t="s">
        <v>71</v>
      </c>
      <c r="BF46" s="48" t="s">
        <v>71</v>
      </c>
      <c r="BG46" s="48" t="s">
        <v>69</v>
      </c>
      <c r="BH46" s="48" t="s">
        <v>69</v>
      </c>
      <c r="BI46" s="49">
        <f t="shared" si="129"/>
        <v>1</v>
      </c>
      <c r="BJ46" s="49" t="s">
        <v>144</v>
      </c>
      <c r="BK46" s="53">
        <v>0.787020500587154</v>
      </c>
      <c r="BL46" s="53">
        <v>0.80960352765802701</v>
      </c>
      <c r="BM46" s="53">
        <v>-0.55493717754498595</v>
      </c>
      <c r="BN46" s="53">
        <v>-0.43438129984824803</v>
      </c>
      <c r="BO46" s="53">
        <v>0.46149701993929099</v>
      </c>
      <c r="BP46" s="53">
        <v>0.43634444231819097</v>
      </c>
      <c r="BQ46" s="53">
        <v>0.80708203170917503</v>
      </c>
      <c r="BR46" s="53">
        <v>0.83278994643985804</v>
      </c>
      <c r="BS46" s="49" t="s">
        <v>69</v>
      </c>
      <c r="BT46" s="49" t="s">
        <v>71</v>
      </c>
      <c r="BU46" s="49" t="s">
        <v>71</v>
      </c>
      <c r="BV46" s="49" t="s">
        <v>71</v>
      </c>
      <c r="BW46" s="49" t="s">
        <v>71</v>
      </c>
      <c r="BX46" s="49" t="s">
        <v>71</v>
      </c>
      <c r="BY46" s="49" t="s">
        <v>69</v>
      </c>
      <c r="BZ46" s="49" t="s">
        <v>69</v>
      </c>
    </row>
    <row r="47" spans="1:78" s="49" customFormat="1" x14ac:dyDescent="0.25">
      <c r="A47" s="48">
        <v>14180300</v>
      </c>
      <c r="B47" s="48">
        <v>23780557</v>
      </c>
      <c r="C47" s="49" t="s">
        <v>139</v>
      </c>
      <c r="D47" s="77" t="s">
        <v>210</v>
      </c>
      <c r="F47" s="50"/>
      <c r="G47" s="51">
        <v>0.86399999999999999</v>
      </c>
      <c r="H47" s="51" t="str">
        <f t="shared" si="130"/>
        <v>VG</v>
      </c>
      <c r="I47" s="51" t="str">
        <f t="shared" si="119"/>
        <v>G</v>
      </c>
      <c r="J47" s="51" t="str">
        <f t="shared" si="120"/>
        <v>VG</v>
      </c>
      <c r="K47" s="51" t="str">
        <f t="shared" si="121"/>
        <v>VG</v>
      </c>
      <c r="L47" s="52">
        <v>0.12690000000000001</v>
      </c>
      <c r="M47" s="51" t="str">
        <f t="shared" si="131"/>
        <v>S</v>
      </c>
      <c r="N47" s="51" t="str">
        <f t="shared" si="107"/>
        <v>G</v>
      </c>
      <c r="O47" s="51" t="str">
        <f t="shared" si="122"/>
        <v>VG</v>
      </c>
      <c r="P47" s="51" t="str">
        <f t="shared" si="109"/>
        <v>G</v>
      </c>
      <c r="Q47" s="51">
        <v>0.36699999999999999</v>
      </c>
      <c r="R47" s="51" t="str">
        <f t="shared" si="132"/>
        <v>VG</v>
      </c>
      <c r="S47" s="51" t="str">
        <f t="shared" si="123"/>
        <v>G</v>
      </c>
      <c r="T47" s="51" t="str">
        <f t="shared" si="124"/>
        <v>VG</v>
      </c>
      <c r="U47" s="51" t="str">
        <f t="shared" si="125"/>
        <v>VG</v>
      </c>
      <c r="V47" s="51">
        <v>0.88229999999999997</v>
      </c>
      <c r="W47" s="51" t="str">
        <f t="shared" si="133"/>
        <v>VG</v>
      </c>
      <c r="X47" s="51" t="str">
        <f t="shared" si="126"/>
        <v>G</v>
      </c>
      <c r="Y47" s="51" t="str">
        <f t="shared" si="127"/>
        <v>G</v>
      </c>
      <c r="Z47" s="51" t="str">
        <f t="shared" si="128"/>
        <v>G</v>
      </c>
      <c r="AA47" s="53">
        <v>0.78559090771131102</v>
      </c>
      <c r="AB47" s="53">
        <v>0.743003391024046</v>
      </c>
      <c r="AC47" s="53">
        <v>0.156726259303444</v>
      </c>
      <c r="AD47" s="53">
        <v>-2.8715013968540202</v>
      </c>
      <c r="AE47" s="53">
        <v>0.46304329418391199</v>
      </c>
      <c r="AF47" s="53">
        <v>0.50694832969046599</v>
      </c>
      <c r="AG47" s="53">
        <v>0.80859592164628602</v>
      </c>
      <c r="AH47" s="53">
        <v>0.76093468281902699</v>
      </c>
      <c r="AI47" s="48" t="s">
        <v>69</v>
      </c>
      <c r="AJ47" s="48" t="s">
        <v>69</v>
      </c>
      <c r="AK47" s="48" t="s">
        <v>71</v>
      </c>
      <c r="AL47" s="48" t="s">
        <v>71</v>
      </c>
      <c r="AM47" s="48" t="s">
        <v>71</v>
      </c>
      <c r="AN47" s="48" t="s">
        <v>69</v>
      </c>
      <c r="AO47" s="48" t="s">
        <v>69</v>
      </c>
      <c r="AP47" s="48" t="s">
        <v>69</v>
      </c>
      <c r="AR47" s="54" t="s">
        <v>144</v>
      </c>
      <c r="AS47" s="53">
        <v>0.79217245212859</v>
      </c>
      <c r="AT47" s="53">
        <v>0.81291601289947302</v>
      </c>
      <c r="AU47" s="53">
        <v>-2.5766189767210399</v>
      </c>
      <c r="AV47" s="53">
        <v>-1.88345517232321</v>
      </c>
      <c r="AW47" s="53">
        <v>0.45588106768258102</v>
      </c>
      <c r="AX47" s="53">
        <v>0.432532064823554</v>
      </c>
      <c r="AY47" s="53">
        <v>0.81724997374330399</v>
      </c>
      <c r="AZ47" s="53">
        <v>0.84176100323151803</v>
      </c>
      <c r="BA47" s="48" t="s">
        <v>69</v>
      </c>
      <c r="BB47" s="48" t="s">
        <v>71</v>
      </c>
      <c r="BC47" s="48" t="s">
        <v>71</v>
      </c>
      <c r="BD47" s="48" t="s">
        <v>71</v>
      </c>
      <c r="BE47" s="48" t="s">
        <v>71</v>
      </c>
      <c r="BF47" s="48" t="s">
        <v>71</v>
      </c>
      <c r="BG47" s="48" t="s">
        <v>69</v>
      </c>
      <c r="BH47" s="48" t="s">
        <v>69</v>
      </c>
      <c r="BI47" s="49">
        <f t="shared" si="129"/>
        <v>1</v>
      </c>
      <c r="BJ47" s="49" t="s">
        <v>144</v>
      </c>
      <c r="BK47" s="53">
        <v>0.787020500587154</v>
      </c>
      <c r="BL47" s="53">
        <v>0.80960352765802701</v>
      </c>
      <c r="BM47" s="53">
        <v>-0.55493717754498595</v>
      </c>
      <c r="BN47" s="53">
        <v>-0.43438129984824803</v>
      </c>
      <c r="BO47" s="53">
        <v>0.46149701993929099</v>
      </c>
      <c r="BP47" s="53">
        <v>0.43634444231819097</v>
      </c>
      <c r="BQ47" s="53">
        <v>0.80708203170917503</v>
      </c>
      <c r="BR47" s="53">
        <v>0.83278994643985804</v>
      </c>
      <c r="BS47" s="49" t="s">
        <v>69</v>
      </c>
      <c r="BT47" s="49" t="s">
        <v>71</v>
      </c>
      <c r="BU47" s="49" t="s">
        <v>71</v>
      </c>
      <c r="BV47" s="49" t="s">
        <v>71</v>
      </c>
      <c r="BW47" s="49" t="s">
        <v>71</v>
      </c>
      <c r="BX47" s="49" t="s">
        <v>71</v>
      </c>
      <c r="BY47" s="49" t="s">
        <v>69</v>
      </c>
      <c r="BZ47" s="49" t="s">
        <v>69</v>
      </c>
    </row>
    <row r="48" spans="1:78" s="49" customFormat="1" x14ac:dyDescent="0.25">
      <c r="A48" s="48">
        <v>14180300</v>
      </c>
      <c r="B48" s="48">
        <v>23780557</v>
      </c>
      <c r="C48" s="49" t="s">
        <v>139</v>
      </c>
      <c r="D48" s="77" t="s">
        <v>215</v>
      </c>
      <c r="F48" s="50"/>
      <c r="G48" s="51">
        <v>0.876</v>
      </c>
      <c r="H48" s="51" t="str">
        <f t="shared" si="130"/>
        <v>VG</v>
      </c>
      <c r="I48" s="51" t="str">
        <f t="shared" si="119"/>
        <v>G</v>
      </c>
      <c r="J48" s="51" t="str">
        <f t="shared" si="120"/>
        <v>VG</v>
      </c>
      <c r="K48" s="51" t="str">
        <f t="shared" si="121"/>
        <v>VG</v>
      </c>
      <c r="L48" s="52">
        <v>7.0199999999999999E-2</v>
      </c>
      <c r="M48" s="51" t="str">
        <f t="shared" si="131"/>
        <v>G</v>
      </c>
      <c r="N48" s="51" t="str">
        <f t="shared" si="107"/>
        <v>G</v>
      </c>
      <c r="O48" s="51" t="str">
        <f t="shared" si="122"/>
        <v>VG</v>
      </c>
      <c r="P48" s="51" t="str">
        <f t="shared" si="109"/>
        <v>G</v>
      </c>
      <c r="Q48" s="51">
        <v>0.35199999999999998</v>
      </c>
      <c r="R48" s="51" t="str">
        <f t="shared" si="132"/>
        <v>VG</v>
      </c>
      <c r="S48" s="51" t="str">
        <f t="shared" si="123"/>
        <v>G</v>
      </c>
      <c r="T48" s="51" t="str">
        <f t="shared" si="124"/>
        <v>VG</v>
      </c>
      <c r="U48" s="51" t="str">
        <f t="shared" si="125"/>
        <v>VG</v>
      </c>
      <c r="V48" s="51">
        <v>0.88139999999999996</v>
      </c>
      <c r="W48" s="51" t="str">
        <f t="shared" si="133"/>
        <v>VG</v>
      </c>
      <c r="X48" s="51" t="str">
        <f t="shared" si="126"/>
        <v>G</v>
      </c>
      <c r="Y48" s="51" t="str">
        <f t="shared" si="127"/>
        <v>G</v>
      </c>
      <c r="Z48" s="51" t="str">
        <f t="shared" si="128"/>
        <v>G</v>
      </c>
      <c r="AA48" s="53">
        <v>0.78559090771131102</v>
      </c>
      <c r="AB48" s="53">
        <v>0.743003391024046</v>
      </c>
      <c r="AC48" s="53">
        <v>0.156726259303444</v>
      </c>
      <c r="AD48" s="53">
        <v>-2.8715013968540202</v>
      </c>
      <c r="AE48" s="53">
        <v>0.46304329418391199</v>
      </c>
      <c r="AF48" s="53">
        <v>0.50694832969046599</v>
      </c>
      <c r="AG48" s="53">
        <v>0.80859592164628602</v>
      </c>
      <c r="AH48" s="53">
        <v>0.76093468281902699</v>
      </c>
      <c r="AI48" s="48" t="s">
        <v>69</v>
      </c>
      <c r="AJ48" s="48" t="s">
        <v>69</v>
      </c>
      <c r="AK48" s="48" t="s">
        <v>71</v>
      </c>
      <c r="AL48" s="48" t="s">
        <v>71</v>
      </c>
      <c r="AM48" s="48" t="s">
        <v>71</v>
      </c>
      <c r="AN48" s="48" t="s">
        <v>69</v>
      </c>
      <c r="AO48" s="48" t="s">
        <v>69</v>
      </c>
      <c r="AP48" s="48" t="s">
        <v>69</v>
      </c>
      <c r="AR48" s="54" t="s">
        <v>144</v>
      </c>
      <c r="AS48" s="53">
        <v>0.79217245212859</v>
      </c>
      <c r="AT48" s="53">
        <v>0.81291601289947302</v>
      </c>
      <c r="AU48" s="53">
        <v>-2.5766189767210399</v>
      </c>
      <c r="AV48" s="53">
        <v>-1.88345517232321</v>
      </c>
      <c r="AW48" s="53">
        <v>0.45588106768258102</v>
      </c>
      <c r="AX48" s="53">
        <v>0.432532064823554</v>
      </c>
      <c r="AY48" s="53">
        <v>0.81724997374330399</v>
      </c>
      <c r="AZ48" s="53">
        <v>0.84176100323151803</v>
      </c>
      <c r="BA48" s="48" t="s">
        <v>69</v>
      </c>
      <c r="BB48" s="48" t="s">
        <v>71</v>
      </c>
      <c r="BC48" s="48" t="s">
        <v>71</v>
      </c>
      <c r="BD48" s="48" t="s">
        <v>71</v>
      </c>
      <c r="BE48" s="48" t="s">
        <v>71</v>
      </c>
      <c r="BF48" s="48" t="s">
        <v>71</v>
      </c>
      <c r="BG48" s="48" t="s">
        <v>69</v>
      </c>
      <c r="BH48" s="48" t="s">
        <v>69</v>
      </c>
      <c r="BI48" s="49">
        <f t="shared" si="129"/>
        <v>1</v>
      </c>
      <c r="BJ48" s="49" t="s">
        <v>144</v>
      </c>
      <c r="BK48" s="53">
        <v>0.787020500587154</v>
      </c>
      <c r="BL48" s="53">
        <v>0.80960352765802701</v>
      </c>
      <c r="BM48" s="53">
        <v>-0.55493717754498595</v>
      </c>
      <c r="BN48" s="53">
        <v>-0.43438129984824803</v>
      </c>
      <c r="BO48" s="53">
        <v>0.46149701993929099</v>
      </c>
      <c r="BP48" s="53">
        <v>0.43634444231819097</v>
      </c>
      <c r="BQ48" s="53">
        <v>0.80708203170917503</v>
      </c>
      <c r="BR48" s="53">
        <v>0.83278994643985804</v>
      </c>
      <c r="BS48" s="49" t="s">
        <v>69</v>
      </c>
      <c r="BT48" s="49" t="s">
        <v>71</v>
      </c>
      <c r="BU48" s="49" t="s">
        <v>71</v>
      </c>
      <c r="BV48" s="49" t="s">
        <v>71</v>
      </c>
      <c r="BW48" s="49" t="s">
        <v>71</v>
      </c>
      <c r="BX48" s="49" t="s">
        <v>71</v>
      </c>
      <c r="BY48" s="49" t="s">
        <v>69</v>
      </c>
      <c r="BZ48" s="49" t="s">
        <v>69</v>
      </c>
    </row>
    <row r="49" spans="1:78" s="49" customFormat="1" x14ac:dyDescent="0.25">
      <c r="A49" s="48">
        <v>14180300</v>
      </c>
      <c r="B49" s="48">
        <v>23780557</v>
      </c>
      <c r="C49" s="49" t="s">
        <v>139</v>
      </c>
      <c r="D49" s="77" t="s">
        <v>220</v>
      </c>
      <c r="F49" s="50"/>
      <c r="G49" s="51">
        <v>0.88</v>
      </c>
      <c r="H49" s="51" t="str">
        <f t="shared" si="130"/>
        <v>VG</v>
      </c>
      <c r="I49" s="51" t="str">
        <f t="shared" si="119"/>
        <v>G</v>
      </c>
      <c r="J49" s="51" t="str">
        <f t="shared" si="120"/>
        <v>VG</v>
      </c>
      <c r="K49" s="51" t="str">
        <f t="shared" si="121"/>
        <v>VG</v>
      </c>
      <c r="L49" s="52">
        <v>-3.8E-3</v>
      </c>
      <c r="M49" s="51" t="str">
        <f t="shared" si="131"/>
        <v>VG</v>
      </c>
      <c r="N49" s="51" t="str">
        <f t="shared" si="107"/>
        <v>G</v>
      </c>
      <c r="O49" s="51" t="str">
        <f t="shared" si="122"/>
        <v>VG</v>
      </c>
      <c r="P49" s="51" t="str">
        <f t="shared" si="109"/>
        <v>G</v>
      </c>
      <c r="Q49" s="51">
        <v>0.34599999999999997</v>
      </c>
      <c r="R49" s="51" t="str">
        <f t="shared" si="132"/>
        <v>VG</v>
      </c>
      <c r="S49" s="51" t="str">
        <f t="shared" si="123"/>
        <v>G</v>
      </c>
      <c r="T49" s="51" t="str">
        <f t="shared" si="124"/>
        <v>VG</v>
      </c>
      <c r="U49" s="51" t="str">
        <f t="shared" si="125"/>
        <v>VG</v>
      </c>
      <c r="V49" s="51">
        <v>0.88139999999999996</v>
      </c>
      <c r="W49" s="51" t="str">
        <f t="shared" si="133"/>
        <v>VG</v>
      </c>
      <c r="X49" s="51" t="str">
        <f t="shared" si="126"/>
        <v>G</v>
      </c>
      <c r="Y49" s="51" t="str">
        <f t="shared" si="127"/>
        <v>G</v>
      </c>
      <c r="Z49" s="51" t="str">
        <f t="shared" si="128"/>
        <v>G</v>
      </c>
      <c r="AA49" s="53">
        <v>0.78559090771131102</v>
      </c>
      <c r="AB49" s="53">
        <v>0.743003391024046</v>
      </c>
      <c r="AC49" s="53">
        <v>0.156726259303444</v>
      </c>
      <c r="AD49" s="53">
        <v>-2.8715013968540202</v>
      </c>
      <c r="AE49" s="53">
        <v>0.46304329418391199</v>
      </c>
      <c r="AF49" s="53">
        <v>0.50694832969046599</v>
      </c>
      <c r="AG49" s="53">
        <v>0.80859592164628602</v>
      </c>
      <c r="AH49" s="53">
        <v>0.76093468281902699</v>
      </c>
      <c r="AI49" s="48" t="s">
        <v>69</v>
      </c>
      <c r="AJ49" s="48" t="s">
        <v>69</v>
      </c>
      <c r="AK49" s="48" t="s">
        <v>71</v>
      </c>
      <c r="AL49" s="48" t="s">
        <v>71</v>
      </c>
      <c r="AM49" s="48" t="s">
        <v>71</v>
      </c>
      <c r="AN49" s="48" t="s">
        <v>69</v>
      </c>
      <c r="AO49" s="48" t="s">
        <v>69</v>
      </c>
      <c r="AP49" s="48" t="s">
        <v>69</v>
      </c>
      <c r="AR49" s="54" t="s">
        <v>144</v>
      </c>
      <c r="AS49" s="53">
        <v>0.79217245212859</v>
      </c>
      <c r="AT49" s="53">
        <v>0.81291601289947302</v>
      </c>
      <c r="AU49" s="53">
        <v>-2.5766189767210399</v>
      </c>
      <c r="AV49" s="53">
        <v>-1.88345517232321</v>
      </c>
      <c r="AW49" s="53">
        <v>0.45588106768258102</v>
      </c>
      <c r="AX49" s="53">
        <v>0.432532064823554</v>
      </c>
      <c r="AY49" s="53">
        <v>0.81724997374330399</v>
      </c>
      <c r="AZ49" s="53">
        <v>0.84176100323151803</v>
      </c>
      <c r="BA49" s="48" t="s">
        <v>69</v>
      </c>
      <c r="BB49" s="48" t="s">
        <v>71</v>
      </c>
      <c r="BC49" s="48" t="s">
        <v>71</v>
      </c>
      <c r="BD49" s="48" t="s">
        <v>71</v>
      </c>
      <c r="BE49" s="48" t="s">
        <v>71</v>
      </c>
      <c r="BF49" s="48" t="s">
        <v>71</v>
      </c>
      <c r="BG49" s="48" t="s">
        <v>69</v>
      </c>
      <c r="BH49" s="48" t="s">
        <v>69</v>
      </c>
      <c r="BI49" s="49">
        <f t="shared" si="129"/>
        <v>1</v>
      </c>
      <c r="BJ49" s="49" t="s">
        <v>144</v>
      </c>
      <c r="BK49" s="53">
        <v>0.787020500587154</v>
      </c>
      <c r="BL49" s="53">
        <v>0.80960352765802701</v>
      </c>
      <c r="BM49" s="53">
        <v>-0.55493717754498595</v>
      </c>
      <c r="BN49" s="53">
        <v>-0.43438129984824803</v>
      </c>
      <c r="BO49" s="53">
        <v>0.46149701993929099</v>
      </c>
      <c r="BP49" s="53">
        <v>0.43634444231819097</v>
      </c>
      <c r="BQ49" s="53">
        <v>0.80708203170917503</v>
      </c>
      <c r="BR49" s="53">
        <v>0.83278994643985804</v>
      </c>
      <c r="BS49" s="49" t="s">
        <v>69</v>
      </c>
      <c r="BT49" s="49" t="s">
        <v>71</v>
      </c>
      <c r="BU49" s="49" t="s">
        <v>71</v>
      </c>
      <c r="BV49" s="49" t="s">
        <v>71</v>
      </c>
      <c r="BW49" s="49" t="s">
        <v>71</v>
      </c>
      <c r="BX49" s="49" t="s">
        <v>71</v>
      </c>
      <c r="BY49" s="49" t="s">
        <v>69</v>
      </c>
      <c r="BZ49" s="49" t="s">
        <v>69</v>
      </c>
    </row>
    <row r="50" spans="1:78" s="49" customFormat="1" x14ac:dyDescent="0.25">
      <c r="A50" s="48">
        <v>14180300</v>
      </c>
      <c r="B50" s="48">
        <v>23780557</v>
      </c>
      <c r="C50" s="49" t="s">
        <v>139</v>
      </c>
      <c r="D50" s="77" t="s">
        <v>221</v>
      </c>
      <c r="F50" s="50"/>
      <c r="G50" s="51">
        <v>0.874</v>
      </c>
      <c r="H50" s="51" t="str">
        <f t="shared" si="130"/>
        <v>VG</v>
      </c>
      <c r="I50" s="51" t="str">
        <f t="shared" si="119"/>
        <v>G</v>
      </c>
      <c r="J50" s="51" t="str">
        <f t="shared" si="120"/>
        <v>VG</v>
      </c>
      <c r="K50" s="51" t="str">
        <f t="shared" si="121"/>
        <v>VG</v>
      </c>
      <c r="L50" s="52">
        <v>7.6E-3</v>
      </c>
      <c r="M50" s="51" t="str">
        <f t="shared" si="131"/>
        <v>VG</v>
      </c>
      <c r="N50" s="51" t="str">
        <f t="shared" si="107"/>
        <v>G</v>
      </c>
      <c r="O50" s="51" t="str">
        <f t="shared" si="122"/>
        <v>VG</v>
      </c>
      <c r="P50" s="51" t="str">
        <f t="shared" si="109"/>
        <v>G</v>
      </c>
      <c r="Q50" s="51">
        <v>0.35499999999999998</v>
      </c>
      <c r="R50" s="51" t="str">
        <f t="shared" si="132"/>
        <v>VG</v>
      </c>
      <c r="S50" s="51" t="str">
        <f t="shared" si="123"/>
        <v>G</v>
      </c>
      <c r="T50" s="51" t="str">
        <f t="shared" si="124"/>
        <v>VG</v>
      </c>
      <c r="U50" s="51" t="str">
        <f t="shared" si="125"/>
        <v>VG</v>
      </c>
      <c r="V50" s="51">
        <v>0.87490000000000001</v>
      </c>
      <c r="W50" s="51" t="str">
        <f t="shared" si="133"/>
        <v>VG</v>
      </c>
      <c r="X50" s="51" t="str">
        <f t="shared" si="126"/>
        <v>G</v>
      </c>
      <c r="Y50" s="51" t="str">
        <f t="shared" si="127"/>
        <v>G</v>
      </c>
      <c r="Z50" s="51" t="str">
        <f t="shared" si="128"/>
        <v>G</v>
      </c>
      <c r="AA50" s="53">
        <v>0.78559090771131102</v>
      </c>
      <c r="AB50" s="53">
        <v>0.743003391024046</v>
      </c>
      <c r="AC50" s="53">
        <v>0.156726259303444</v>
      </c>
      <c r="AD50" s="53">
        <v>-2.8715013968540202</v>
      </c>
      <c r="AE50" s="53">
        <v>0.46304329418391199</v>
      </c>
      <c r="AF50" s="53">
        <v>0.50694832969046599</v>
      </c>
      <c r="AG50" s="53">
        <v>0.80859592164628602</v>
      </c>
      <c r="AH50" s="53">
        <v>0.76093468281902699</v>
      </c>
      <c r="AI50" s="48" t="s">
        <v>69</v>
      </c>
      <c r="AJ50" s="48" t="s">
        <v>69</v>
      </c>
      <c r="AK50" s="48" t="s">
        <v>71</v>
      </c>
      <c r="AL50" s="48" t="s">
        <v>71</v>
      </c>
      <c r="AM50" s="48" t="s">
        <v>71</v>
      </c>
      <c r="AN50" s="48" t="s">
        <v>69</v>
      </c>
      <c r="AO50" s="48" t="s">
        <v>69</v>
      </c>
      <c r="AP50" s="48" t="s">
        <v>69</v>
      </c>
      <c r="AR50" s="54" t="s">
        <v>144</v>
      </c>
      <c r="AS50" s="53">
        <v>0.79217245212859</v>
      </c>
      <c r="AT50" s="53">
        <v>0.81291601289947302</v>
      </c>
      <c r="AU50" s="53">
        <v>-2.5766189767210399</v>
      </c>
      <c r="AV50" s="53">
        <v>-1.88345517232321</v>
      </c>
      <c r="AW50" s="53">
        <v>0.45588106768258102</v>
      </c>
      <c r="AX50" s="53">
        <v>0.432532064823554</v>
      </c>
      <c r="AY50" s="53">
        <v>0.81724997374330399</v>
      </c>
      <c r="AZ50" s="53">
        <v>0.84176100323151803</v>
      </c>
      <c r="BA50" s="48" t="s">
        <v>69</v>
      </c>
      <c r="BB50" s="48" t="s">
        <v>71</v>
      </c>
      <c r="BC50" s="48" t="s">
        <v>71</v>
      </c>
      <c r="BD50" s="48" t="s">
        <v>71</v>
      </c>
      <c r="BE50" s="48" t="s">
        <v>71</v>
      </c>
      <c r="BF50" s="48" t="s">
        <v>71</v>
      </c>
      <c r="BG50" s="48" t="s">
        <v>69</v>
      </c>
      <c r="BH50" s="48" t="s">
        <v>69</v>
      </c>
      <c r="BI50" s="49">
        <f t="shared" si="129"/>
        <v>1</v>
      </c>
      <c r="BJ50" s="49" t="s">
        <v>144</v>
      </c>
      <c r="BK50" s="53">
        <v>0.787020500587154</v>
      </c>
      <c r="BL50" s="53">
        <v>0.80960352765802701</v>
      </c>
      <c r="BM50" s="53">
        <v>-0.55493717754498595</v>
      </c>
      <c r="BN50" s="53">
        <v>-0.43438129984824803</v>
      </c>
      <c r="BO50" s="53">
        <v>0.46149701993929099</v>
      </c>
      <c r="BP50" s="53">
        <v>0.43634444231819097</v>
      </c>
      <c r="BQ50" s="53">
        <v>0.80708203170917503</v>
      </c>
      <c r="BR50" s="53">
        <v>0.83278994643985804</v>
      </c>
      <c r="BS50" s="49" t="s">
        <v>69</v>
      </c>
      <c r="BT50" s="49" t="s">
        <v>71</v>
      </c>
      <c r="BU50" s="49" t="s">
        <v>71</v>
      </c>
      <c r="BV50" s="49" t="s">
        <v>71</v>
      </c>
      <c r="BW50" s="49" t="s">
        <v>71</v>
      </c>
      <c r="BX50" s="49" t="s">
        <v>71</v>
      </c>
      <c r="BY50" s="49" t="s">
        <v>69</v>
      </c>
      <c r="BZ50" s="49" t="s">
        <v>69</v>
      </c>
    </row>
    <row r="51" spans="1:78" s="49" customFormat="1" x14ac:dyDescent="0.25">
      <c r="A51" s="48">
        <v>14180300</v>
      </c>
      <c r="B51" s="48">
        <v>23780557</v>
      </c>
      <c r="C51" s="49" t="s">
        <v>139</v>
      </c>
      <c r="D51" s="77" t="s">
        <v>264</v>
      </c>
      <c r="F51" s="50"/>
      <c r="G51" s="51">
        <v>0.88</v>
      </c>
      <c r="H51" s="51" t="str">
        <f t="shared" ref="H51" si="134">IF(G51&gt;0.8,"VG",IF(G51&gt;0.7,"G",IF(G51&gt;0.45,"S","NS")))</f>
        <v>VG</v>
      </c>
      <c r="I51" s="51" t="str">
        <f t="shared" ref="I51" si="135">AI51</f>
        <v>G</v>
      </c>
      <c r="J51" s="51" t="str">
        <f t="shared" ref="J51" si="136">BB51</f>
        <v>VG</v>
      </c>
      <c r="K51" s="51" t="str">
        <f t="shared" ref="K51" si="137">BT51</f>
        <v>VG</v>
      </c>
      <c r="L51" s="52">
        <v>-3.8E-3</v>
      </c>
      <c r="M51" s="51" t="str">
        <f t="shared" ref="M51" si="138">IF(ABS(L51)&lt;5%,"VG",IF(ABS(L51)&lt;10%,"G",IF(ABS(L51)&lt;15%,"S","NS")))</f>
        <v>VG</v>
      </c>
      <c r="N51" s="51" t="str">
        <f t="shared" ref="N51" si="139">AO51</f>
        <v>G</v>
      </c>
      <c r="O51" s="51" t="str">
        <f t="shared" ref="O51" si="140">BD51</f>
        <v>VG</v>
      </c>
      <c r="P51" s="51" t="str">
        <f t="shared" ref="P51" si="141">BY51</f>
        <v>G</v>
      </c>
      <c r="Q51" s="51">
        <v>0.34599999999999997</v>
      </c>
      <c r="R51" s="51" t="str">
        <f t="shared" ref="R51" si="142">IF(Q51&lt;=0.5,"VG",IF(Q51&lt;=0.6,"G",IF(Q51&lt;=0.7,"S","NS")))</f>
        <v>VG</v>
      </c>
      <c r="S51" s="51" t="str">
        <f t="shared" ref="S51" si="143">AN51</f>
        <v>G</v>
      </c>
      <c r="T51" s="51" t="str">
        <f t="shared" ref="T51" si="144">BF51</f>
        <v>VG</v>
      </c>
      <c r="U51" s="51" t="str">
        <f t="shared" ref="U51" si="145">BX51</f>
        <v>VG</v>
      </c>
      <c r="V51" s="51">
        <v>0.88139999999999996</v>
      </c>
      <c r="W51" s="51" t="str">
        <f t="shared" ref="W51" si="146">IF(V51&gt;0.85,"VG",IF(V51&gt;0.75,"G",IF(V51&gt;0.6,"S","NS")))</f>
        <v>VG</v>
      </c>
      <c r="X51" s="51" t="str">
        <f t="shared" ref="X51" si="147">AP51</f>
        <v>G</v>
      </c>
      <c r="Y51" s="51" t="str">
        <f t="shared" ref="Y51" si="148">BH51</f>
        <v>G</v>
      </c>
      <c r="Z51" s="51" t="str">
        <f t="shared" ref="Z51" si="149">BZ51</f>
        <v>G</v>
      </c>
      <c r="AA51" s="53">
        <v>0.78559090771131102</v>
      </c>
      <c r="AB51" s="53">
        <v>0.743003391024046</v>
      </c>
      <c r="AC51" s="53">
        <v>0.156726259303444</v>
      </c>
      <c r="AD51" s="53">
        <v>-2.8715013968540202</v>
      </c>
      <c r="AE51" s="53">
        <v>0.46304329418391199</v>
      </c>
      <c r="AF51" s="53">
        <v>0.50694832969046599</v>
      </c>
      <c r="AG51" s="53">
        <v>0.80859592164628602</v>
      </c>
      <c r="AH51" s="53">
        <v>0.76093468281902699</v>
      </c>
      <c r="AI51" s="48" t="s">
        <v>69</v>
      </c>
      <c r="AJ51" s="48" t="s">
        <v>69</v>
      </c>
      <c r="AK51" s="48" t="s">
        <v>71</v>
      </c>
      <c r="AL51" s="48" t="s">
        <v>71</v>
      </c>
      <c r="AM51" s="48" t="s">
        <v>71</v>
      </c>
      <c r="AN51" s="48" t="s">
        <v>69</v>
      </c>
      <c r="AO51" s="48" t="s">
        <v>69</v>
      </c>
      <c r="AP51" s="48" t="s">
        <v>69</v>
      </c>
      <c r="AR51" s="54" t="s">
        <v>144</v>
      </c>
      <c r="AS51" s="53">
        <v>0.79217245212859</v>
      </c>
      <c r="AT51" s="53">
        <v>0.81291601289947302</v>
      </c>
      <c r="AU51" s="53">
        <v>-2.5766189767210399</v>
      </c>
      <c r="AV51" s="53">
        <v>-1.88345517232321</v>
      </c>
      <c r="AW51" s="53">
        <v>0.45588106768258102</v>
      </c>
      <c r="AX51" s="53">
        <v>0.432532064823554</v>
      </c>
      <c r="AY51" s="53">
        <v>0.81724997374330399</v>
      </c>
      <c r="AZ51" s="53">
        <v>0.84176100323151803</v>
      </c>
      <c r="BA51" s="48" t="s">
        <v>69</v>
      </c>
      <c r="BB51" s="48" t="s">
        <v>71</v>
      </c>
      <c r="BC51" s="48" t="s">
        <v>71</v>
      </c>
      <c r="BD51" s="48" t="s">
        <v>71</v>
      </c>
      <c r="BE51" s="48" t="s">
        <v>71</v>
      </c>
      <c r="BF51" s="48" t="s">
        <v>71</v>
      </c>
      <c r="BG51" s="48" t="s">
        <v>69</v>
      </c>
      <c r="BH51" s="48" t="s">
        <v>69</v>
      </c>
      <c r="BI51" s="49">
        <f t="shared" ref="BI51" si="150">IF(BJ51=AR51,1,0)</f>
        <v>1</v>
      </c>
      <c r="BJ51" s="49" t="s">
        <v>144</v>
      </c>
      <c r="BK51" s="53">
        <v>0.787020500587154</v>
      </c>
      <c r="BL51" s="53">
        <v>0.80960352765802701</v>
      </c>
      <c r="BM51" s="53">
        <v>-0.55493717754498595</v>
      </c>
      <c r="BN51" s="53">
        <v>-0.43438129984824803</v>
      </c>
      <c r="BO51" s="53">
        <v>0.46149701993929099</v>
      </c>
      <c r="BP51" s="53">
        <v>0.43634444231819097</v>
      </c>
      <c r="BQ51" s="53">
        <v>0.80708203170917503</v>
      </c>
      <c r="BR51" s="53">
        <v>0.83278994643985804</v>
      </c>
      <c r="BS51" s="49" t="s">
        <v>69</v>
      </c>
      <c r="BT51" s="49" t="s">
        <v>71</v>
      </c>
      <c r="BU51" s="49" t="s">
        <v>71</v>
      </c>
      <c r="BV51" s="49" t="s">
        <v>71</v>
      </c>
      <c r="BW51" s="49" t="s">
        <v>71</v>
      </c>
      <c r="BX51" s="49" t="s">
        <v>71</v>
      </c>
      <c r="BY51" s="49" t="s">
        <v>69</v>
      </c>
      <c r="BZ51" s="49" t="s">
        <v>69</v>
      </c>
    </row>
    <row r="52" spans="1:78" s="49" customFormat="1" x14ac:dyDescent="0.25">
      <c r="A52" s="48">
        <v>14180300</v>
      </c>
      <c r="B52" s="48">
        <v>23780557</v>
      </c>
      <c r="C52" s="49" t="s">
        <v>139</v>
      </c>
      <c r="D52" s="77" t="s">
        <v>278</v>
      </c>
      <c r="F52" s="50"/>
      <c r="G52" s="51">
        <v>0.88</v>
      </c>
      <c r="H52" s="51" t="str">
        <f t="shared" ref="H52" si="151">IF(G52&gt;0.8,"VG",IF(G52&gt;0.7,"G",IF(G52&gt;0.45,"S","NS")))</f>
        <v>VG</v>
      </c>
      <c r="I52" s="51" t="str">
        <f t="shared" ref="I52" si="152">AI52</f>
        <v>G</v>
      </c>
      <c r="J52" s="51" t="str">
        <f t="shared" ref="J52" si="153">BB52</f>
        <v>VG</v>
      </c>
      <c r="K52" s="51" t="str">
        <f t="shared" ref="K52" si="154">BT52</f>
        <v>VG</v>
      </c>
      <c r="L52" s="52">
        <v>-2E-3</v>
      </c>
      <c r="M52" s="51" t="str">
        <f t="shared" ref="M52" si="155">IF(ABS(L52)&lt;5%,"VG",IF(ABS(L52)&lt;10%,"G",IF(ABS(L52)&lt;15%,"S","NS")))</f>
        <v>VG</v>
      </c>
      <c r="N52" s="51" t="str">
        <f t="shared" ref="N52" si="156">AO52</f>
        <v>G</v>
      </c>
      <c r="O52" s="51" t="str">
        <f t="shared" ref="O52" si="157">BD52</f>
        <v>VG</v>
      </c>
      <c r="P52" s="51" t="str">
        <f t="shared" ref="P52" si="158">BY52</f>
        <v>G</v>
      </c>
      <c r="Q52" s="51">
        <v>0.34599999999999997</v>
      </c>
      <c r="R52" s="51" t="str">
        <f t="shared" ref="R52" si="159">IF(Q52&lt;=0.5,"VG",IF(Q52&lt;=0.6,"G",IF(Q52&lt;=0.7,"S","NS")))</f>
        <v>VG</v>
      </c>
      <c r="S52" s="51" t="str">
        <f t="shared" ref="S52" si="160">AN52</f>
        <v>G</v>
      </c>
      <c r="T52" s="51" t="str">
        <f t="shared" ref="T52" si="161">BF52</f>
        <v>VG</v>
      </c>
      <c r="U52" s="51" t="str">
        <f t="shared" ref="U52" si="162">BX52</f>
        <v>VG</v>
      </c>
      <c r="V52" s="51">
        <v>0.88139999999999996</v>
      </c>
      <c r="W52" s="51" t="str">
        <f t="shared" ref="W52" si="163">IF(V52&gt;0.85,"VG",IF(V52&gt;0.75,"G",IF(V52&gt;0.6,"S","NS")))</f>
        <v>VG</v>
      </c>
      <c r="X52" s="51" t="str">
        <f t="shared" ref="X52" si="164">AP52</f>
        <v>G</v>
      </c>
      <c r="Y52" s="51" t="str">
        <f t="shared" ref="Y52" si="165">BH52</f>
        <v>G</v>
      </c>
      <c r="Z52" s="51" t="str">
        <f t="shared" ref="Z52" si="166">BZ52</f>
        <v>G</v>
      </c>
      <c r="AA52" s="53">
        <v>0.78559090771131102</v>
      </c>
      <c r="AB52" s="53">
        <v>0.743003391024046</v>
      </c>
      <c r="AC52" s="53">
        <v>0.156726259303444</v>
      </c>
      <c r="AD52" s="53">
        <v>-2.8715013968540202</v>
      </c>
      <c r="AE52" s="53">
        <v>0.46304329418391199</v>
      </c>
      <c r="AF52" s="53">
        <v>0.50694832969046599</v>
      </c>
      <c r="AG52" s="53">
        <v>0.80859592164628602</v>
      </c>
      <c r="AH52" s="53">
        <v>0.76093468281902699</v>
      </c>
      <c r="AI52" s="48" t="s">
        <v>69</v>
      </c>
      <c r="AJ52" s="48" t="s">
        <v>69</v>
      </c>
      <c r="AK52" s="48" t="s">
        <v>71</v>
      </c>
      <c r="AL52" s="48" t="s">
        <v>71</v>
      </c>
      <c r="AM52" s="48" t="s">
        <v>71</v>
      </c>
      <c r="AN52" s="48" t="s">
        <v>69</v>
      </c>
      <c r="AO52" s="48" t="s">
        <v>69</v>
      </c>
      <c r="AP52" s="48" t="s">
        <v>69</v>
      </c>
      <c r="AR52" s="54" t="s">
        <v>144</v>
      </c>
      <c r="AS52" s="53">
        <v>0.79217245212859</v>
      </c>
      <c r="AT52" s="53">
        <v>0.81291601289947302</v>
      </c>
      <c r="AU52" s="53">
        <v>-2.5766189767210399</v>
      </c>
      <c r="AV52" s="53">
        <v>-1.88345517232321</v>
      </c>
      <c r="AW52" s="53">
        <v>0.45588106768258102</v>
      </c>
      <c r="AX52" s="53">
        <v>0.432532064823554</v>
      </c>
      <c r="AY52" s="53">
        <v>0.81724997374330399</v>
      </c>
      <c r="AZ52" s="53">
        <v>0.84176100323151803</v>
      </c>
      <c r="BA52" s="48" t="s">
        <v>69</v>
      </c>
      <c r="BB52" s="48" t="s">
        <v>71</v>
      </c>
      <c r="BC52" s="48" t="s">
        <v>71</v>
      </c>
      <c r="BD52" s="48" t="s">
        <v>71</v>
      </c>
      <c r="BE52" s="48" t="s">
        <v>71</v>
      </c>
      <c r="BF52" s="48" t="s">
        <v>71</v>
      </c>
      <c r="BG52" s="48" t="s">
        <v>69</v>
      </c>
      <c r="BH52" s="48" t="s">
        <v>69</v>
      </c>
      <c r="BI52" s="49">
        <f t="shared" ref="BI52" si="167">IF(BJ52=AR52,1,0)</f>
        <v>1</v>
      </c>
      <c r="BJ52" s="49" t="s">
        <v>144</v>
      </c>
      <c r="BK52" s="53">
        <v>0.787020500587154</v>
      </c>
      <c r="BL52" s="53">
        <v>0.80960352765802701</v>
      </c>
      <c r="BM52" s="53">
        <v>-0.55493717754498595</v>
      </c>
      <c r="BN52" s="53">
        <v>-0.43438129984824803</v>
      </c>
      <c r="BO52" s="53">
        <v>0.46149701993929099</v>
      </c>
      <c r="BP52" s="53">
        <v>0.43634444231819097</v>
      </c>
      <c r="BQ52" s="53">
        <v>0.80708203170917503</v>
      </c>
      <c r="BR52" s="53">
        <v>0.83278994643985804</v>
      </c>
      <c r="BS52" s="49" t="s">
        <v>69</v>
      </c>
      <c r="BT52" s="49" t="s">
        <v>71</v>
      </c>
      <c r="BU52" s="49" t="s">
        <v>71</v>
      </c>
      <c r="BV52" s="49" t="s">
        <v>71</v>
      </c>
      <c r="BW52" s="49" t="s">
        <v>71</v>
      </c>
      <c r="BX52" s="49" t="s">
        <v>71</v>
      </c>
      <c r="BY52" s="49" t="s">
        <v>69</v>
      </c>
      <c r="BZ52" s="49" t="s">
        <v>69</v>
      </c>
    </row>
    <row r="53" spans="1:78" s="49" customFormat="1" x14ac:dyDescent="0.25">
      <c r="A53" s="48">
        <v>14180300</v>
      </c>
      <c r="B53" s="48">
        <v>23780557</v>
      </c>
      <c r="C53" s="49" t="s">
        <v>139</v>
      </c>
      <c r="D53" s="77" t="s">
        <v>289</v>
      </c>
      <c r="F53" s="50"/>
      <c r="G53" s="51">
        <v>0.878</v>
      </c>
      <c r="H53" s="51" t="str">
        <f t="shared" ref="H53" si="168">IF(G53&gt;0.8,"VG",IF(G53&gt;0.7,"G",IF(G53&gt;0.45,"S","NS")))</f>
        <v>VG</v>
      </c>
      <c r="I53" s="51" t="str">
        <f t="shared" ref="I53" si="169">AI53</f>
        <v>G</v>
      </c>
      <c r="J53" s="51" t="str">
        <f t="shared" ref="J53" si="170">BB53</f>
        <v>VG</v>
      </c>
      <c r="K53" s="51" t="str">
        <f t="shared" ref="K53" si="171">BT53</f>
        <v>VG</v>
      </c>
      <c r="L53" s="52">
        <v>-2.2000000000000001E-3</v>
      </c>
      <c r="M53" s="51" t="str">
        <f t="shared" ref="M53" si="172">IF(ABS(L53)&lt;5%,"VG",IF(ABS(L53)&lt;10%,"G",IF(ABS(L53)&lt;15%,"S","NS")))</f>
        <v>VG</v>
      </c>
      <c r="N53" s="51" t="str">
        <f t="shared" ref="N53" si="173">AO53</f>
        <v>G</v>
      </c>
      <c r="O53" s="51" t="str">
        <f t="shared" ref="O53" si="174">BD53</f>
        <v>VG</v>
      </c>
      <c r="P53" s="51" t="str">
        <f t="shared" ref="P53" si="175">BY53</f>
        <v>G</v>
      </c>
      <c r="Q53" s="51">
        <v>0.35</v>
      </c>
      <c r="R53" s="51" t="str">
        <f t="shared" ref="R53" si="176">IF(Q53&lt;=0.5,"VG",IF(Q53&lt;=0.6,"G",IF(Q53&lt;=0.7,"S","NS")))</f>
        <v>VG</v>
      </c>
      <c r="S53" s="51" t="str">
        <f t="shared" ref="S53" si="177">AN53</f>
        <v>G</v>
      </c>
      <c r="T53" s="51" t="str">
        <f t="shared" ref="T53" si="178">BF53</f>
        <v>VG</v>
      </c>
      <c r="U53" s="51" t="str">
        <f t="shared" ref="U53" si="179">BX53</f>
        <v>VG</v>
      </c>
      <c r="V53" s="51">
        <v>0.87860000000000005</v>
      </c>
      <c r="W53" s="51" t="str">
        <f t="shared" ref="W53" si="180">IF(V53&gt;0.85,"VG",IF(V53&gt;0.75,"G",IF(V53&gt;0.6,"S","NS")))</f>
        <v>VG</v>
      </c>
      <c r="X53" s="51" t="str">
        <f t="shared" ref="X53" si="181">AP53</f>
        <v>G</v>
      </c>
      <c r="Y53" s="51" t="str">
        <f t="shared" ref="Y53" si="182">BH53</f>
        <v>G</v>
      </c>
      <c r="Z53" s="51" t="str">
        <f t="shared" ref="Z53" si="183">BZ53</f>
        <v>G</v>
      </c>
      <c r="AA53" s="53">
        <v>0.78559090771131102</v>
      </c>
      <c r="AB53" s="53">
        <v>0.743003391024046</v>
      </c>
      <c r="AC53" s="53">
        <v>0.156726259303444</v>
      </c>
      <c r="AD53" s="53">
        <v>-2.8715013968540202</v>
      </c>
      <c r="AE53" s="53">
        <v>0.46304329418391199</v>
      </c>
      <c r="AF53" s="53">
        <v>0.50694832969046599</v>
      </c>
      <c r="AG53" s="53">
        <v>0.80859592164628602</v>
      </c>
      <c r="AH53" s="53">
        <v>0.76093468281902699</v>
      </c>
      <c r="AI53" s="48" t="s">
        <v>69</v>
      </c>
      <c r="AJ53" s="48" t="s">
        <v>69</v>
      </c>
      <c r="AK53" s="48" t="s">
        <v>71</v>
      </c>
      <c r="AL53" s="48" t="s">
        <v>71</v>
      </c>
      <c r="AM53" s="48" t="s">
        <v>71</v>
      </c>
      <c r="AN53" s="48" t="s">
        <v>69</v>
      </c>
      <c r="AO53" s="48" t="s">
        <v>69</v>
      </c>
      <c r="AP53" s="48" t="s">
        <v>69</v>
      </c>
      <c r="AR53" s="54" t="s">
        <v>144</v>
      </c>
      <c r="AS53" s="53">
        <v>0.79217245212859</v>
      </c>
      <c r="AT53" s="53">
        <v>0.81291601289947302</v>
      </c>
      <c r="AU53" s="53">
        <v>-2.5766189767210399</v>
      </c>
      <c r="AV53" s="53">
        <v>-1.88345517232321</v>
      </c>
      <c r="AW53" s="53">
        <v>0.45588106768258102</v>
      </c>
      <c r="AX53" s="53">
        <v>0.432532064823554</v>
      </c>
      <c r="AY53" s="53">
        <v>0.81724997374330399</v>
      </c>
      <c r="AZ53" s="53">
        <v>0.84176100323151803</v>
      </c>
      <c r="BA53" s="48" t="s">
        <v>69</v>
      </c>
      <c r="BB53" s="48" t="s">
        <v>71</v>
      </c>
      <c r="BC53" s="48" t="s">
        <v>71</v>
      </c>
      <c r="BD53" s="48" t="s">
        <v>71</v>
      </c>
      <c r="BE53" s="48" t="s">
        <v>71</v>
      </c>
      <c r="BF53" s="48" t="s">
        <v>71</v>
      </c>
      <c r="BG53" s="48" t="s">
        <v>69</v>
      </c>
      <c r="BH53" s="48" t="s">
        <v>69</v>
      </c>
      <c r="BI53" s="49">
        <f t="shared" ref="BI53" si="184">IF(BJ53=AR53,1,0)</f>
        <v>1</v>
      </c>
      <c r="BJ53" s="49" t="s">
        <v>144</v>
      </c>
      <c r="BK53" s="53">
        <v>0.787020500587154</v>
      </c>
      <c r="BL53" s="53">
        <v>0.80960352765802701</v>
      </c>
      <c r="BM53" s="53">
        <v>-0.55493717754498595</v>
      </c>
      <c r="BN53" s="53">
        <v>-0.43438129984824803</v>
      </c>
      <c r="BO53" s="53">
        <v>0.46149701993929099</v>
      </c>
      <c r="BP53" s="53">
        <v>0.43634444231819097</v>
      </c>
      <c r="BQ53" s="53">
        <v>0.80708203170917503</v>
      </c>
      <c r="BR53" s="53">
        <v>0.83278994643985804</v>
      </c>
      <c r="BS53" s="49" t="s">
        <v>69</v>
      </c>
      <c r="BT53" s="49" t="s">
        <v>71</v>
      </c>
      <c r="BU53" s="49" t="s">
        <v>71</v>
      </c>
      <c r="BV53" s="49" t="s">
        <v>71</v>
      </c>
      <c r="BW53" s="49" t="s">
        <v>71</v>
      </c>
      <c r="BX53" s="49" t="s">
        <v>71</v>
      </c>
      <c r="BY53" s="49" t="s">
        <v>69</v>
      </c>
      <c r="BZ53" s="49" t="s">
        <v>69</v>
      </c>
    </row>
    <row r="54" spans="1:78" s="70" customFormat="1" x14ac:dyDescent="0.25">
      <c r="A54" s="69"/>
      <c r="B54" s="69"/>
      <c r="D54" s="79"/>
      <c r="F54" s="71"/>
      <c r="G54" s="72"/>
      <c r="H54" s="72"/>
      <c r="I54" s="72"/>
      <c r="J54" s="72"/>
      <c r="K54" s="72"/>
      <c r="L54" s="73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4"/>
      <c r="AB54" s="74"/>
      <c r="AC54" s="74"/>
      <c r="AD54" s="74"/>
      <c r="AE54" s="74"/>
      <c r="AF54" s="74"/>
      <c r="AG54" s="74"/>
      <c r="AH54" s="74"/>
      <c r="AI54" s="69"/>
      <c r="AJ54" s="69"/>
      <c r="AK54" s="69"/>
      <c r="AL54" s="69"/>
      <c r="AM54" s="69"/>
      <c r="AN54" s="69"/>
      <c r="AO54" s="69"/>
      <c r="AP54" s="69"/>
      <c r="AR54" s="75"/>
      <c r="AS54" s="74"/>
      <c r="AT54" s="74"/>
      <c r="AU54" s="74"/>
      <c r="AV54" s="74"/>
      <c r="AW54" s="74"/>
      <c r="AX54" s="74"/>
      <c r="AY54" s="74"/>
      <c r="AZ54" s="74"/>
      <c r="BA54" s="69"/>
      <c r="BB54" s="69"/>
      <c r="BC54" s="69"/>
      <c r="BD54" s="69"/>
      <c r="BE54" s="69"/>
      <c r="BF54" s="69"/>
      <c r="BG54" s="69"/>
      <c r="BH54" s="69"/>
      <c r="BK54" s="74"/>
      <c r="BL54" s="74"/>
      <c r="BM54" s="74"/>
      <c r="BN54" s="74"/>
      <c r="BO54" s="74"/>
      <c r="BP54" s="74"/>
      <c r="BQ54" s="74"/>
      <c r="BR54" s="74"/>
    </row>
    <row r="55" spans="1:78" x14ac:dyDescent="0.25">
      <c r="A55" s="3">
        <v>14181500</v>
      </c>
      <c r="B55" s="3">
        <v>23780511</v>
      </c>
      <c r="C55" t="s">
        <v>140</v>
      </c>
      <c r="D55" t="s">
        <v>137</v>
      </c>
      <c r="G55" s="16">
        <v>0.75</v>
      </c>
      <c r="H55" s="16" t="str">
        <f t="shared" ref="H55:H60" si="185">IF(G55&gt;0.8,"VG",IF(G55&gt;0.7,"G",IF(G55&gt;0.45,"S","NS")))</f>
        <v>G</v>
      </c>
      <c r="I55" s="16" t="str">
        <f t="shared" ref="I55:I60" si="186">AI55</f>
        <v>S</v>
      </c>
      <c r="J55" s="16" t="str">
        <f t="shared" ref="J55:J60" si="187">BB55</f>
        <v>G</v>
      </c>
      <c r="K55" s="16" t="str">
        <f t="shared" ref="K55:K60" si="188">BT55</f>
        <v>G</v>
      </c>
      <c r="L55" s="19">
        <v>0.05</v>
      </c>
      <c r="M55" s="26" t="str">
        <f t="shared" ref="M55:M60" si="189">IF(ABS(L55)&lt;5%,"VG",IF(ABS(L55)&lt;10%,"G",IF(ABS(L55)&lt;15%,"S","NS")))</f>
        <v>G</v>
      </c>
      <c r="N55" s="26" t="str">
        <f t="shared" ref="N55:N70" si="190">AO55</f>
        <v>S</v>
      </c>
      <c r="O55" s="26" t="str">
        <f t="shared" ref="O55:O60" si="191">BD55</f>
        <v>VG</v>
      </c>
      <c r="P55" s="26" t="str">
        <f t="shared" ref="P55:P70" si="192">BY55</f>
        <v>S</v>
      </c>
      <c r="Q55" s="18">
        <v>0.5</v>
      </c>
      <c r="R55" s="17" t="str">
        <f t="shared" ref="R55:R60" si="193">IF(Q55&lt;=0.5,"VG",IF(Q55&lt;=0.6,"G",IF(Q55&lt;=0.7,"S","NS")))</f>
        <v>VG</v>
      </c>
      <c r="S55" s="17" t="str">
        <f t="shared" ref="S55:S60" si="194">AN55</f>
        <v>S</v>
      </c>
      <c r="T55" s="17" t="str">
        <f t="shared" ref="T55:T60" si="195">BF55</f>
        <v>VG</v>
      </c>
      <c r="U55" s="17" t="str">
        <f t="shared" ref="U55:U60" si="196">BX55</f>
        <v>G</v>
      </c>
      <c r="V55" s="18">
        <v>0.77</v>
      </c>
      <c r="W55" s="18" t="str">
        <f t="shared" ref="W55:W60" si="197">IF(V55&gt;0.85,"VG",IF(V55&gt;0.75,"G",IF(V55&gt;0.6,"S","NS")))</f>
        <v>G</v>
      </c>
      <c r="X55" s="18" t="str">
        <f t="shared" ref="X55:X60" si="198">AP55</f>
        <v>S</v>
      </c>
      <c r="Y55" s="18" t="str">
        <f t="shared" ref="Y55:Y60" si="199">BH55</f>
        <v>G</v>
      </c>
      <c r="Z55" s="18" t="str">
        <f t="shared" ref="Z55:Z60" si="200">BZ55</f>
        <v>G</v>
      </c>
      <c r="AA55" s="33">
        <v>0.69109243519114505</v>
      </c>
      <c r="AB55" s="33">
        <v>0.62165023500303696</v>
      </c>
      <c r="AC55" s="42">
        <v>10.4787403099045</v>
      </c>
      <c r="AD55" s="42">
        <v>7.7219855943986397</v>
      </c>
      <c r="AE55" s="43">
        <v>0.55579453470581697</v>
      </c>
      <c r="AF55" s="43">
        <v>0.61510142659317801</v>
      </c>
      <c r="AG55" s="35">
        <v>0.72886052202951401</v>
      </c>
      <c r="AH55" s="35">
        <v>0.64513479012133601</v>
      </c>
      <c r="AI55" s="36" t="s">
        <v>70</v>
      </c>
      <c r="AJ55" s="36" t="s">
        <v>70</v>
      </c>
      <c r="AK55" s="40" t="s">
        <v>70</v>
      </c>
      <c r="AL55" s="40" t="s">
        <v>69</v>
      </c>
      <c r="AM55" s="41" t="s">
        <v>69</v>
      </c>
      <c r="AN55" s="41" t="s">
        <v>70</v>
      </c>
      <c r="AO55" s="3" t="s">
        <v>70</v>
      </c>
      <c r="AP55" s="3" t="s">
        <v>70</v>
      </c>
      <c r="AR55" s="44" t="s">
        <v>146</v>
      </c>
      <c r="AS55" s="33">
        <v>0.75229751907846798</v>
      </c>
      <c r="AT55" s="33">
        <v>0.76269557040214098</v>
      </c>
      <c r="AU55" s="42">
        <v>3.1623402801754099</v>
      </c>
      <c r="AV55" s="42">
        <v>3.8566207023999799</v>
      </c>
      <c r="AW55" s="43">
        <v>0.49769717793205498</v>
      </c>
      <c r="AX55" s="43">
        <v>0.48713902491779398</v>
      </c>
      <c r="AY55" s="35">
        <v>0.75643889114145302</v>
      </c>
      <c r="AZ55" s="35">
        <v>0.76791357762864898</v>
      </c>
      <c r="BA55" s="36" t="s">
        <v>69</v>
      </c>
      <c r="BB55" s="36" t="s">
        <v>69</v>
      </c>
      <c r="BC55" s="40" t="s">
        <v>71</v>
      </c>
      <c r="BD55" s="40" t="s">
        <v>71</v>
      </c>
      <c r="BE55" s="41" t="s">
        <v>71</v>
      </c>
      <c r="BF55" s="41" t="s">
        <v>71</v>
      </c>
      <c r="BG55" s="3" t="s">
        <v>69</v>
      </c>
      <c r="BH55" s="3" t="s">
        <v>69</v>
      </c>
      <c r="BI55">
        <f t="shared" ref="BI55:BI70" si="201">IF(BJ55=AR55,1,0)</f>
        <v>1</v>
      </c>
      <c r="BJ55" t="s">
        <v>146</v>
      </c>
      <c r="BK55" s="35">
        <v>0.69800656713076403</v>
      </c>
      <c r="BL55" s="35">
        <v>0.71745708736268099</v>
      </c>
      <c r="BM55" s="35">
        <v>10.1204637227085</v>
      </c>
      <c r="BN55" s="35">
        <v>9.7055296365984791</v>
      </c>
      <c r="BO55" s="35">
        <v>0.549539291469896</v>
      </c>
      <c r="BP55" s="35">
        <v>0.531547657917255</v>
      </c>
      <c r="BQ55" s="35">
        <v>0.73301234562413198</v>
      </c>
      <c r="BR55" s="35">
        <v>0.75112955584275898</v>
      </c>
      <c r="BS55" t="s">
        <v>70</v>
      </c>
      <c r="BT55" t="s">
        <v>69</v>
      </c>
      <c r="BU55" t="s">
        <v>70</v>
      </c>
      <c r="BV55" t="s">
        <v>69</v>
      </c>
      <c r="BW55" t="s">
        <v>69</v>
      </c>
      <c r="BX55" t="s">
        <v>69</v>
      </c>
      <c r="BY55" t="s">
        <v>70</v>
      </c>
      <c r="BZ55" t="s">
        <v>69</v>
      </c>
    </row>
    <row r="56" spans="1:78" s="49" customFormat="1" x14ac:dyDescent="0.25">
      <c r="A56" s="48">
        <v>14181500</v>
      </c>
      <c r="B56" s="48">
        <v>23780511</v>
      </c>
      <c r="C56" s="49" t="s">
        <v>140</v>
      </c>
      <c r="D56" s="49" t="s">
        <v>151</v>
      </c>
      <c r="F56" s="50"/>
      <c r="G56" s="51">
        <v>0.75800000000000001</v>
      </c>
      <c r="H56" s="51" t="str">
        <f t="shared" si="185"/>
        <v>G</v>
      </c>
      <c r="I56" s="51" t="str">
        <f t="shared" si="186"/>
        <v>S</v>
      </c>
      <c r="J56" s="51" t="str">
        <f t="shared" si="187"/>
        <v>G</v>
      </c>
      <c r="K56" s="51" t="str">
        <f t="shared" si="188"/>
        <v>G</v>
      </c>
      <c r="L56" s="52">
        <v>3.5000000000000003E-2</v>
      </c>
      <c r="M56" s="51" t="str">
        <f t="shared" si="189"/>
        <v>VG</v>
      </c>
      <c r="N56" s="51" t="str">
        <f t="shared" si="190"/>
        <v>S</v>
      </c>
      <c r="O56" s="51" t="str">
        <f t="shared" si="191"/>
        <v>VG</v>
      </c>
      <c r="P56" s="51" t="str">
        <f t="shared" si="192"/>
        <v>S</v>
      </c>
      <c r="Q56" s="51">
        <v>0.49</v>
      </c>
      <c r="R56" s="51" t="str">
        <f t="shared" si="193"/>
        <v>VG</v>
      </c>
      <c r="S56" s="51" t="str">
        <f t="shared" si="194"/>
        <v>S</v>
      </c>
      <c r="T56" s="51" t="str">
        <f t="shared" si="195"/>
        <v>VG</v>
      </c>
      <c r="U56" s="51" t="str">
        <f t="shared" si="196"/>
        <v>G</v>
      </c>
      <c r="V56" s="51">
        <v>0.77100000000000002</v>
      </c>
      <c r="W56" s="51" t="str">
        <f t="shared" si="197"/>
        <v>G</v>
      </c>
      <c r="X56" s="51" t="str">
        <f t="shared" si="198"/>
        <v>S</v>
      </c>
      <c r="Y56" s="51" t="str">
        <f t="shared" si="199"/>
        <v>G</v>
      </c>
      <c r="Z56" s="51" t="str">
        <f t="shared" si="200"/>
        <v>G</v>
      </c>
      <c r="AA56" s="53">
        <v>0.69109243519114505</v>
      </c>
      <c r="AB56" s="53">
        <v>0.62165023500303696</v>
      </c>
      <c r="AC56" s="53">
        <v>10.4787403099045</v>
      </c>
      <c r="AD56" s="53">
        <v>7.7219855943986397</v>
      </c>
      <c r="AE56" s="53">
        <v>0.55579453470581697</v>
      </c>
      <c r="AF56" s="53">
        <v>0.61510142659317801</v>
      </c>
      <c r="AG56" s="53">
        <v>0.72886052202951401</v>
      </c>
      <c r="AH56" s="53">
        <v>0.64513479012133601</v>
      </c>
      <c r="AI56" s="48" t="s">
        <v>70</v>
      </c>
      <c r="AJ56" s="48" t="s">
        <v>70</v>
      </c>
      <c r="AK56" s="48" t="s">
        <v>70</v>
      </c>
      <c r="AL56" s="48" t="s">
        <v>69</v>
      </c>
      <c r="AM56" s="48" t="s">
        <v>69</v>
      </c>
      <c r="AN56" s="48" t="s">
        <v>70</v>
      </c>
      <c r="AO56" s="48" t="s">
        <v>70</v>
      </c>
      <c r="AP56" s="48" t="s">
        <v>70</v>
      </c>
      <c r="AR56" s="54" t="s">
        <v>146</v>
      </c>
      <c r="AS56" s="53">
        <v>0.75229751907846798</v>
      </c>
      <c r="AT56" s="53">
        <v>0.76269557040214098</v>
      </c>
      <c r="AU56" s="53">
        <v>3.1623402801754099</v>
      </c>
      <c r="AV56" s="53">
        <v>3.8566207023999799</v>
      </c>
      <c r="AW56" s="53">
        <v>0.49769717793205498</v>
      </c>
      <c r="AX56" s="53">
        <v>0.48713902491779398</v>
      </c>
      <c r="AY56" s="53">
        <v>0.75643889114145302</v>
      </c>
      <c r="AZ56" s="53">
        <v>0.76791357762864898</v>
      </c>
      <c r="BA56" s="48" t="s">
        <v>69</v>
      </c>
      <c r="BB56" s="48" t="s">
        <v>69</v>
      </c>
      <c r="BC56" s="48" t="s">
        <v>71</v>
      </c>
      <c r="BD56" s="48" t="s">
        <v>71</v>
      </c>
      <c r="BE56" s="48" t="s">
        <v>71</v>
      </c>
      <c r="BF56" s="48" t="s">
        <v>71</v>
      </c>
      <c r="BG56" s="48" t="s">
        <v>69</v>
      </c>
      <c r="BH56" s="48" t="s">
        <v>69</v>
      </c>
      <c r="BI56" s="49">
        <f t="shared" si="201"/>
        <v>1</v>
      </c>
      <c r="BJ56" s="49" t="s">
        <v>146</v>
      </c>
      <c r="BK56" s="53">
        <v>0.69800656713076403</v>
      </c>
      <c r="BL56" s="53">
        <v>0.71745708736268099</v>
      </c>
      <c r="BM56" s="53">
        <v>10.1204637227085</v>
      </c>
      <c r="BN56" s="53">
        <v>9.7055296365984791</v>
      </c>
      <c r="BO56" s="53">
        <v>0.549539291469896</v>
      </c>
      <c r="BP56" s="53">
        <v>0.531547657917255</v>
      </c>
      <c r="BQ56" s="53">
        <v>0.73301234562413198</v>
      </c>
      <c r="BR56" s="53">
        <v>0.75112955584275898</v>
      </c>
      <c r="BS56" s="49" t="s">
        <v>70</v>
      </c>
      <c r="BT56" s="49" t="s">
        <v>69</v>
      </c>
      <c r="BU56" s="49" t="s">
        <v>70</v>
      </c>
      <c r="BV56" s="49" t="s">
        <v>69</v>
      </c>
      <c r="BW56" s="49" t="s">
        <v>69</v>
      </c>
      <c r="BX56" s="49" t="s">
        <v>69</v>
      </c>
      <c r="BY56" s="49" t="s">
        <v>70</v>
      </c>
      <c r="BZ56" s="49" t="s">
        <v>69</v>
      </c>
    </row>
    <row r="57" spans="1:78" s="56" customFormat="1" ht="30" x14ac:dyDescent="0.25">
      <c r="A57" s="55">
        <v>14181500</v>
      </c>
      <c r="B57" s="55">
        <v>23780511</v>
      </c>
      <c r="C57" s="56" t="s">
        <v>140</v>
      </c>
      <c r="D57" s="66" t="s">
        <v>156</v>
      </c>
      <c r="E57" s="56" t="s">
        <v>158</v>
      </c>
      <c r="F57" s="57"/>
      <c r="G57" s="58">
        <v>0.53</v>
      </c>
      <c r="H57" s="58" t="str">
        <f t="shared" si="185"/>
        <v>S</v>
      </c>
      <c r="I57" s="58" t="str">
        <f t="shared" si="186"/>
        <v>S</v>
      </c>
      <c r="J57" s="58" t="str">
        <f t="shared" si="187"/>
        <v>G</v>
      </c>
      <c r="K57" s="58" t="str">
        <f t="shared" si="188"/>
        <v>G</v>
      </c>
      <c r="L57" s="59">
        <v>0.25700000000000001</v>
      </c>
      <c r="M57" s="58" t="str">
        <f t="shared" si="189"/>
        <v>NS</v>
      </c>
      <c r="N57" s="58" t="str">
        <f t="shared" si="190"/>
        <v>S</v>
      </c>
      <c r="O57" s="58" t="str">
        <f t="shared" si="191"/>
        <v>VG</v>
      </c>
      <c r="P57" s="58" t="str">
        <f t="shared" si="192"/>
        <v>S</v>
      </c>
      <c r="Q57" s="58">
        <v>0.64</v>
      </c>
      <c r="R57" s="58" t="str">
        <f t="shared" si="193"/>
        <v>S</v>
      </c>
      <c r="S57" s="58" t="str">
        <f t="shared" si="194"/>
        <v>S</v>
      </c>
      <c r="T57" s="58" t="str">
        <f t="shared" si="195"/>
        <v>VG</v>
      </c>
      <c r="U57" s="58" t="str">
        <f t="shared" si="196"/>
        <v>G</v>
      </c>
      <c r="V57" s="58">
        <v>0.68</v>
      </c>
      <c r="W57" s="58" t="str">
        <f t="shared" si="197"/>
        <v>S</v>
      </c>
      <c r="X57" s="58" t="str">
        <f t="shared" si="198"/>
        <v>S</v>
      </c>
      <c r="Y57" s="58" t="str">
        <f t="shared" si="199"/>
        <v>G</v>
      </c>
      <c r="Z57" s="58" t="str">
        <f t="shared" si="200"/>
        <v>G</v>
      </c>
      <c r="AA57" s="60">
        <v>0.69109243519114505</v>
      </c>
      <c r="AB57" s="60">
        <v>0.62165023500303696</v>
      </c>
      <c r="AC57" s="60">
        <v>10.4787403099045</v>
      </c>
      <c r="AD57" s="60">
        <v>7.7219855943986397</v>
      </c>
      <c r="AE57" s="60">
        <v>0.55579453470581697</v>
      </c>
      <c r="AF57" s="60">
        <v>0.61510142659317801</v>
      </c>
      <c r="AG57" s="60">
        <v>0.72886052202951401</v>
      </c>
      <c r="AH57" s="60">
        <v>0.64513479012133601</v>
      </c>
      <c r="AI57" s="55" t="s">
        <v>70</v>
      </c>
      <c r="AJ57" s="55" t="s">
        <v>70</v>
      </c>
      <c r="AK57" s="55" t="s">
        <v>70</v>
      </c>
      <c r="AL57" s="55" t="s">
        <v>69</v>
      </c>
      <c r="AM57" s="55" t="s">
        <v>69</v>
      </c>
      <c r="AN57" s="55" t="s">
        <v>70</v>
      </c>
      <c r="AO57" s="55" t="s">
        <v>70</v>
      </c>
      <c r="AP57" s="55" t="s">
        <v>70</v>
      </c>
      <c r="AR57" s="61" t="s">
        <v>146</v>
      </c>
      <c r="AS57" s="60">
        <v>0.75229751907846798</v>
      </c>
      <c r="AT57" s="60">
        <v>0.76269557040214098</v>
      </c>
      <c r="AU57" s="60">
        <v>3.1623402801754099</v>
      </c>
      <c r="AV57" s="60">
        <v>3.8566207023999799</v>
      </c>
      <c r="AW57" s="60">
        <v>0.49769717793205498</v>
      </c>
      <c r="AX57" s="60">
        <v>0.48713902491779398</v>
      </c>
      <c r="AY57" s="60">
        <v>0.75643889114145302</v>
      </c>
      <c r="AZ57" s="60">
        <v>0.76791357762864898</v>
      </c>
      <c r="BA57" s="55" t="s">
        <v>69</v>
      </c>
      <c r="BB57" s="55" t="s">
        <v>69</v>
      </c>
      <c r="BC57" s="55" t="s">
        <v>71</v>
      </c>
      <c r="BD57" s="55" t="s">
        <v>71</v>
      </c>
      <c r="BE57" s="55" t="s">
        <v>71</v>
      </c>
      <c r="BF57" s="55" t="s">
        <v>71</v>
      </c>
      <c r="BG57" s="55" t="s">
        <v>69</v>
      </c>
      <c r="BH57" s="55" t="s">
        <v>69</v>
      </c>
      <c r="BI57" s="56">
        <f t="shared" si="201"/>
        <v>1</v>
      </c>
      <c r="BJ57" s="56" t="s">
        <v>146</v>
      </c>
      <c r="BK57" s="60">
        <v>0.69800656713076403</v>
      </c>
      <c r="BL57" s="60">
        <v>0.71745708736268099</v>
      </c>
      <c r="BM57" s="60">
        <v>10.1204637227085</v>
      </c>
      <c r="BN57" s="60">
        <v>9.7055296365984791</v>
      </c>
      <c r="BO57" s="60">
        <v>0.549539291469896</v>
      </c>
      <c r="BP57" s="60">
        <v>0.531547657917255</v>
      </c>
      <c r="BQ57" s="60">
        <v>0.73301234562413198</v>
      </c>
      <c r="BR57" s="60">
        <v>0.75112955584275898</v>
      </c>
      <c r="BS57" s="56" t="s">
        <v>70</v>
      </c>
      <c r="BT57" s="56" t="s">
        <v>69</v>
      </c>
      <c r="BU57" s="56" t="s">
        <v>70</v>
      </c>
      <c r="BV57" s="56" t="s">
        <v>69</v>
      </c>
      <c r="BW57" s="56" t="s">
        <v>69</v>
      </c>
      <c r="BX57" s="56" t="s">
        <v>69</v>
      </c>
      <c r="BY57" s="56" t="s">
        <v>70</v>
      </c>
      <c r="BZ57" s="56" t="s">
        <v>69</v>
      </c>
    </row>
    <row r="58" spans="1:78" s="49" customFormat="1" ht="30" x14ac:dyDescent="0.25">
      <c r="A58" s="48">
        <v>14181500</v>
      </c>
      <c r="B58" s="48">
        <v>23780511</v>
      </c>
      <c r="C58" s="49" t="s">
        <v>140</v>
      </c>
      <c r="D58" s="65" t="s">
        <v>165</v>
      </c>
      <c r="E58" s="49" t="s">
        <v>166</v>
      </c>
      <c r="F58" s="50"/>
      <c r="G58" s="51">
        <v>0.75</v>
      </c>
      <c r="H58" s="51" t="str">
        <f t="shared" si="185"/>
        <v>G</v>
      </c>
      <c r="I58" s="51" t="str">
        <f t="shared" si="186"/>
        <v>S</v>
      </c>
      <c r="J58" s="51" t="str">
        <f t="shared" si="187"/>
        <v>G</v>
      </c>
      <c r="K58" s="51" t="str">
        <f t="shared" si="188"/>
        <v>G</v>
      </c>
      <c r="L58" s="52">
        <v>2E-3</v>
      </c>
      <c r="M58" s="51" t="str">
        <f t="shared" si="189"/>
        <v>VG</v>
      </c>
      <c r="N58" s="51" t="str">
        <f t="shared" si="190"/>
        <v>S</v>
      </c>
      <c r="O58" s="51" t="str">
        <f t="shared" si="191"/>
        <v>VG</v>
      </c>
      <c r="P58" s="51" t="str">
        <f t="shared" si="192"/>
        <v>S</v>
      </c>
      <c r="Q58" s="51">
        <v>0.5</v>
      </c>
      <c r="R58" s="51" t="str">
        <f t="shared" si="193"/>
        <v>VG</v>
      </c>
      <c r="S58" s="51" t="str">
        <f t="shared" si="194"/>
        <v>S</v>
      </c>
      <c r="T58" s="51" t="str">
        <f t="shared" si="195"/>
        <v>VG</v>
      </c>
      <c r="U58" s="51" t="str">
        <f t="shared" si="196"/>
        <v>G</v>
      </c>
      <c r="V58" s="51">
        <v>0.77</v>
      </c>
      <c r="W58" s="51" t="str">
        <f t="shared" si="197"/>
        <v>G</v>
      </c>
      <c r="X58" s="51" t="str">
        <f t="shared" si="198"/>
        <v>S</v>
      </c>
      <c r="Y58" s="51" t="str">
        <f t="shared" si="199"/>
        <v>G</v>
      </c>
      <c r="Z58" s="51" t="str">
        <f t="shared" si="200"/>
        <v>G</v>
      </c>
      <c r="AA58" s="53">
        <v>0.69109243519114505</v>
      </c>
      <c r="AB58" s="53">
        <v>0.62165023500303696</v>
      </c>
      <c r="AC58" s="53">
        <v>10.4787403099045</v>
      </c>
      <c r="AD58" s="53">
        <v>7.7219855943986397</v>
      </c>
      <c r="AE58" s="53">
        <v>0.55579453470581697</v>
      </c>
      <c r="AF58" s="53">
        <v>0.61510142659317801</v>
      </c>
      <c r="AG58" s="53">
        <v>0.72886052202951401</v>
      </c>
      <c r="AH58" s="53">
        <v>0.64513479012133601</v>
      </c>
      <c r="AI58" s="48" t="s">
        <v>70</v>
      </c>
      <c r="AJ58" s="48" t="s">
        <v>70</v>
      </c>
      <c r="AK58" s="48" t="s">
        <v>70</v>
      </c>
      <c r="AL58" s="48" t="s">
        <v>69</v>
      </c>
      <c r="AM58" s="48" t="s">
        <v>69</v>
      </c>
      <c r="AN58" s="48" t="s">
        <v>70</v>
      </c>
      <c r="AO58" s="48" t="s">
        <v>70</v>
      </c>
      <c r="AP58" s="48" t="s">
        <v>70</v>
      </c>
      <c r="AR58" s="54" t="s">
        <v>146</v>
      </c>
      <c r="AS58" s="53">
        <v>0.75229751907846798</v>
      </c>
      <c r="AT58" s="53">
        <v>0.76269557040214098</v>
      </c>
      <c r="AU58" s="53">
        <v>3.1623402801754099</v>
      </c>
      <c r="AV58" s="53">
        <v>3.8566207023999799</v>
      </c>
      <c r="AW58" s="53">
        <v>0.49769717793205498</v>
      </c>
      <c r="AX58" s="53">
        <v>0.48713902491779398</v>
      </c>
      <c r="AY58" s="53">
        <v>0.75643889114145302</v>
      </c>
      <c r="AZ58" s="53">
        <v>0.76791357762864898</v>
      </c>
      <c r="BA58" s="48" t="s">
        <v>69</v>
      </c>
      <c r="BB58" s="48" t="s">
        <v>69</v>
      </c>
      <c r="BC58" s="48" t="s">
        <v>71</v>
      </c>
      <c r="BD58" s="48" t="s">
        <v>71</v>
      </c>
      <c r="BE58" s="48" t="s">
        <v>71</v>
      </c>
      <c r="BF58" s="48" t="s">
        <v>71</v>
      </c>
      <c r="BG58" s="48" t="s">
        <v>69</v>
      </c>
      <c r="BH58" s="48" t="s">
        <v>69</v>
      </c>
      <c r="BI58" s="49">
        <f t="shared" si="201"/>
        <v>1</v>
      </c>
      <c r="BJ58" s="49" t="s">
        <v>146</v>
      </c>
      <c r="BK58" s="53">
        <v>0.69800656713076403</v>
      </c>
      <c r="BL58" s="53">
        <v>0.71745708736268099</v>
      </c>
      <c r="BM58" s="53">
        <v>10.1204637227085</v>
      </c>
      <c r="BN58" s="53">
        <v>9.7055296365984791</v>
      </c>
      <c r="BO58" s="53">
        <v>0.549539291469896</v>
      </c>
      <c r="BP58" s="53">
        <v>0.531547657917255</v>
      </c>
      <c r="BQ58" s="53">
        <v>0.73301234562413198</v>
      </c>
      <c r="BR58" s="53">
        <v>0.75112955584275898</v>
      </c>
      <c r="BS58" s="49" t="s">
        <v>70</v>
      </c>
      <c r="BT58" s="49" t="s">
        <v>69</v>
      </c>
      <c r="BU58" s="49" t="s">
        <v>70</v>
      </c>
      <c r="BV58" s="49" t="s">
        <v>69</v>
      </c>
      <c r="BW58" s="49" t="s">
        <v>69</v>
      </c>
      <c r="BX58" s="49" t="s">
        <v>69</v>
      </c>
      <c r="BY58" s="49" t="s">
        <v>70</v>
      </c>
      <c r="BZ58" s="49" t="s">
        <v>69</v>
      </c>
    </row>
    <row r="59" spans="1:78" s="49" customFormat="1" x14ac:dyDescent="0.25">
      <c r="A59" s="48">
        <v>14181500</v>
      </c>
      <c r="B59" s="48">
        <v>23780511</v>
      </c>
      <c r="C59" s="49" t="s">
        <v>140</v>
      </c>
      <c r="D59" s="65" t="s">
        <v>167</v>
      </c>
      <c r="E59" s="49" t="s">
        <v>168</v>
      </c>
      <c r="F59" s="50"/>
      <c r="G59" s="51">
        <v>0.73</v>
      </c>
      <c r="H59" s="51" t="str">
        <f t="shared" si="185"/>
        <v>G</v>
      </c>
      <c r="I59" s="51" t="str">
        <f t="shared" si="186"/>
        <v>S</v>
      </c>
      <c r="J59" s="51" t="str">
        <f t="shared" si="187"/>
        <v>G</v>
      </c>
      <c r="K59" s="51" t="str">
        <f t="shared" si="188"/>
        <v>G</v>
      </c>
      <c r="L59" s="52">
        <v>6.9000000000000006E-2</v>
      </c>
      <c r="M59" s="51" t="str">
        <f t="shared" si="189"/>
        <v>G</v>
      </c>
      <c r="N59" s="51" t="str">
        <f t="shared" si="190"/>
        <v>S</v>
      </c>
      <c r="O59" s="51" t="str">
        <f t="shared" si="191"/>
        <v>VG</v>
      </c>
      <c r="P59" s="51" t="str">
        <f t="shared" si="192"/>
        <v>S</v>
      </c>
      <c r="Q59" s="51">
        <v>0.51</v>
      </c>
      <c r="R59" s="51" t="str">
        <f t="shared" si="193"/>
        <v>G</v>
      </c>
      <c r="S59" s="51" t="str">
        <f t="shared" si="194"/>
        <v>S</v>
      </c>
      <c r="T59" s="51" t="str">
        <f t="shared" si="195"/>
        <v>VG</v>
      </c>
      <c r="U59" s="51" t="str">
        <f t="shared" si="196"/>
        <v>G</v>
      </c>
      <c r="V59" s="51">
        <v>0.755</v>
      </c>
      <c r="W59" s="51" t="str">
        <f t="shared" si="197"/>
        <v>G</v>
      </c>
      <c r="X59" s="51" t="str">
        <f t="shared" si="198"/>
        <v>S</v>
      </c>
      <c r="Y59" s="51" t="str">
        <f t="shared" si="199"/>
        <v>G</v>
      </c>
      <c r="Z59" s="51" t="str">
        <f t="shared" si="200"/>
        <v>G</v>
      </c>
      <c r="AA59" s="53">
        <v>0.69109243519114505</v>
      </c>
      <c r="AB59" s="53">
        <v>0.62165023500303696</v>
      </c>
      <c r="AC59" s="53">
        <v>10.4787403099045</v>
      </c>
      <c r="AD59" s="53">
        <v>7.7219855943986397</v>
      </c>
      <c r="AE59" s="53">
        <v>0.55579453470581697</v>
      </c>
      <c r="AF59" s="53">
        <v>0.61510142659317801</v>
      </c>
      <c r="AG59" s="53">
        <v>0.72886052202951401</v>
      </c>
      <c r="AH59" s="53">
        <v>0.64513479012133601</v>
      </c>
      <c r="AI59" s="48" t="s">
        <v>70</v>
      </c>
      <c r="AJ59" s="48" t="s">
        <v>70</v>
      </c>
      <c r="AK59" s="48" t="s">
        <v>70</v>
      </c>
      <c r="AL59" s="48" t="s">
        <v>69</v>
      </c>
      <c r="AM59" s="48" t="s">
        <v>69</v>
      </c>
      <c r="AN59" s="48" t="s">
        <v>70</v>
      </c>
      <c r="AO59" s="48" t="s">
        <v>70</v>
      </c>
      <c r="AP59" s="48" t="s">
        <v>70</v>
      </c>
      <c r="AR59" s="54" t="s">
        <v>146</v>
      </c>
      <c r="AS59" s="53">
        <v>0.75229751907846798</v>
      </c>
      <c r="AT59" s="53">
        <v>0.76269557040214098</v>
      </c>
      <c r="AU59" s="53">
        <v>3.1623402801754099</v>
      </c>
      <c r="AV59" s="53">
        <v>3.8566207023999799</v>
      </c>
      <c r="AW59" s="53">
        <v>0.49769717793205498</v>
      </c>
      <c r="AX59" s="53">
        <v>0.48713902491779398</v>
      </c>
      <c r="AY59" s="53">
        <v>0.75643889114145302</v>
      </c>
      <c r="AZ59" s="53">
        <v>0.76791357762864898</v>
      </c>
      <c r="BA59" s="48" t="s">
        <v>69</v>
      </c>
      <c r="BB59" s="48" t="s">
        <v>69</v>
      </c>
      <c r="BC59" s="48" t="s">
        <v>71</v>
      </c>
      <c r="BD59" s="48" t="s">
        <v>71</v>
      </c>
      <c r="BE59" s="48" t="s">
        <v>71</v>
      </c>
      <c r="BF59" s="48" t="s">
        <v>71</v>
      </c>
      <c r="BG59" s="48" t="s">
        <v>69</v>
      </c>
      <c r="BH59" s="48" t="s">
        <v>69</v>
      </c>
      <c r="BI59" s="49">
        <f t="shared" si="201"/>
        <v>1</v>
      </c>
      <c r="BJ59" s="49" t="s">
        <v>146</v>
      </c>
      <c r="BK59" s="53">
        <v>0.69800656713076403</v>
      </c>
      <c r="BL59" s="53">
        <v>0.71745708736268099</v>
      </c>
      <c r="BM59" s="53">
        <v>10.1204637227085</v>
      </c>
      <c r="BN59" s="53">
        <v>9.7055296365984791</v>
      </c>
      <c r="BO59" s="53">
        <v>0.549539291469896</v>
      </c>
      <c r="BP59" s="53">
        <v>0.531547657917255</v>
      </c>
      <c r="BQ59" s="53">
        <v>0.73301234562413198</v>
      </c>
      <c r="BR59" s="53">
        <v>0.75112955584275898</v>
      </c>
      <c r="BS59" s="49" t="s">
        <v>70</v>
      </c>
      <c r="BT59" s="49" t="s">
        <v>69</v>
      </c>
      <c r="BU59" s="49" t="s">
        <v>70</v>
      </c>
      <c r="BV59" s="49" t="s">
        <v>69</v>
      </c>
      <c r="BW59" s="49" t="s">
        <v>69</v>
      </c>
      <c r="BX59" s="49" t="s">
        <v>69</v>
      </c>
      <c r="BY59" s="49" t="s">
        <v>70</v>
      </c>
      <c r="BZ59" s="49" t="s">
        <v>69</v>
      </c>
    </row>
    <row r="60" spans="1:78" s="49" customFormat="1" x14ac:dyDescent="0.25">
      <c r="A60" s="48">
        <v>14181500</v>
      </c>
      <c r="B60" s="48">
        <v>23780511</v>
      </c>
      <c r="C60" s="49" t="s">
        <v>140</v>
      </c>
      <c r="D60" s="65" t="s">
        <v>169</v>
      </c>
      <c r="E60" s="49" t="s">
        <v>170</v>
      </c>
      <c r="F60" s="50"/>
      <c r="G60" s="51">
        <v>0.75</v>
      </c>
      <c r="H60" s="51" t="str">
        <f t="shared" si="185"/>
        <v>G</v>
      </c>
      <c r="I60" s="51" t="str">
        <f t="shared" si="186"/>
        <v>S</v>
      </c>
      <c r="J60" s="51" t="str">
        <f t="shared" si="187"/>
        <v>G</v>
      </c>
      <c r="K60" s="51" t="str">
        <f t="shared" si="188"/>
        <v>G</v>
      </c>
      <c r="L60" s="52">
        <v>8.0000000000000004E-4</v>
      </c>
      <c r="M60" s="51" t="str">
        <f t="shared" si="189"/>
        <v>VG</v>
      </c>
      <c r="N60" s="51" t="str">
        <f t="shared" si="190"/>
        <v>S</v>
      </c>
      <c r="O60" s="51" t="str">
        <f t="shared" si="191"/>
        <v>VG</v>
      </c>
      <c r="P60" s="51" t="str">
        <f t="shared" si="192"/>
        <v>S</v>
      </c>
      <c r="Q60" s="51">
        <v>0.5</v>
      </c>
      <c r="R60" s="51" t="str">
        <f t="shared" si="193"/>
        <v>VG</v>
      </c>
      <c r="S60" s="51" t="str">
        <f t="shared" si="194"/>
        <v>S</v>
      </c>
      <c r="T60" s="51" t="str">
        <f t="shared" si="195"/>
        <v>VG</v>
      </c>
      <c r="U60" s="51" t="str">
        <f t="shared" si="196"/>
        <v>G</v>
      </c>
      <c r="V60" s="51">
        <v>0.77</v>
      </c>
      <c r="W60" s="51" t="str">
        <f t="shared" si="197"/>
        <v>G</v>
      </c>
      <c r="X60" s="51" t="str">
        <f t="shared" si="198"/>
        <v>S</v>
      </c>
      <c r="Y60" s="51" t="str">
        <f t="shared" si="199"/>
        <v>G</v>
      </c>
      <c r="Z60" s="51" t="str">
        <f t="shared" si="200"/>
        <v>G</v>
      </c>
      <c r="AA60" s="53">
        <v>0.69109243519114505</v>
      </c>
      <c r="AB60" s="53">
        <v>0.62165023500303696</v>
      </c>
      <c r="AC60" s="53">
        <v>10.4787403099045</v>
      </c>
      <c r="AD60" s="53">
        <v>7.7219855943986397</v>
      </c>
      <c r="AE60" s="53">
        <v>0.55579453470581697</v>
      </c>
      <c r="AF60" s="53">
        <v>0.61510142659317801</v>
      </c>
      <c r="AG60" s="53">
        <v>0.72886052202951401</v>
      </c>
      <c r="AH60" s="53">
        <v>0.64513479012133601</v>
      </c>
      <c r="AI60" s="48" t="s">
        <v>70</v>
      </c>
      <c r="AJ60" s="48" t="s">
        <v>70</v>
      </c>
      <c r="AK60" s="48" t="s">
        <v>70</v>
      </c>
      <c r="AL60" s="48" t="s">
        <v>69</v>
      </c>
      <c r="AM60" s="48" t="s">
        <v>69</v>
      </c>
      <c r="AN60" s="48" t="s">
        <v>70</v>
      </c>
      <c r="AO60" s="48" t="s">
        <v>70</v>
      </c>
      <c r="AP60" s="48" t="s">
        <v>70</v>
      </c>
      <c r="AR60" s="54" t="s">
        <v>146</v>
      </c>
      <c r="AS60" s="53">
        <v>0.75229751907846798</v>
      </c>
      <c r="AT60" s="53">
        <v>0.76269557040214098</v>
      </c>
      <c r="AU60" s="53">
        <v>3.1623402801754099</v>
      </c>
      <c r="AV60" s="53">
        <v>3.8566207023999799</v>
      </c>
      <c r="AW60" s="53">
        <v>0.49769717793205498</v>
      </c>
      <c r="AX60" s="53">
        <v>0.48713902491779398</v>
      </c>
      <c r="AY60" s="53">
        <v>0.75643889114145302</v>
      </c>
      <c r="AZ60" s="53">
        <v>0.76791357762864898</v>
      </c>
      <c r="BA60" s="48" t="s">
        <v>69</v>
      </c>
      <c r="BB60" s="48" t="s">
        <v>69</v>
      </c>
      <c r="BC60" s="48" t="s">
        <v>71</v>
      </c>
      <c r="BD60" s="48" t="s">
        <v>71</v>
      </c>
      <c r="BE60" s="48" t="s">
        <v>71</v>
      </c>
      <c r="BF60" s="48" t="s">
        <v>71</v>
      </c>
      <c r="BG60" s="48" t="s">
        <v>69</v>
      </c>
      <c r="BH60" s="48" t="s">
        <v>69</v>
      </c>
      <c r="BI60" s="49">
        <f t="shared" si="201"/>
        <v>1</v>
      </c>
      <c r="BJ60" s="49" t="s">
        <v>146</v>
      </c>
      <c r="BK60" s="53">
        <v>0.69800656713076403</v>
      </c>
      <c r="BL60" s="53">
        <v>0.71745708736268099</v>
      </c>
      <c r="BM60" s="53">
        <v>10.1204637227085</v>
      </c>
      <c r="BN60" s="53">
        <v>9.7055296365984791</v>
      </c>
      <c r="BO60" s="53">
        <v>0.549539291469896</v>
      </c>
      <c r="BP60" s="53">
        <v>0.531547657917255</v>
      </c>
      <c r="BQ60" s="53">
        <v>0.73301234562413198</v>
      </c>
      <c r="BR60" s="53">
        <v>0.75112955584275898</v>
      </c>
      <c r="BS60" s="49" t="s">
        <v>70</v>
      </c>
      <c r="BT60" s="49" t="s">
        <v>69</v>
      </c>
      <c r="BU60" s="49" t="s">
        <v>70</v>
      </c>
      <c r="BV60" s="49" t="s">
        <v>69</v>
      </c>
      <c r="BW60" s="49" t="s">
        <v>69</v>
      </c>
      <c r="BX60" s="49" t="s">
        <v>69</v>
      </c>
      <c r="BY60" s="49" t="s">
        <v>70</v>
      </c>
      <c r="BZ60" s="49" t="s">
        <v>69</v>
      </c>
    </row>
    <row r="61" spans="1:78" s="49" customFormat="1" x14ac:dyDescent="0.25">
      <c r="A61" s="48">
        <v>14181500</v>
      </c>
      <c r="B61" s="48">
        <v>23780511</v>
      </c>
      <c r="C61" s="49" t="s">
        <v>140</v>
      </c>
      <c r="D61" s="65" t="s">
        <v>183</v>
      </c>
      <c r="F61" s="50"/>
      <c r="G61" s="51">
        <v>0.76100000000000001</v>
      </c>
      <c r="H61" s="51" t="str">
        <f t="shared" ref="H61:H70" si="202">IF(G61&gt;0.8,"VG",IF(G61&gt;0.7,"G",IF(G61&gt;0.45,"S","NS")))</f>
        <v>G</v>
      </c>
      <c r="I61" s="51" t="str">
        <f t="shared" ref="I61:I70" si="203">AI61</f>
        <v>S</v>
      </c>
      <c r="J61" s="51" t="str">
        <f t="shared" ref="J61:J70" si="204">BB61</f>
        <v>G</v>
      </c>
      <c r="K61" s="51" t="str">
        <f t="shared" ref="K61:K70" si="205">BT61</f>
        <v>G</v>
      </c>
      <c r="L61" s="52">
        <v>8.2000000000000007E-3</v>
      </c>
      <c r="M61" s="51" t="str">
        <f t="shared" ref="M61:M70" si="206">IF(ABS(L61)&lt;5%,"VG",IF(ABS(L61)&lt;10%,"G",IF(ABS(L61)&lt;15%,"S","NS")))</f>
        <v>VG</v>
      </c>
      <c r="N61" s="51" t="str">
        <f t="shared" si="190"/>
        <v>S</v>
      </c>
      <c r="O61" s="51" t="str">
        <f t="shared" ref="O61:O70" si="207">BD61</f>
        <v>VG</v>
      </c>
      <c r="P61" s="51" t="str">
        <f t="shared" si="192"/>
        <v>S</v>
      </c>
      <c r="Q61" s="51">
        <v>0.48899999999999999</v>
      </c>
      <c r="R61" s="51" t="str">
        <f t="shared" ref="R61:R70" si="208">IF(Q61&lt;=0.5,"VG",IF(Q61&lt;=0.6,"G",IF(Q61&lt;=0.7,"S","NS")))</f>
        <v>VG</v>
      </c>
      <c r="S61" s="51" t="str">
        <f t="shared" ref="S61:S70" si="209">AN61</f>
        <v>S</v>
      </c>
      <c r="T61" s="51" t="str">
        <f t="shared" ref="T61:T70" si="210">BF61</f>
        <v>VG</v>
      </c>
      <c r="U61" s="51" t="str">
        <f t="shared" ref="U61:U70" si="211">BX61</f>
        <v>G</v>
      </c>
      <c r="V61" s="51">
        <v>0.77400000000000002</v>
      </c>
      <c r="W61" s="51" t="str">
        <f t="shared" ref="W61:W70" si="212">IF(V61&gt;0.85,"VG",IF(V61&gt;0.75,"G",IF(V61&gt;0.6,"S","NS")))</f>
        <v>G</v>
      </c>
      <c r="X61" s="51" t="str">
        <f t="shared" ref="X61:X70" si="213">AP61</f>
        <v>S</v>
      </c>
      <c r="Y61" s="51" t="str">
        <f t="shared" ref="Y61:Y70" si="214">BH61</f>
        <v>G</v>
      </c>
      <c r="Z61" s="51" t="str">
        <f t="shared" ref="Z61:Z70" si="215">BZ61</f>
        <v>G</v>
      </c>
      <c r="AA61" s="53">
        <v>0.69109243519114505</v>
      </c>
      <c r="AB61" s="53">
        <v>0.62165023500303696</v>
      </c>
      <c r="AC61" s="53">
        <v>10.4787403099045</v>
      </c>
      <c r="AD61" s="53">
        <v>7.7219855943986397</v>
      </c>
      <c r="AE61" s="53">
        <v>0.55579453470581697</v>
      </c>
      <c r="AF61" s="53">
        <v>0.61510142659317801</v>
      </c>
      <c r="AG61" s="53">
        <v>0.72886052202951401</v>
      </c>
      <c r="AH61" s="53">
        <v>0.64513479012133601</v>
      </c>
      <c r="AI61" s="48" t="s">
        <v>70</v>
      </c>
      <c r="AJ61" s="48" t="s">
        <v>70</v>
      </c>
      <c r="AK61" s="48" t="s">
        <v>70</v>
      </c>
      <c r="AL61" s="48" t="s">
        <v>69</v>
      </c>
      <c r="AM61" s="48" t="s">
        <v>69</v>
      </c>
      <c r="AN61" s="48" t="s">
        <v>70</v>
      </c>
      <c r="AO61" s="48" t="s">
        <v>70</v>
      </c>
      <c r="AP61" s="48" t="s">
        <v>70</v>
      </c>
      <c r="AR61" s="54" t="s">
        <v>146</v>
      </c>
      <c r="AS61" s="53">
        <v>0.75229751907846798</v>
      </c>
      <c r="AT61" s="53">
        <v>0.76269557040214098</v>
      </c>
      <c r="AU61" s="53">
        <v>3.1623402801754099</v>
      </c>
      <c r="AV61" s="53">
        <v>3.8566207023999799</v>
      </c>
      <c r="AW61" s="53">
        <v>0.49769717793205498</v>
      </c>
      <c r="AX61" s="53">
        <v>0.48713902491779398</v>
      </c>
      <c r="AY61" s="53">
        <v>0.75643889114145302</v>
      </c>
      <c r="AZ61" s="53">
        <v>0.76791357762864898</v>
      </c>
      <c r="BA61" s="48" t="s">
        <v>69</v>
      </c>
      <c r="BB61" s="48" t="s">
        <v>69</v>
      </c>
      <c r="BC61" s="48" t="s">
        <v>71</v>
      </c>
      <c r="BD61" s="48" t="s">
        <v>71</v>
      </c>
      <c r="BE61" s="48" t="s">
        <v>71</v>
      </c>
      <c r="BF61" s="48" t="s">
        <v>71</v>
      </c>
      <c r="BG61" s="48" t="s">
        <v>69</v>
      </c>
      <c r="BH61" s="48" t="s">
        <v>69</v>
      </c>
      <c r="BI61" s="49">
        <f t="shared" si="201"/>
        <v>1</v>
      </c>
      <c r="BJ61" s="49" t="s">
        <v>146</v>
      </c>
      <c r="BK61" s="53">
        <v>0.69800656713076403</v>
      </c>
      <c r="BL61" s="53">
        <v>0.71745708736268099</v>
      </c>
      <c r="BM61" s="53">
        <v>10.1204637227085</v>
      </c>
      <c r="BN61" s="53">
        <v>9.7055296365984791</v>
      </c>
      <c r="BO61" s="53">
        <v>0.549539291469896</v>
      </c>
      <c r="BP61" s="53">
        <v>0.531547657917255</v>
      </c>
      <c r="BQ61" s="53">
        <v>0.73301234562413198</v>
      </c>
      <c r="BR61" s="53">
        <v>0.75112955584275898</v>
      </c>
      <c r="BS61" s="49" t="s">
        <v>70</v>
      </c>
      <c r="BT61" s="49" t="s">
        <v>69</v>
      </c>
      <c r="BU61" s="49" t="s">
        <v>70</v>
      </c>
      <c r="BV61" s="49" t="s">
        <v>69</v>
      </c>
      <c r="BW61" s="49" t="s">
        <v>69</v>
      </c>
      <c r="BX61" s="49" t="s">
        <v>69</v>
      </c>
      <c r="BY61" s="49" t="s">
        <v>70</v>
      </c>
      <c r="BZ61" s="49" t="s">
        <v>69</v>
      </c>
    </row>
    <row r="62" spans="1:78" s="49" customFormat="1" x14ac:dyDescent="0.25">
      <c r="A62" s="48">
        <v>14181500</v>
      </c>
      <c r="B62" s="48">
        <v>23780511</v>
      </c>
      <c r="C62" s="49" t="s">
        <v>140</v>
      </c>
      <c r="D62" s="65" t="s">
        <v>199</v>
      </c>
      <c r="F62" s="50"/>
      <c r="G62" s="51">
        <v>0.76300000000000001</v>
      </c>
      <c r="H62" s="51" t="str">
        <f t="shared" si="202"/>
        <v>G</v>
      </c>
      <c r="I62" s="51" t="str">
        <f t="shared" si="203"/>
        <v>S</v>
      </c>
      <c r="J62" s="51" t="str">
        <f t="shared" si="204"/>
        <v>G</v>
      </c>
      <c r="K62" s="51" t="str">
        <f t="shared" si="205"/>
        <v>G</v>
      </c>
      <c r="L62" s="52">
        <v>-1.47E-2</v>
      </c>
      <c r="M62" s="51" t="str">
        <f t="shared" si="206"/>
        <v>VG</v>
      </c>
      <c r="N62" s="51" t="str">
        <f t="shared" si="190"/>
        <v>S</v>
      </c>
      <c r="O62" s="51" t="str">
        <f t="shared" si="207"/>
        <v>VG</v>
      </c>
      <c r="P62" s="51" t="str">
        <f t="shared" si="192"/>
        <v>S</v>
      </c>
      <c r="Q62" s="51">
        <v>0.48599999999999999</v>
      </c>
      <c r="R62" s="51" t="str">
        <f t="shared" si="208"/>
        <v>VG</v>
      </c>
      <c r="S62" s="51" t="str">
        <f t="shared" si="209"/>
        <v>S</v>
      </c>
      <c r="T62" s="51" t="str">
        <f t="shared" si="210"/>
        <v>VG</v>
      </c>
      <c r="U62" s="51" t="str">
        <f t="shared" si="211"/>
        <v>G</v>
      </c>
      <c r="V62" s="51">
        <v>0.78300000000000003</v>
      </c>
      <c r="W62" s="51" t="str">
        <f t="shared" si="212"/>
        <v>G</v>
      </c>
      <c r="X62" s="51" t="str">
        <f t="shared" si="213"/>
        <v>S</v>
      </c>
      <c r="Y62" s="51" t="str">
        <f t="shared" si="214"/>
        <v>G</v>
      </c>
      <c r="Z62" s="51" t="str">
        <f t="shared" si="215"/>
        <v>G</v>
      </c>
      <c r="AA62" s="53">
        <v>0.69109243519114505</v>
      </c>
      <c r="AB62" s="53">
        <v>0.62165023500303696</v>
      </c>
      <c r="AC62" s="53">
        <v>10.4787403099045</v>
      </c>
      <c r="AD62" s="53">
        <v>7.7219855943986397</v>
      </c>
      <c r="AE62" s="53">
        <v>0.55579453470581697</v>
      </c>
      <c r="AF62" s="53">
        <v>0.61510142659317801</v>
      </c>
      <c r="AG62" s="53">
        <v>0.72886052202951401</v>
      </c>
      <c r="AH62" s="53">
        <v>0.64513479012133601</v>
      </c>
      <c r="AI62" s="48" t="s">
        <v>70</v>
      </c>
      <c r="AJ62" s="48" t="s">
        <v>70</v>
      </c>
      <c r="AK62" s="48" t="s">
        <v>70</v>
      </c>
      <c r="AL62" s="48" t="s">
        <v>69</v>
      </c>
      <c r="AM62" s="48" t="s">
        <v>69</v>
      </c>
      <c r="AN62" s="48" t="s">
        <v>70</v>
      </c>
      <c r="AO62" s="48" t="s">
        <v>70</v>
      </c>
      <c r="AP62" s="48" t="s">
        <v>70</v>
      </c>
      <c r="AR62" s="54" t="s">
        <v>146</v>
      </c>
      <c r="AS62" s="53">
        <v>0.75229751907846798</v>
      </c>
      <c r="AT62" s="53">
        <v>0.76269557040214098</v>
      </c>
      <c r="AU62" s="53">
        <v>3.1623402801754099</v>
      </c>
      <c r="AV62" s="53">
        <v>3.8566207023999799</v>
      </c>
      <c r="AW62" s="53">
        <v>0.49769717793205498</v>
      </c>
      <c r="AX62" s="53">
        <v>0.48713902491779398</v>
      </c>
      <c r="AY62" s="53">
        <v>0.75643889114145302</v>
      </c>
      <c r="AZ62" s="53">
        <v>0.76791357762864898</v>
      </c>
      <c r="BA62" s="48" t="s">
        <v>69</v>
      </c>
      <c r="BB62" s="48" t="s">
        <v>69</v>
      </c>
      <c r="BC62" s="48" t="s">
        <v>71</v>
      </c>
      <c r="BD62" s="48" t="s">
        <v>71</v>
      </c>
      <c r="BE62" s="48" t="s">
        <v>71</v>
      </c>
      <c r="BF62" s="48" t="s">
        <v>71</v>
      </c>
      <c r="BG62" s="48" t="s">
        <v>69</v>
      </c>
      <c r="BH62" s="48" t="s">
        <v>69</v>
      </c>
      <c r="BI62" s="49">
        <f t="shared" si="201"/>
        <v>1</v>
      </c>
      <c r="BJ62" s="49" t="s">
        <v>146</v>
      </c>
      <c r="BK62" s="53">
        <v>0.69800656713076403</v>
      </c>
      <c r="BL62" s="53">
        <v>0.71745708736268099</v>
      </c>
      <c r="BM62" s="53">
        <v>10.1204637227085</v>
      </c>
      <c r="BN62" s="53">
        <v>9.7055296365984791</v>
      </c>
      <c r="BO62" s="53">
        <v>0.549539291469896</v>
      </c>
      <c r="BP62" s="53">
        <v>0.531547657917255</v>
      </c>
      <c r="BQ62" s="53">
        <v>0.73301234562413198</v>
      </c>
      <c r="BR62" s="53">
        <v>0.75112955584275898</v>
      </c>
      <c r="BS62" s="49" t="s">
        <v>70</v>
      </c>
      <c r="BT62" s="49" t="s">
        <v>69</v>
      </c>
      <c r="BU62" s="49" t="s">
        <v>70</v>
      </c>
      <c r="BV62" s="49" t="s">
        <v>69</v>
      </c>
      <c r="BW62" s="49" t="s">
        <v>69</v>
      </c>
      <c r="BX62" s="49" t="s">
        <v>69</v>
      </c>
      <c r="BY62" s="49" t="s">
        <v>70</v>
      </c>
      <c r="BZ62" s="49" t="s">
        <v>69</v>
      </c>
    </row>
    <row r="63" spans="1:78" s="49" customFormat="1" x14ac:dyDescent="0.25">
      <c r="A63" s="48">
        <v>14181500</v>
      </c>
      <c r="B63" s="48">
        <v>23780511</v>
      </c>
      <c r="C63" s="49" t="s">
        <v>140</v>
      </c>
      <c r="D63" s="65" t="s">
        <v>200</v>
      </c>
      <c r="F63" s="50"/>
      <c r="G63" s="51">
        <v>0.76300000000000001</v>
      </c>
      <c r="H63" s="51" t="str">
        <f t="shared" si="202"/>
        <v>G</v>
      </c>
      <c r="I63" s="51" t="str">
        <f t="shared" si="203"/>
        <v>S</v>
      </c>
      <c r="J63" s="51" t="str">
        <f t="shared" si="204"/>
        <v>G</v>
      </c>
      <c r="K63" s="51" t="str">
        <f t="shared" si="205"/>
        <v>G</v>
      </c>
      <c r="L63" s="52">
        <v>-2.07E-2</v>
      </c>
      <c r="M63" s="51" t="str">
        <f t="shared" si="206"/>
        <v>VG</v>
      </c>
      <c r="N63" s="51" t="str">
        <f t="shared" si="190"/>
        <v>S</v>
      </c>
      <c r="O63" s="51" t="str">
        <f t="shared" si="207"/>
        <v>VG</v>
      </c>
      <c r="P63" s="51" t="str">
        <f t="shared" si="192"/>
        <v>S</v>
      </c>
      <c r="Q63" s="51">
        <v>0.48599999999999999</v>
      </c>
      <c r="R63" s="51" t="str">
        <f t="shared" si="208"/>
        <v>VG</v>
      </c>
      <c r="S63" s="51" t="str">
        <f t="shared" si="209"/>
        <v>S</v>
      </c>
      <c r="T63" s="51" t="str">
        <f t="shared" si="210"/>
        <v>VG</v>
      </c>
      <c r="U63" s="51" t="str">
        <f t="shared" si="211"/>
        <v>G</v>
      </c>
      <c r="V63" s="51">
        <v>0.78500000000000003</v>
      </c>
      <c r="W63" s="51" t="str">
        <f t="shared" si="212"/>
        <v>G</v>
      </c>
      <c r="X63" s="51" t="str">
        <f t="shared" si="213"/>
        <v>S</v>
      </c>
      <c r="Y63" s="51" t="str">
        <f t="shared" si="214"/>
        <v>G</v>
      </c>
      <c r="Z63" s="51" t="str">
        <f t="shared" si="215"/>
        <v>G</v>
      </c>
      <c r="AA63" s="53">
        <v>0.69109243519114505</v>
      </c>
      <c r="AB63" s="53">
        <v>0.62165023500303696</v>
      </c>
      <c r="AC63" s="53">
        <v>10.4787403099045</v>
      </c>
      <c r="AD63" s="53">
        <v>7.7219855943986397</v>
      </c>
      <c r="AE63" s="53">
        <v>0.55579453470581697</v>
      </c>
      <c r="AF63" s="53">
        <v>0.61510142659317801</v>
      </c>
      <c r="AG63" s="53">
        <v>0.72886052202951401</v>
      </c>
      <c r="AH63" s="53">
        <v>0.64513479012133601</v>
      </c>
      <c r="AI63" s="48" t="s">
        <v>70</v>
      </c>
      <c r="AJ63" s="48" t="s">
        <v>70</v>
      </c>
      <c r="AK63" s="48" t="s">
        <v>70</v>
      </c>
      <c r="AL63" s="48" t="s">
        <v>69</v>
      </c>
      <c r="AM63" s="48" t="s">
        <v>69</v>
      </c>
      <c r="AN63" s="48" t="s">
        <v>70</v>
      </c>
      <c r="AO63" s="48" t="s">
        <v>70</v>
      </c>
      <c r="AP63" s="48" t="s">
        <v>70</v>
      </c>
      <c r="AR63" s="54" t="s">
        <v>146</v>
      </c>
      <c r="AS63" s="53">
        <v>0.75229751907846798</v>
      </c>
      <c r="AT63" s="53">
        <v>0.76269557040214098</v>
      </c>
      <c r="AU63" s="53">
        <v>3.1623402801754099</v>
      </c>
      <c r="AV63" s="53">
        <v>3.8566207023999799</v>
      </c>
      <c r="AW63" s="53">
        <v>0.49769717793205498</v>
      </c>
      <c r="AX63" s="53">
        <v>0.48713902491779398</v>
      </c>
      <c r="AY63" s="53">
        <v>0.75643889114145302</v>
      </c>
      <c r="AZ63" s="53">
        <v>0.76791357762864898</v>
      </c>
      <c r="BA63" s="48" t="s">
        <v>69</v>
      </c>
      <c r="BB63" s="48" t="s">
        <v>69</v>
      </c>
      <c r="BC63" s="48" t="s">
        <v>71</v>
      </c>
      <c r="BD63" s="48" t="s">
        <v>71</v>
      </c>
      <c r="BE63" s="48" t="s">
        <v>71</v>
      </c>
      <c r="BF63" s="48" t="s">
        <v>71</v>
      </c>
      <c r="BG63" s="48" t="s">
        <v>69</v>
      </c>
      <c r="BH63" s="48" t="s">
        <v>69</v>
      </c>
      <c r="BI63" s="49">
        <f t="shared" si="201"/>
        <v>1</v>
      </c>
      <c r="BJ63" s="49" t="s">
        <v>146</v>
      </c>
      <c r="BK63" s="53">
        <v>0.69800656713076403</v>
      </c>
      <c r="BL63" s="53">
        <v>0.71745708736268099</v>
      </c>
      <c r="BM63" s="53">
        <v>10.1204637227085</v>
      </c>
      <c r="BN63" s="53">
        <v>9.7055296365984791</v>
      </c>
      <c r="BO63" s="53">
        <v>0.549539291469896</v>
      </c>
      <c r="BP63" s="53">
        <v>0.531547657917255</v>
      </c>
      <c r="BQ63" s="53">
        <v>0.73301234562413198</v>
      </c>
      <c r="BR63" s="53">
        <v>0.75112955584275898</v>
      </c>
      <c r="BS63" s="49" t="s">
        <v>70</v>
      </c>
      <c r="BT63" s="49" t="s">
        <v>69</v>
      </c>
      <c r="BU63" s="49" t="s">
        <v>70</v>
      </c>
      <c r="BV63" s="49" t="s">
        <v>69</v>
      </c>
      <c r="BW63" s="49" t="s">
        <v>69</v>
      </c>
      <c r="BX63" s="49" t="s">
        <v>69</v>
      </c>
      <c r="BY63" s="49" t="s">
        <v>70</v>
      </c>
      <c r="BZ63" s="49" t="s">
        <v>69</v>
      </c>
    </row>
    <row r="64" spans="1:78" s="49" customFormat="1" x14ac:dyDescent="0.25">
      <c r="A64" s="48">
        <v>14181500</v>
      </c>
      <c r="B64" s="48">
        <v>23780511</v>
      </c>
      <c r="C64" s="49" t="s">
        <v>140</v>
      </c>
      <c r="D64" s="65" t="s">
        <v>201</v>
      </c>
      <c r="F64" s="50"/>
      <c r="G64" s="51">
        <v>0.76700000000000002</v>
      </c>
      <c r="H64" s="51" t="str">
        <f t="shared" si="202"/>
        <v>G</v>
      </c>
      <c r="I64" s="51" t="str">
        <f t="shared" si="203"/>
        <v>S</v>
      </c>
      <c r="J64" s="51" t="str">
        <f t="shared" si="204"/>
        <v>G</v>
      </c>
      <c r="K64" s="51" t="str">
        <f t="shared" si="205"/>
        <v>G</v>
      </c>
      <c r="L64" s="52">
        <v>-1.2200000000000001E-2</v>
      </c>
      <c r="M64" s="51" t="str">
        <f t="shared" si="206"/>
        <v>VG</v>
      </c>
      <c r="N64" s="51" t="str">
        <f t="shared" si="190"/>
        <v>S</v>
      </c>
      <c r="O64" s="51" t="str">
        <f t="shared" si="207"/>
        <v>VG</v>
      </c>
      <c r="P64" s="51" t="str">
        <f t="shared" si="192"/>
        <v>S</v>
      </c>
      <c r="Q64" s="51">
        <v>0.48299999999999998</v>
      </c>
      <c r="R64" s="51" t="str">
        <f t="shared" si="208"/>
        <v>VG</v>
      </c>
      <c r="S64" s="51" t="str">
        <f t="shared" si="209"/>
        <v>S</v>
      </c>
      <c r="T64" s="51" t="str">
        <f t="shared" si="210"/>
        <v>VG</v>
      </c>
      <c r="U64" s="51" t="str">
        <f t="shared" si="211"/>
        <v>G</v>
      </c>
      <c r="V64" s="51">
        <v>0.78500000000000003</v>
      </c>
      <c r="W64" s="51" t="str">
        <f t="shared" si="212"/>
        <v>G</v>
      </c>
      <c r="X64" s="51" t="str">
        <f t="shared" si="213"/>
        <v>S</v>
      </c>
      <c r="Y64" s="51" t="str">
        <f t="shared" si="214"/>
        <v>G</v>
      </c>
      <c r="Z64" s="51" t="str">
        <f t="shared" si="215"/>
        <v>G</v>
      </c>
      <c r="AA64" s="53">
        <v>0.69109243519114505</v>
      </c>
      <c r="AB64" s="53">
        <v>0.62165023500303696</v>
      </c>
      <c r="AC64" s="53">
        <v>10.4787403099045</v>
      </c>
      <c r="AD64" s="53">
        <v>7.7219855943986397</v>
      </c>
      <c r="AE64" s="53">
        <v>0.55579453470581697</v>
      </c>
      <c r="AF64" s="53">
        <v>0.61510142659317801</v>
      </c>
      <c r="AG64" s="53">
        <v>0.72886052202951401</v>
      </c>
      <c r="AH64" s="53">
        <v>0.64513479012133601</v>
      </c>
      <c r="AI64" s="48" t="s">
        <v>70</v>
      </c>
      <c r="AJ64" s="48" t="s">
        <v>70</v>
      </c>
      <c r="AK64" s="48" t="s">
        <v>70</v>
      </c>
      <c r="AL64" s="48" t="s">
        <v>69</v>
      </c>
      <c r="AM64" s="48" t="s">
        <v>69</v>
      </c>
      <c r="AN64" s="48" t="s">
        <v>70</v>
      </c>
      <c r="AO64" s="48" t="s">
        <v>70</v>
      </c>
      <c r="AP64" s="48" t="s">
        <v>70</v>
      </c>
      <c r="AR64" s="54" t="s">
        <v>146</v>
      </c>
      <c r="AS64" s="53">
        <v>0.75229751907846798</v>
      </c>
      <c r="AT64" s="53">
        <v>0.76269557040214098</v>
      </c>
      <c r="AU64" s="53">
        <v>3.1623402801754099</v>
      </c>
      <c r="AV64" s="53">
        <v>3.8566207023999799</v>
      </c>
      <c r="AW64" s="53">
        <v>0.49769717793205498</v>
      </c>
      <c r="AX64" s="53">
        <v>0.48713902491779398</v>
      </c>
      <c r="AY64" s="53">
        <v>0.75643889114145302</v>
      </c>
      <c r="AZ64" s="53">
        <v>0.76791357762864898</v>
      </c>
      <c r="BA64" s="48" t="s">
        <v>69</v>
      </c>
      <c r="BB64" s="48" t="s">
        <v>69</v>
      </c>
      <c r="BC64" s="48" t="s">
        <v>71</v>
      </c>
      <c r="BD64" s="48" t="s">
        <v>71</v>
      </c>
      <c r="BE64" s="48" t="s">
        <v>71</v>
      </c>
      <c r="BF64" s="48" t="s">
        <v>71</v>
      </c>
      <c r="BG64" s="48" t="s">
        <v>69</v>
      </c>
      <c r="BH64" s="48" t="s">
        <v>69</v>
      </c>
      <c r="BI64" s="49">
        <f t="shared" si="201"/>
        <v>1</v>
      </c>
      <c r="BJ64" s="49" t="s">
        <v>146</v>
      </c>
      <c r="BK64" s="53">
        <v>0.69800656713076403</v>
      </c>
      <c r="BL64" s="53">
        <v>0.71745708736268099</v>
      </c>
      <c r="BM64" s="53">
        <v>10.1204637227085</v>
      </c>
      <c r="BN64" s="53">
        <v>9.7055296365984791</v>
      </c>
      <c r="BO64" s="53">
        <v>0.549539291469896</v>
      </c>
      <c r="BP64" s="53">
        <v>0.531547657917255</v>
      </c>
      <c r="BQ64" s="53">
        <v>0.73301234562413198</v>
      </c>
      <c r="BR64" s="53">
        <v>0.75112955584275898</v>
      </c>
      <c r="BS64" s="49" t="s">
        <v>70</v>
      </c>
      <c r="BT64" s="49" t="s">
        <v>69</v>
      </c>
      <c r="BU64" s="49" t="s">
        <v>70</v>
      </c>
      <c r="BV64" s="49" t="s">
        <v>69</v>
      </c>
      <c r="BW64" s="49" t="s">
        <v>69</v>
      </c>
      <c r="BX64" s="49" t="s">
        <v>69</v>
      </c>
      <c r="BY64" s="49" t="s">
        <v>70</v>
      </c>
      <c r="BZ64" s="49" t="s">
        <v>69</v>
      </c>
    </row>
    <row r="65" spans="1:78" s="49" customFormat="1" x14ac:dyDescent="0.25">
      <c r="A65" s="48">
        <v>14181500</v>
      </c>
      <c r="B65" s="48">
        <v>23780511</v>
      </c>
      <c r="C65" s="49" t="s">
        <v>140</v>
      </c>
      <c r="D65" s="65" t="s">
        <v>203</v>
      </c>
      <c r="F65" s="50"/>
      <c r="G65" s="51">
        <v>0.77</v>
      </c>
      <c r="H65" s="51" t="str">
        <f t="shared" si="202"/>
        <v>G</v>
      </c>
      <c r="I65" s="51" t="str">
        <f t="shared" si="203"/>
        <v>S</v>
      </c>
      <c r="J65" s="51" t="str">
        <f t="shared" si="204"/>
        <v>G</v>
      </c>
      <c r="K65" s="51" t="str">
        <f t="shared" si="205"/>
        <v>G</v>
      </c>
      <c r="L65" s="52">
        <v>2.86E-2</v>
      </c>
      <c r="M65" s="51" t="str">
        <f t="shared" si="206"/>
        <v>VG</v>
      </c>
      <c r="N65" s="51" t="str">
        <f t="shared" si="190"/>
        <v>S</v>
      </c>
      <c r="O65" s="51" t="str">
        <f t="shared" si="207"/>
        <v>VG</v>
      </c>
      <c r="P65" s="51" t="str">
        <f t="shared" si="192"/>
        <v>S</v>
      </c>
      <c r="Q65" s="51">
        <v>0.47899999999999998</v>
      </c>
      <c r="R65" s="51" t="str">
        <f t="shared" si="208"/>
        <v>VG</v>
      </c>
      <c r="S65" s="51" t="str">
        <f t="shared" si="209"/>
        <v>S</v>
      </c>
      <c r="T65" s="51" t="str">
        <f t="shared" si="210"/>
        <v>VG</v>
      </c>
      <c r="U65" s="51" t="str">
        <f t="shared" si="211"/>
        <v>G</v>
      </c>
      <c r="V65" s="51">
        <v>0.78200000000000003</v>
      </c>
      <c r="W65" s="51" t="str">
        <f t="shared" si="212"/>
        <v>G</v>
      </c>
      <c r="X65" s="51" t="str">
        <f t="shared" si="213"/>
        <v>S</v>
      </c>
      <c r="Y65" s="51" t="str">
        <f t="shared" si="214"/>
        <v>G</v>
      </c>
      <c r="Z65" s="51" t="str">
        <f t="shared" si="215"/>
        <v>G</v>
      </c>
      <c r="AA65" s="53">
        <v>0.69109243519114505</v>
      </c>
      <c r="AB65" s="53">
        <v>0.62165023500303696</v>
      </c>
      <c r="AC65" s="53">
        <v>10.4787403099045</v>
      </c>
      <c r="AD65" s="53">
        <v>7.7219855943986397</v>
      </c>
      <c r="AE65" s="53">
        <v>0.55579453470581697</v>
      </c>
      <c r="AF65" s="53">
        <v>0.61510142659317801</v>
      </c>
      <c r="AG65" s="53">
        <v>0.72886052202951401</v>
      </c>
      <c r="AH65" s="53">
        <v>0.64513479012133601</v>
      </c>
      <c r="AI65" s="48" t="s">
        <v>70</v>
      </c>
      <c r="AJ65" s="48" t="s">
        <v>70</v>
      </c>
      <c r="AK65" s="48" t="s">
        <v>70</v>
      </c>
      <c r="AL65" s="48" t="s">
        <v>69</v>
      </c>
      <c r="AM65" s="48" t="s">
        <v>69</v>
      </c>
      <c r="AN65" s="48" t="s">
        <v>70</v>
      </c>
      <c r="AO65" s="48" t="s">
        <v>70</v>
      </c>
      <c r="AP65" s="48" t="s">
        <v>70</v>
      </c>
      <c r="AR65" s="54" t="s">
        <v>146</v>
      </c>
      <c r="AS65" s="53">
        <v>0.75229751907846798</v>
      </c>
      <c r="AT65" s="53">
        <v>0.76269557040214098</v>
      </c>
      <c r="AU65" s="53">
        <v>3.1623402801754099</v>
      </c>
      <c r="AV65" s="53">
        <v>3.8566207023999799</v>
      </c>
      <c r="AW65" s="53">
        <v>0.49769717793205498</v>
      </c>
      <c r="AX65" s="53">
        <v>0.48713902491779398</v>
      </c>
      <c r="AY65" s="53">
        <v>0.75643889114145302</v>
      </c>
      <c r="AZ65" s="53">
        <v>0.76791357762864898</v>
      </c>
      <c r="BA65" s="48" t="s">
        <v>69</v>
      </c>
      <c r="BB65" s="48" t="s">
        <v>69</v>
      </c>
      <c r="BC65" s="48" t="s">
        <v>71</v>
      </c>
      <c r="BD65" s="48" t="s">
        <v>71</v>
      </c>
      <c r="BE65" s="48" t="s">
        <v>71</v>
      </c>
      <c r="BF65" s="48" t="s">
        <v>71</v>
      </c>
      <c r="BG65" s="48" t="s">
        <v>69</v>
      </c>
      <c r="BH65" s="48" t="s">
        <v>69</v>
      </c>
      <c r="BI65" s="49">
        <f t="shared" si="201"/>
        <v>1</v>
      </c>
      <c r="BJ65" s="49" t="s">
        <v>146</v>
      </c>
      <c r="BK65" s="53">
        <v>0.69800656713076403</v>
      </c>
      <c r="BL65" s="53">
        <v>0.71745708736268099</v>
      </c>
      <c r="BM65" s="53">
        <v>10.1204637227085</v>
      </c>
      <c r="BN65" s="53">
        <v>9.7055296365984791</v>
      </c>
      <c r="BO65" s="53">
        <v>0.549539291469896</v>
      </c>
      <c r="BP65" s="53">
        <v>0.531547657917255</v>
      </c>
      <c r="BQ65" s="53">
        <v>0.73301234562413198</v>
      </c>
      <c r="BR65" s="53">
        <v>0.75112955584275898</v>
      </c>
      <c r="BS65" s="49" t="s">
        <v>70</v>
      </c>
      <c r="BT65" s="49" t="s">
        <v>69</v>
      </c>
      <c r="BU65" s="49" t="s">
        <v>70</v>
      </c>
      <c r="BV65" s="49" t="s">
        <v>69</v>
      </c>
      <c r="BW65" s="49" t="s">
        <v>69</v>
      </c>
      <c r="BX65" s="49" t="s">
        <v>69</v>
      </c>
      <c r="BY65" s="49" t="s">
        <v>70</v>
      </c>
      <c r="BZ65" s="49" t="s">
        <v>69</v>
      </c>
    </row>
    <row r="66" spans="1:78" s="49" customFormat="1" x14ac:dyDescent="0.25">
      <c r="A66" s="48">
        <v>14181500</v>
      </c>
      <c r="B66" s="48">
        <v>23780511</v>
      </c>
      <c r="C66" s="49" t="s">
        <v>140</v>
      </c>
      <c r="D66" s="77" t="s">
        <v>212</v>
      </c>
      <c r="F66" s="50"/>
      <c r="G66" s="51">
        <v>0.77</v>
      </c>
      <c r="H66" s="51" t="str">
        <f t="shared" si="202"/>
        <v>G</v>
      </c>
      <c r="I66" s="51" t="str">
        <f t="shared" si="203"/>
        <v>S</v>
      </c>
      <c r="J66" s="51" t="str">
        <f t="shared" si="204"/>
        <v>G</v>
      </c>
      <c r="K66" s="51" t="str">
        <f t="shared" si="205"/>
        <v>G</v>
      </c>
      <c r="L66" s="52">
        <v>2.86E-2</v>
      </c>
      <c r="M66" s="51" t="str">
        <f t="shared" si="206"/>
        <v>VG</v>
      </c>
      <c r="N66" s="51" t="str">
        <f t="shared" si="190"/>
        <v>S</v>
      </c>
      <c r="O66" s="51" t="str">
        <f t="shared" si="207"/>
        <v>VG</v>
      </c>
      <c r="P66" s="51" t="str">
        <f t="shared" si="192"/>
        <v>S</v>
      </c>
      <c r="Q66" s="51">
        <v>0.47899999999999998</v>
      </c>
      <c r="R66" s="51" t="str">
        <f t="shared" si="208"/>
        <v>VG</v>
      </c>
      <c r="S66" s="51" t="str">
        <f t="shared" si="209"/>
        <v>S</v>
      </c>
      <c r="T66" s="51" t="str">
        <f t="shared" si="210"/>
        <v>VG</v>
      </c>
      <c r="U66" s="51" t="str">
        <f t="shared" si="211"/>
        <v>G</v>
      </c>
      <c r="V66" s="51">
        <v>0.78200000000000003</v>
      </c>
      <c r="W66" s="51" t="str">
        <f t="shared" si="212"/>
        <v>G</v>
      </c>
      <c r="X66" s="51" t="str">
        <f t="shared" si="213"/>
        <v>S</v>
      </c>
      <c r="Y66" s="51" t="str">
        <f t="shared" si="214"/>
        <v>G</v>
      </c>
      <c r="Z66" s="51" t="str">
        <f t="shared" si="215"/>
        <v>G</v>
      </c>
      <c r="AA66" s="53">
        <v>0.69109243519114505</v>
      </c>
      <c r="AB66" s="53">
        <v>0.62165023500303696</v>
      </c>
      <c r="AC66" s="53">
        <v>10.4787403099045</v>
      </c>
      <c r="AD66" s="53">
        <v>7.7219855943986397</v>
      </c>
      <c r="AE66" s="53">
        <v>0.55579453470581697</v>
      </c>
      <c r="AF66" s="53">
        <v>0.61510142659317801</v>
      </c>
      <c r="AG66" s="53">
        <v>0.72886052202951401</v>
      </c>
      <c r="AH66" s="53">
        <v>0.64513479012133601</v>
      </c>
      <c r="AI66" s="48" t="s">
        <v>70</v>
      </c>
      <c r="AJ66" s="48" t="s">
        <v>70</v>
      </c>
      <c r="AK66" s="48" t="s">
        <v>70</v>
      </c>
      <c r="AL66" s="48" t="s">
        <v>69</v>
      </c>
      <c r="AM66" s="48" t="s">
        <v>69</v>
      </c>
      <c r="AN66" s="48" t="s">
        <v>70</v>
      </c>
      <c r="AO66" s="48" t="s">
        <v>70</v>
      </c>
      <c r="AP66" s="48" t="s">
        <v>70</v>
      </c>
      <c r="AR66" s="54" t="s">
        <v>146</v>
      </c>
      <c r="AS66" s="53">
        <v>0.75229751907846798</v>
      </c>
      <c r="AT66" s="53">
        <v>0.76269557040214098</v>
      </c>
      <c r="AU66" s="53">
        <v>3.1623402801754099</v>
      </c>
      <c r="AV66" s="53">
        <v>3.8566207023999799</v>
      </c>
      <c r="AW66" s="53">
        <v>0.49769717793205498</v>
      </c>
      <c r="AX66" s="53">
        <v>0.48713902491779398</v>
      </c>
      <c r="AY66" s="53">
        <v>0.75643889114145302</v>
      </c>
      <c r="AZ66" s="53">
        <v>0.76791357762864898</v>
      </c>
      <c r="BA66" s="48" t="s">
        <v>69</v>
      </c>
      <c r="BB66" s="48" t="s">
        <v>69</v>
      </c>
      <c r="BC66" s="48" t="s">
        <v>71</v>
      </c>
      <c r="BD66" s="48" t="s">
        <v>71</v>
      </c>
      <c r="BE66" s="48" t="s">
        <v>71</v>
      </c>
      <c r="BF66" s="48" t="s">
        <v>71</v>
      </c>
      <c r="BG66" s="48" t="s">
        <v>69</v>
      </c>
      <c r="BH66" s="48" t="s">
        <v>69</v>
      </c>
      <c r="BI66" s="49">
        <f t="shared" si="201"/>
        <v>1</v>
      </c>
      <c r="BJ66" s="49" t="s">
        <v>146</v>
      </c>
      <c r="BK66" s="53">
        <v>0.69800656713076403</v>
      </c>
      <c r="BL66" s="53">
        <v>0.71745708736268099</v>
      </c>
      <c r="BM66" s="53">
        <v>10.1204637227085</v>
      </c>
      <c r="BN66" s="53">
        <v>9.7055296365984791</v>
      </c>
      <c r="BO66" s="53">
        <v>0.549539291469896</v>
      </c>
      <c r="BP66" s="53">
        <v>0.531547657917255</v>
      </c>
      <c r="BQ66" s="53">
        <v>0.73301234562413198</v>
      </c>
      <c r="BR66" s="53">
        <v>0.75112955584275898</v>
      </c>
      <c r="BS66" s="49" t="s">
        <v>70</v>
      </c>
      <c r="BT66" s="49" t="s">
        <v>69</v>
      </c>
      <c r="BU66" s="49" t="s">
        <v>70</v>
      </c>
      <c r="BV66" s="49" t="s">
        <v>69</v>
      </c>
      <c r="BW66" s="49" t="s">
        <v>69</v>
      </c>
      <c r="BX66" s="49" t="s">
        <v>69</v>
      </c>
      <c r="BY66" s="49" t="s">
        <v>70</v>
      </c>
      <c r="BZ66" s="49" t="s">
        <v>69</v>
      </c>
    </row>
    <row r="67" spans="1:78" s="49" customFormat="1" x14ac:dyDescent="0.25">
      <c r="A67" s="48">
        <v>14181500</v>
      </c>
      <c r="B67" s="48">
        <v>23780511</v>
      </c>
      <c r="C67" s="49" t="s">
        <v>140</v>
      </c>
      <c r="D67" s="77" t="s">
        <v>217</v>
      </c>
      <c r="F67" s="50"/>
      <c r="G67" s="51">
        <v>0.754</v>
      </c>
      <c r="H67" s="51" t="str">
        <f t="shared" si="202"/>
        <v>G</v>
      </c>
      <c r="I67" s="51" t="str">
        <f t="shared" si="203"/>
        <v>S</v>
      </c>
      <c r="J67" s="51" t="str">
        <f t="shared" si="204"/>
        <v>G</v>
      </c>
      <c r="K67" s="51" t="str">
        <f t="shared" si="205"/>
        <v>G</v>
      </c>
      <c r="L67" s="52">
        <v>9.0300000000000005E-2</v>
      </c>
      <c r="M67" s="51" t="str">
        <f t="shared" si="206"/>
        <v>G</v>
      </c>
      <c r="N67" s="51" t="str">
        <f t="shared" si="190"/>
        <v>S</v>
      </c>
      <c r="O67" s="51" t="str">
        <f t="shared" si="207"/>
        <v>VG</v>
      </c>
      <c r="P67" s="51" t="str">
        <f t="shared" si="192"/>
        <v>S</v>
      </c>
      <c r="Q67" s="51">
        <v>0.49</v>
      </c>
      <c r="R67" s="51" t="str">
        <f t="shared" si="208"/>
        <v>VG</v>
      </c>
      <c r="S67" s="51" t="str">
        <f t="shared" si="209"/>
        <v>S</v>
      </c>
      <c r="T67" s="51" t="str">
        <f t="shared" si="210"/>
        <v>VG</v>
      </c>
      <c r="U67" s="51" t="str">
        <f t="shared" si="211"/>
        <v>G</v>
      </c>
      <c r="V67" s="51">
        <v>0.78110000000000002</v>
      </c>
      <c r="W67" s="51" t="str">
        <f t="shared" si="212"/>
        <v>G</v>
      </c>
      <c r="X67" s="51" t="str">
        <f t="shared" si="213"/>
        <v>S</v>
      </c>
      <c r="Y67" s="51" t="str">
        <f t="shared" si="214"/>
        <v>G</v>
      </c>
      <c r="Z67" s="51" t="str">
        <f t="shared" si="215"/>
        <v>G</v>
      </c>
      <c r="AA67" s="53">
        <v>0.69109243519114505</v>
      </c>
      <c r="AB67" s="53">
        <v>0.62165023500303696</v>
      </c>
      <c r="AC67" s="53">
        <v>10.4787403099045</v>
      </c>
      <c r="AD67" s="53">
        <v>7.7219855943986397</v>
      </c>
      <c r="AE67" s="53">
        <v>0.55579453470581697</v>
      </c>
      <c r="AF67" s="53">
        <v>0.61510142659317801</v>
      </c>
      <c r="AG67" s="53">
        <v>0.72886052202951401</v>
      </c>
      <c r="AH67" s="53">
        <v>0.64513479012133601</v>
      </c>
      <c r="AI67" s="48" t="s">
        <v>70</v>
      </c>
      <c r="AJ67" s="48" t="s">
        <v>70</v>
      </c>
      <c r="AK67" s="48" t="s">
        <v>70</v>
      </c>
      <c r="AL67" s="48" t="s">
        <v>69</v>
      </c>
      <c r="AM67" s="48" t="s">
        <v>69</v>
      </c>
      <c r="AN67" s="48" t="s">
        <v>70</v>
      </c>
      <c r="AO67" s="48" t="s">
        <v>70</v>
      </c>
      <c r="AP67" s="48" t="s">
        <v>70</v>
      </c>
      <c r="AR67" s="54" t="s">
        <v>146</v>
      </c>
      <c r="AS67" s="53">
        <v>0.75229751907846798</v>
      </c>
      <c r="AT67" s="53">
        <v>0.76269557040214098</v>
      </c>
      <c r="AU67" s="53">
        <v>3.1623402801754099</v>
      </c>
      <c r="AV67" s="53">
        <v>3.8566207023999799</v>
      </c>
      <c r="AW67" s="53">
        <v>0.49769717793205498</v>
      </c>
      <c r="AX67" s="53">
        <v>0.48713902491779398</v>
      </c>
      <c r="AY67" s="53">
        <v>0.75643889114145302</v>
      </c>
      <c r="AZ67" s="53">
        <v>0.76791357762864898</v>
      </c>
      <c r="BA67" s="48" t="s">
        <v>69</v>
      </c>
      <c r="BB67" s="48" t="s">
        <v>69</v>
      </c>
      <c r="BC67" s="48" t="s">
        <v>71</v>
      </c>
      <c r="BD67" s="48" t="s">
        <v>71</v>
      </c>
      <c r="BE67" s="48" t="s">
        <v>71</v>
      </c>
      <c r="BF67" s="48" t="s">
        <v>71</v>
      </c>
      <c r="BG67" s="48" t="s">
        <v>69</v>
      </c>
      <c r="BH67" s="48" t="s">
        <v>69</v>
      </c>
      <c r="BI67" s="49">
        <f t="shared" si="201"/>
        <v>1</v>
      </c>
      <c r="BJ67" s="49" t="s">
        <v>146</v>
      </c>
      <c r="BK67" s="53">
        <v>0.69800656713076403</v>
      </c>
      <c r="BL67" s="53">
        <v>0.71745708736268099</v>
      </c>
      <c r="BM67" s="53">
        <v>10.1204637227085</v>
      </c>
      <c r="BN67" s="53">
        <v>9.7055296365984791</v>
      </c>
      <c r="BO67" s="53">
        <v>0.549539291469896</v>
      </c>
      <c r="BP67" s="53">
        <v>0.531547657917255</v>
      </c>
      <c r="BQ67" s="53">
        <v>0.73301234562413198</v>
      </c>
      <c r="BR67" s="53">
        <v>0.75112955584275898</v>
      </c>
      <c r="BS67" s="49" t="s">
        <v>70</v>
      </c>
      <c r="BT67" s="49" t="s">
        <v>69</v>
      </c>
      <c r="BU67" s="49" t="s">
        <v>70</v>
      </c>
      <c r="BV67" s="49" t="s">
        <v>69</v>
      </c>
      <c r="BW67" s="49" t="s">
        <v>69</v>
      </c>
      <c r="BX67" s="49" t="s">
        <v>69</v>
      </c>
      <c r="BY67" s="49" t="s">
        <v>70</v>
      </c>
      <c r="BZ67" s="49" t="s">
        <v>69</v>
      </c>
    </row>
    <row r="68" spans="1:78" s="49" customFormat="1" x14ac:dyDescent="0.25">
      <c r="A68" s="48">
        <v>14181500</v>
      </c>
      <c r="B68" s="48">
        <v>23780511</v>
      </c>
      <c r="C68" s="49" t="s">
        <v>140</v>
      </c>
      <c r="D68" s="65" t="s">
        <v>218</v>
      </c>
      <c r="E68" s="49" t="s">
        <v>219</v>
      </c>
      <c r="F68" s="50"/>
      <c r="G68" s="51">
        <v>0.76400000000000001</v>
      </c>
      <c r="H68" s="51" t="str">
        <f t="shared" si="202"/>
        <v>G</v>
      </c>
      <c r="I68" s="51" t="str">
        <f t="shared" si="203"/>
        <v>S</v>
      </c>
      <c r="J68" s="51" t="str">
        <f t="shared" si="204"/>
        <v>G</v>
      </c>
      <c r="K68" s="51" t="str">
        <f t="shared" si="205"/>
        <v>G</v>
      </c>
      <c r="L68" s="52">
        <v>-7.7999999999999996E-3</v>
      </c>
      <c r="M68" s="51" t="str">
        <f t="shared" si="206"/>
        <v>VG</v>
      </c>
      <c r="N68" s="51" t="str">
        <f t="shared" si="190"/>
        <v>S</v>
      </c>
      <c r="O68" s="51" t="str">
        <f t="shared" si="207"/>
        <v>VG</v>
      </c>
      <c r="P68" s="51" t="str">
        <f t="shared" si="192"/>
        <v>S</v>
      </c>
      <c r="Q68" s="51">
        <v>0.48599999999999999</v>
      </c>
      <c r="R68" s="51" t="str">
        <f t="shared" si="208"/>
        <v>VG</v>
      </c>
      <c r="S68" s="51" t="str">
        <f t="shared" si="209"/>
        <v>S</v>
      </c>
      <c r="T68" s="51" t="str">
        <f t="shared" si="210"/>
        <v>VG</v>
      </c>
      <c r="U68" s="51" t="str">
        <f t="shared" si="211"/>
        <v>G</v>
      </c>
      <c r="V68" s="51">
        <v>0.78080000000000005</v>
      </c>
      <c r="W68" s="51" t="str">
        <f t="shared" si="212"/>
        <v>G</v>
      </c>
      <c r="X68" s="51" t="str">
        <f t="shared" si="213"/>
        <v>S</v>
      </c>
      <c r="Y68" s="51" t="str">
        <f t="shared" si="214"/>
        <v>G</v>
      </c>
      <c r="Z68" s="51" t="str">
        <f t="shared" si="215"/>
        <v>G</v>
      </c>
      <c r="AA68" s="53">
        <v>0.69109243519114505</v>
      </c>
      <c r="AB68" s="53">
        <v>0.62165023500303696</v>
      </c>
      <c r="AC68" s="53">
        <v>10.4787403099045</v>
      </c>
      <c r="AD68" s="53">
        <v>7.7219855943986397</v>
      </c>
      <c r="AE68" s="53">
        <v>0.55579453470581697</v>
      </c>
      <c r="AF68" s="53">
        <v>0.61510142659317801</v>
      </c>
      <c r="AG68" s="53">
        <v>0.72886052202951401</v>
      </c>
      <c r="AH68" s="53">
        <v>0.64513479012133601</v>
      </c>
      <c r="AI68" s="48" t="s">
        <v>70</v>
      </c>
      <c r="AJ68" s="48" t="s">
        <v>70</v>
      </c>
      <c r="AK68" s="48" t="s">
        <v>70</v>
      </c>
      <c r="AL68" s="48" t="s">
        <v>69</v>
      </c>
      <c r="AM68" s="48" t="s">
        <v>69</v>
      </c>
      <c r="AN68" s="48" t="s">
        <v>70</v>
      </c>
      <c r="AO68" s="48" t="s">
        <v>70</v>
      </c>
      <c r="AP68" s="48" t="s">
        <v>70</v>
      </c>
      <c r="AR68" s="54" t="s">
        <v>146</v>
      </c>
      <c r="AS68" s="53">
        <v>0.75229751907846798</v>
      </c>
      <c r="AT68" s="53">
        <v>0.76269557040214098</v>
      </c>
      <c r="AU68" s="53">
        <v>3.1623402801754099</v>
      </c>
      <c r="AV68" s="53">
        <v>3.8566207023999799</v>
      </c>
      <c r="AW68" s="53">
        <v>0.49769717793205498</v>
      </c>
      <c r="AX68" s="53">
        <v>0.48713902491779398</v>
      </c>
      <c r="AY68" s="53">
        <v>0.75643889114145302</v>
      </c>
      <c r="AZ68" s="53">
        <v>0.76791357762864898</v>
      </c>
      <c r="BA68" s="48" t="s">
        <v>69</v>
      </c>
      <c r="BB68" s="48" t="s">
        <v>69</v>
      </c>
      <c r="BC68" s="48" t="s">
        <v>71</v>
      </c>
      <c r="BD68" s="48" t="s">
        <v>71</v>
      </c>
      <c r="BE68" s="48" t="s">
        <v>71</v>
      </c>
      <c r="BF68" s="48" t="s">
        <v>71</v>
      </c>
      <c r="BG68" s="48" t="s">
        <v>69</v>
      </c>
      <c r="BH68" s="48" t="s">
        <v>69</v>
      </c>
      <c r="BI68" s="49">
        <f t="shared" si="201"/>
        <v>1</v>
      </c>
      <c r="BJ68" s="49" t="s">
        <v>146</v>
      </c>
      <c r="BK68" s="53">
        <v>0.69800656713076403</v>
      </c>
      <c r="BL68" s="53">
        <v>0.71745708736268099</v>
      </c>
      <c r="BM68" s="53">
        <v>10.1204637227085</v>
      </c>
      <c r="BN68" s="53">
        <v>9.7055296365984791</v>
      </c>
      <c r="BO68" s="53">
        <v>0.549539291469896</v>
      </c>
      <c r="BP68" s="53">
        <v>0.531547657917255</v>
      </c>
      <c r="BQ68" s="53">
        <v>0.73301234562413198</v>
      </c>
      <c r="BR68" s="53">
        <v>0.75112955584275898</v>
      </c>
      <c r="BS68" s="49" t="s">
        <v>70</v>
      </c>
      <c r="BT68" s="49" t="s">
        <v>69</v>
      </c>
      <c r="BU68" s="49" t="s">
        <v>70</v>
      </c>
      <c r="BV68" s="49" t="s">
        <v>69</v>
      </c>
      <c r="BW68" s="49" t="s">
        <v>69</v>
      </c>
      <c r="BX68" s="49" t="s">
        <v>69</v>
      </c>
      <c r="BY68" s="49" t="s">
        <v>70</v>
      </c>
      <c r="BZ68" s="49" t="s">
        <v>69</v>
      </c>
    </row>
    <row r="69" spans="1:78" s="49" customFormat="1" x14ac:dyDescent="0.25">
      <c r="A69" s="48">
        <v>14181500</v>
      </c>
      <c r="B69" s="48">
        <v>23780511</v>
      </c>
      <c r="C69" s="49" t="s">
        <v>140</v>
      </c>
      <c r="D69" s="77" t="s">
        <v>221</v>
      </c>
      <c r="F69" s="50"/>
      <c r="G69" s="51">
        <v>0.77500000000000002</v>
      </c>
      <c r="H69" s="51" t="str">
        <f t="shared" si="202"/>
        <v>G</v>
      </c>
      <c r="I69" s="51" t="str">
        <f t="shared" si="203"/>
        <v>S</v>
      </c>
      <c r="J69" s="51" t="str">
        <f t="shared" si="204"/>
        <v>G</v>
      </c>
      <c r="K69" s="51" t="str">
        <f t="shared" si="205"/>
        <v>G</v>
      </c>
      <c r="L69" s="52">
        <v>3.5400000000000001E-2</v>
      </c>
      <c r="M69" s="51" t="str">
        <f t="shared" si="206"/>
        <v>VG</v>
      </c>
      <c r="N69" s="51" t="str">
        <f t="shared" si="190"/>
        <v>S</v>
      </c>
      <c r="O69" s="51" t="str">
        <f t="shared" si="207"/>
        <v>VG</v>
      </c>
      <c r="P69" s="51" t="str">
        <f t="shared" si="192"/>
        <v>S</v>
      </c>
      <c r="Q69" s="51">
        <v>0.47299999999999998</v>
      </c>
      <c r="R69" s="51" t="str">
        <f t="shared" si="208"/>
        <v>VG</v>
      </c>
      <c r="S69" s="51" t="str">
        <f t="shared" si="209"/>
        <v>S</v>
      </c>
      <c r="T69" s="51" t="str">
        <f t="shared" si="210"/>
        <v>VG</v>
      </c>
      <c r="U69" s="51" t="str">
        <f t="shared" si="211"/>
        <v>G</v>
      </c>
      <c r="V69" s="51">
        <v>0.77969999999999995</v>
      </c>
      <c r="W69" s="51" t="str">
        <f t="shared" si="212"/>
        <v>G</v>
      </c>
      <c r="X69" s="51" t="str">
        <f t="shared" si="213"/>
        <v>S</v>
      </c>
      <c r="Y69" s="51" t="str">
        <f t="shared" si="214"/>
        <v>G</v>
      </c>
      <c r="Z69" s="51" t="str">
        <f t="shared" si="215"/>
        <v>G</v>
      </c>
      <c r="AA69" s="53">
        <v>0.69109243519114505</v>
      </c>
      <c r="AB69" s="53">
        <v>0.62165023500303696</v>
      </c>
      <c r="AC69" s="53">
        <v>10.4787403099045</v>
      </c>
      <c r="AD69" s="53">
        <v>7.7219855943986397</v>
      </c>
      <c r="AE69" s="53">
        <v>0.55579453470581697</v>
      </c>
      <c r="AF69" s="53">
        <v>0.61510142659317801</v>
      </c>
      <c r="AG69" s="53">
        <v>0.72886052202951401</v>
      </c>
      <c r="AH69" s="53">
        <v>0.64513479012133601</v>
      </c>
      <c r="AI69" s="48" t="s">
        <v>70</v>
      </c>
      <c r="AJ69" s="48" t="s">
        <v>70</v>
      </c>
      <c r="AK69" s="48" t="s">
        <v>70</v>
      </c>
      <c r="AL69" s="48" t="s">
        <v>69</v>
      </c>
      <c r="AM69" s="48" t="s">
        <v>69</v>
      </c>
      <c r="AN69" s="48" t="s">
        <v>70</v>
      </c>
      <c r="AO69" s="48" t="s">
        <v>70</v>
      </c>
      <c r="AP69" s="48" t="s">
        <v>70</v>
      </c>
      <c r="AR69" s="54" t="s">
        <v>146</v>
      </c>
      <c r="AS69" s="53">
        <v>0.75229751907846798</v>
      </c>
      <c r="AT69" s="53">
        <v>0.76269557040214098</v>
      </c>
      <c r="AU69" s="53">
        <v>3.1623402801754099</v>
      </c>
      <c r="AV69" s="53">
        <v>3.8566207023999799</v>
      </c>
      <c r="AW69" s="53">
        <v>0.49769717793205498</v>
      </c>
      <c r="AX69" s="53">
        <v>0.48713902491779398</v>
      </c>
      <c r="AY69" s="53">
        <v>0.75643889114145302</v>
      </c>
      <c r="AZ69" s="53">
        <v>0.76791357762864898</v>
      </c>
      <c r="BA69" s="48" t="s">
        <v>69</v>
      </c>
      <c r="BB69" s="48" t="s">
        <v>69</v>
      </c>
      <c r="BC69" s="48" t="s">
        <v>71</v>
      </c>
      <c r="BD69" s="48" t="s">
        <v>71</v>
      </c>
      <c r="BE69" s="48" t="s">
        <v>71</v>
      </c>
      <c r="BF69" s="48" t="s">
        <v>71</v>
      </c>
      <c r="BG69" s="48" t="s">
        <v>69</v>
      </c>
      <c r="BH69" s="48" t="s">
        <v>69</v>
      </c>
      <c r="BI69" s="49">
        <f t="shared" si="201"/>
        <v>1</v>
      </c>
      <c r="BJ69" s="49" t="s">
        <v>146</v>
      </c>
      <c r="BK69" s="53">
        <v>0.69800656713076403</v>
      </c>
      <c r="BL69" s="53">
        <v>0.71745708736268099</v>
      </c>
      <c r="BM69" s="53">
        <v>10.1204637227085</v>
      </c>
      <c r="BN69" s="53">
        <v>9.7055296365984791</v>
      </c>
      <c r="BO69" s="53">
        <v>0.549539291469896</v>
      </c>
      <c r="BP69" s="53">
        <v>0.531547657917255</v>
      </c>
      <c r="BQ69" s="53">
        <v>0.73301234562413198</v>
      </c>
      <c r="BR69" s="53">
        <v>0.75112955584275898</v>
      </c>
      <c r="BS69" s="49" t="s">
        <v>70</v>
      </c>
      <c r="BT69" s="49" t="s">
        <v>69</v>
      </c>
      <c r="BU69" s="49" t="s">
        <v>70</v>
      </c>
      <c r="BV69" s="49" t="s">
        <v>69</v>
      </c>
      <c r="BW69" s="49" t="s">
        <v>69</v>
      </c>
      <c r="BX69" s="49" t="s">
        <v>69</v>
      </c>
      <c r="BY69" s="49" t="s">
        <v>70</v>
      </c>
      <c r="BZ69" s="49" t="s">
        <v>69</v>
      </c>
    </row>
    <row r="70" spans="1:78" s="49" customFormat="1" x14ac:dyDescent="0.25">
      <c r="A70" s="48">
        <v>14181500</v>
      </c>
      <c r="B70" s="48">
        <v>23780511</v>
      </c>
      <c r="C70" s="49" t="s">
        <v>140</v>
      </c>
      <c r="D70" s="77" t="s">
        <v>222</v>
      </c>
      <c r="F70" s="50"/>
      <c r="G70" s="51">
        <v>0.77800000000000002</v>
      </c>
      <c r="H70" s="51" t="str">
        <f t="shared" si="202"/>
        <v>G</v>
      </c>
      <c r="I70" s="51" t="str">
        <f t="shared" si="203"/>
        <v>S</v>
      </c>
      <c r="J70" s="51" t="str">
        <f t="shared" si="204"/>
        <v>G</v>
      </c>
      <c r="K70" s="51" t="str">
        <f t="shared" si="205"/>
        <v>G</v>
      </c>
      <c r="L70" s="52">
        <v>-1E-3</v>
      </c>
      <c r="M70" s="51" t="str">
        <f t="shared" si="206"/>
        <v>VG</v>
      </c>
      <c r="N70" s="51" t="str">
        <f t="shared" si="190"/>
        <v>S</v>
      </c>
      <c r="O70" s="51" t="str">
        <f t="shared" si="207"/>
        <v>VG</v>
      </c>
      <c r="P70" s="51" t="str">
        <f t="shared" si="192"/>
        <v>S</v>
      </c>
      <c r="Q70" s="51">
        <v>0.47099999999999997</v>
      </c>
      <c r="R70" s="51" t="str">
        <f t="shared" si="208"/>
        <v>VG</v>
      </c>
      <c r="S70" s="51" t="str">
        <f t="shared" si="209"/>
        <v>S</v>
      </c>
      <c r="T70" s="51" t="str">
        <f t="shared" si="210"/>
        <v>VG</v>
      </c>
      <c r="U70" s="51" t="str">
        <f t="shared" si="211"/>
        <v>G</v>
      </c>
      <c r="V70" s="51">
        <v>0.77900000000000003</v>
      </c>
      <c r="W70" s="51" t="str">
        <f t="shared" si="212"/>
        <v>G</v>
      </c>
      <c r="X70" s="51" t="str">
        <f t="shared" si="213"/>
        <v>S</v>
      </c>
      <c r="Y70" s="51" t="str">
        <f t="shared" si="214"/>
        <v>G</v>
      </c>
      <c r="Z70" s="51" t="str">
        <f t="shared" si="215"/>
        <v>G</v>
      </c>
      <c r="AA70" s="53">
        <v>0.69109243519114505</v>
      </c>
      <c r="AB70" s="53">
        <v>0.62165023500303696</v>
      </c>
      <c r="AC70" s="53">
        <v>10.4787403099045</v>
      </c>
      <c r="AD70" s="53">
        <v>7.7219855943986397</v>
      </c>
      <c r="AE70" s="53">
        <v>0.55579453470581697</v>
      </c>
      <c r="AF70" s="53">
        <v>0.61510142659317801</v>
      </c>
      <c r="AG70" s="53">
        <v>0.72886052202951401</v>
      </c>
      <c r="AH70" s="53">
        <v>0.64513479012133601</v>
      </c>
      <c r="AI70" s="48" t="s">
        <v>70</v>
      </c>
      <c r="AJ70" s="48" t="s">
        <v>70</v>
      </c>
      <c r="AK70" s="48" t="s">
        <v>70</v>
      </c>
      <c r="AL70" s="48" t="s">
        <v>69</v>
      </c>
      <c r="AM70" s="48" t="s">
        <v>69</v>
      </c>
      <c r="AN70" s="48" t="s">
        <v>70</v>
      </c>
      <c r="AO70" s="48" t="s">
        <v>70</v>
      </c>
      <c r="AP70" s="48" t="s">
        <v>70</v>
      </c>
      <c r="AR70" s="54" t="s">
        <v>146</v>
      </c>
      <c r="AS70" s="53">
        <v>0.75229751907846798</v>
      </c>
      <c r="AT70" s="53">
        <v>0.76269557040214098</v>
      </c>
      <c r="AU70" s="53">
        <v>3.1623402801754099</v>
      </c>
      <c r="AV70" s="53">
        <v>3.8566207023999799</v>
      </c>
      <c r="AW70" s="53">
        <v>0.49769717793205498</v>
      </c>
      <c r="AX70" s="53">
        <v>0.48713902491779398</v>
      </c>
      <c r="AY70" s="53">
        <v>0.75643889114145302</v>
      </c>
      <c r="AZ70" s="53">
        <v>0.76791357762864898</v>
      </c>
      <c r="BA70" s="48" t="s">
        <v>69</v>
      </c>
      <c r="BB70" s="48" t="s">
        <v>69</v>
      </c>
      <c r="BC70" s="48" t="s">
        <v>71</v>
      </c>
      <c r="BD70" s="48" t="s">
        <v>71</v>
      </c>
      <c r="BE70" s="48" t="s">
        <v>71</v>
      </c>
      <c r="BF70" s="48" t="s">
        <v>71</v>
      </c>
      <c r="BG70" s="48" t="s">
        <v>69</v>
      </c>
      <c r="BH70" s="48" t="s">
        <v>69</v>
      </c>
      <c r="BI70" s="49">
        <f t="shared" si="201"/>
        <v>1</v>
      </c>
      <c r="BJ70" s="49" t="s">
        <v>146</v>
      </c>
      <c r="BK70" s="53">
        <v>0.69800656713076403</v>
      </c>
      <c r="BL70" s="53">
        <v>0.71745708736268099</v>
      </c>
      <c r="BM70" s="53">
        <v>10.1204637227085</v>
      </c>
      <c r="BN70" s="53">
        <v>9.7055296365984791</v>
      </c>
      <c r="BO70" s="53">
        <v>0.549539291469896</v>
      </c>
      <c r="BP70" s="53">
        <v>0.531547657917255</v>
      </c>
      <c r="BQ70" s="53">
        <v>0.73301234562413198</v>
      </c>
      <c r="BR70" s="53">
        <v>0.75112955584275898</v>
      </c>
      <c r="BS70" s="49" t="s">
        <v>70</v>
      </c>
      <c r="BT70" s="49" t="s">
        <v>69</v>
      </c>
      <c r="BU70" s="49" t="s">
        <v>70</v>
      </c>
      <c r="BV70" s="49" t="s">
        <v>69</v>
      </c>
      <c r="BW70" s="49" t="s">
        <v>69</v>
      </c>
      <c r="BX70" s="49" t="s">
        <v>69</v>
      </c>
      <c r="BY70" s="49" t="s">
        <v>70</v>
      </c>
      <c r="BZ70" s="49" t="s">
        <v>69</v>
      </c>
    </row>
    <row r="71" spans="1:78" s="49" customFormat="1" x14ac:dyDescent="0.25">
      <c r="A71" s="48">
        <v>14181500</v>
      </c>
      <c r="B71" s="48">
        <v>23780511</v>
      </c>
      <c r="C71" s="49" t="s">
        <v>140</v>
      </c>
      <c r="D71" s="77" t="s">
        <v>226</v>
      </c>
      <c r="F71" s="50"/>
      <c r="G71" s="51">
        <v>0.77900000000000003</v>
      </c>
      <c r="H71" s="51" t="str">
        <f t="shared" ref="H71" si="216">IF(G71&gt;0.8,"VG",IF(G71&gt;0.7,"G",IF(G71&gt;0.45,"S","NS")))</f>
        <v>G</v>
      </c>
      <c r="I71" s="51" t="str">
        <f t="shared" ref="I71" si="217">AI71</f>
        <v>S</v>
      </c>
      <c r="J71" s="51" t="str">
        <f t="shared" ref="J71" si="218">BB71</f>
        <v>G</v>
      </c>
      <c r="K71" s="51" t="str">
        <f t="shared" ref="K71" si="219">BT71</f>
        <v>G</v>
      </c>
      <c r="L71" s="52">
        <v>-3.5000000000000001E-3</v>
      </c>
      <c r="M71" s="51" t="str">
        <f t="shared" ref="M71" si="220">IF(ABS(L71)&lt;5%,"VG",IF(ABS(L71)&lt;10%,"G",IF(ABS(L71)&lt;15%,"S","NS")))</f>
        <v>VG</v>
      </c>
      <c r="N71" s="51" t="str">
        <f t="shared" ref="N71" si="221">AO71</f>
        <v>S</v>
      </c>
      <c r="O71" s="51" t="str">
        <f t="shared" ref="O71" si="222">BD71</f>
        <v>VG</v>
      </c>
      <c r="P71" s="51" t="str">
        <f t="shared" ref="P71" si="223">BY71</f>
        <v>S</v>
      </c>
      <c r="Q71" s="51">
        <v>0.47</v>
      </c>
      <c r="R71" s="51" t="str">
        <f t="shared" ref="R71" si="224">IF(Q71&lt;=0.5,"VG",IF(Q71&lt;=0.6,"G",IF(Q71&lt;=0.7,"S","NS")))</f>
        <v>VG</v>
      </c>
      <c r="S71" s="51" t="str">
        <f t="shared" ref="S71" si="225">AN71</f>
        <v>S</v>
      </c>
      <c r="T71" s="51" t="str">
        <f t="shared" ref="T71" si="226">BF71</f>
        <v>VG</v>
      </c>
      <c r="U71" s="51" t="str">
        <f t="shared" ref="U71" si="227">BX71</f>
        <v>G</v>
      </c>
      <c r="V71" s="51">
        <v>0.78010000000000002</v>
      </c>
      <c r="W71" s="51" t="str">
        <f t="shared" ref="W71" si="228">IF(V71&gt;0.85,"VG",IF(V71&gt;0.75,"G",IF(V71&gt;0.6,"S","NS")))</f>
        <v>G</v>
      </c>
      <c r="X71" s="51" t="str">
        <f t="shared" ref="X71" si="229">AP71</f>
        <v>S</v>
      </c>
      <c r="Y71" s="51" t="str">
        <f t="shared" ref="Y71" si="230">BH71</f>
        <v>G</v>
      </c>
      <c r="Z71" s="51" t="str">
        <f t="shared" ref="Z71" si="231">BZ71</f>
        <v>G</v>
      </c>
      <c r="AA71" s="53">
        <v>0.69109243519114505</v>
      </c>
      <c r="AB71" s="53">
        <v>0.62165023500303696</v>
      </c>
      <c r="AC71" s="53">
        <v>10.4787403099045</v>
      </c>
      <c r="AD71" s="53">
        <v>7.7219855943986397</v>
      </c>
      <c r="AE71" s="53">
        <v>0.55579453470581697</v>
      </c>
      <c r="AF71" s="53">
        <v>0.61510142659317801</v>
      </c>
      <c r="AG71" s="53">
        <v>0.72886052202951401</v>
      </c>
      <c r="AH71" s="53">
        <v>0.64513479012133601</v>
      </c>
      <c r="AI71" s="48" t="s">
        <v>70</v>
      </c>
      <c r="AJ71" s="48" t="s">
        <v>70</v>
      </c>
      <c r="AK71" s="48" t="s">
        <v>70</v>
      </c>
      <c r="AL71" s="48" t="s">
        <v>69</v>
      </c>
      <c r="AM71" s="48" t="s">
        <v>69</v>
      </c>
      <c r="AN71" s="48" t="s">
        <v>70</v>
      </c>
      <c r="AO71" s="48" t="s">
        <v>70</v>
      </c>
      <c r="AP71" s="48" t="s">
        <v>70</v>
      </c>
      <c r="AR71" s="54" t="s">
        <v>146</v>
      </c>
      <c r="AS71" s="53">
        <v>0.75229751907846798</v>
      </c>
      <c r="AT71" s="53">
        <v>0.76269557040214098</v>
      </c>
      <c r="AU71" s="53">
        <v>3.1623402801754099</v>
      </c>
      <c r="AV71" s="53">
        <v>3.8566207023999799</v>
      </c>
      <c r="AW71" s="53">
        <v>0.49769717793205498</v>
      </c>
      <c r="AX71" s="53">
        <v>0.48713902491779398</v>
      </c>
      <c r="AY71" s="53">
        <v>0.75643889114145302</v>
      </c>
      <c r="AZ71" s="53">
        <v>0.76791357762864898</v>
      </c>
      <c r="BA71" s="48" t="s">
        <v>69</v>
      </c>
      <c r="BB71" s="48" t="s">
        <v>69</v>
      </c>
      <c r="BC71" s="48" t="s">
        <v>71</v>
      </c>
      <c r="BD71" s="48" t="s">
        <v>71</v>
      </c>
      <c r="BE71" s="48" t="s">
        <v>71</v>
      </c>
      <c r="BF71" s="48" t="s">
        <v>71</v>
      </c>
      <c r="BG71" s="48" t="s">
        <v>69</v>
      </c>
      <c r="BH71" s="48" t="s">
        <v>69</v>
      </c>
      <c r="BI71" s="49">
        <f t="shared" ref="BI71" si="232">IF(BJ71=AR71,1,0)</f>
        <v>1</v>
      </c>
      <c r="BJ71" s="49" t="s">
        <v>146</v>
      </c>
      <c r="BK71" s="53">
        <v>0.69800656713076403</v>
      </c>
      <c r="BL71" s="53">
        <v>0.71745708736268099</v>
      </c>
      <c r="BM71" s="53">
        <v>10.1204637227085</v>
      </c>
      <c r="BN71" s="53">
        <v>9.7055296365984791</v>
      </c>
      <c r="BO71" s="53">
        <v>0.549539291469896</v>
      </c>
      <c r="BP71" s="53">
        <v>0.531547657917255</v>
      </c>
      <c r="BQ71" s="53">
        <v>0.73301234562413198</v>
      </c>
      <c r="BR71" s="53">
        <v>0.75112955584275898</v>
      </c>
      <c r="BS71" s="49" t="s">
        <v>70</v>
      </c>
      <c r="BT71" s="49" t="s">
        <v>69</v>
      </c>
      <c r="BU71" s="49" t="s">
        <v>70</v>
      </c>
      <c r="BV71" s="49" t="s">
        <v>69</v>
      </c>
      <c r="BW71" s="49" t="s">
        <v>69</v>
      </c>
      <c r="BX71" s="49" t="s">
        <v>69</v>
      </c>
      <c r="BY71" s="49" t="s">
        <v>70</v>
      </c>
      <c r="BZ71" s="49" t="s">
        <v>69</v>
      </c>
    </row>
    <row r="72" spans="1:78" s="49" customFormat="1" x14ac:dyDescent="0.25">
      <c r="A72" s="48">
        <v>14181500</v>
      </c>
      <c r="B72" s="48">
        <v>23780511</v>
      </c>
      <c r="C72" s="49" t="s">
        <v>140</v>
      </c>
      <c r="D72" s="77" t="s">
        <v>278</v>
      </c>
      <c r="F72" s="50"/>
      <c r="G72" s="51">
        <v>0.77900000000000003</v>
      </c>
      <c r="H72" s="51" t="str">
        <f t="shared" ref="H72" si="233">IF(G72&gt;0.8,"VG",IF(G72&gt;0.7,"G",IF(G72&gt;0.45,"S","NS")))</f>
        <v>G</v>
      </c>
      <c r="I72" s="51" t="str">
        <f t="shared" ref="I72" si="234">AI72</f>
        <v>S</v>
      </c>
      <c r="J72" s="51" t="str">
        <f t="shared" ref="J72" si="235">BB72</f>
        <v>G</v>
      </c>
      <c r="K72" s="51" t="str">
        <f t="shared" ref="K72" si="236">BT72</f>
        <v>G</v>
      </c>
      <c r="L72" s="52">
        <v>-1E-3</v>
      </c>
      <c r="M72" s="51" t="str">
        <f t="shared" ref="M72" si="237">IF(ABS(L72)&lt;5%,"VG",IF(ABS(L72)&lt;10%,"G",IF(ABS(L72)&lt;15%,"S","NS")))</f>
        <v>VG</v>
      </c>
      <c r="N72" s="51" t="str">
        <f t="shared" ref="N72" si="238">AO72</f>
        <v>S</v>
      </c>
      <c r="O72" s="51" t="str">
        <f t="shared" ref="O72" si="239">BD72</f>
        <v>VG</v>
      </c>
      <c r="P72" s="51" t="str">
        <f t="shared" ref="P72" si="240">BY72</f>
        <v>S</v>
      </c>
      <c r="Q72" s="51">
        <v>0.47</v>
      </c>
      <c r="R72" s="51" t="str">
        <f t="shared" ref="R72" si="241">IF(Q72&lt;=0.5,"VG",IF(Q72&lt;=0.6,"G",IF(Q72&lt;=0.7,"S","NS")))</f>
        <v>VG</v>
      </c>
      <c r="S72" s="51" t="str">
        <f t="shared" ref="S72" si="242">AN72</f>
        <v>S</v>
      </c>
      <c r="T72" s="51" t="str">
        <f t="shared" ref="T72" si="243">BF72</f>
        <v>VG</v>
      </c>
      <c r="U72" s="51" t="str">
        <f t="shared" ref="U72" si="244">BX72</f>
        <v>G</v>
      </c>
      <c r="V72" s="51">
        <v>0.78010000000000002</v>
      </c>
      <c r="W72" s="51" t="str">
        <f t="shared" ref="W72" si="245">IF(V72&gt;0.85,"VG",IF(V72&gt;0.75,"G",IF(V72&gt;0.6,"S","NS")))</f>
        <v>G</v>
      </c>
      <c r="X72" s="51" t="str">
        <f t="shared" ref="X72" si="246">AP72</f>
        <v>S</v>
      </c>
      <c r="Y72" s="51" t="str">
        <f t="shared" ref="Y72" si="247">BH72</f>
        <v>G</v>
      </c>
      <c r="Z72" s="51" t="str">
        <f t="shared" ref="Z72" si="248">BZ72</f>
        <v>G</v>
      </c>
      <c r="AA72" s="53">
        <v>0.69109243519114505</v>
      </c>
      <c r="AB72" s="53">
        <v>0.62165023500303696</v>
      </c>
      <c r="AC72" s="53">
        <v>10.4787403099045</v>
      </c>
      <c r="AD72" s="53">
        <v>7.7219855943986397</v>
      </c>
      <c r="AE72" s="53">
        <v>0.55579453470581697</v>
      </c>
      <c r="AF72" s="53">
        <v>0.61510142659317801</v>
      </c>
      <c r="AG72" s="53">
        <v>0.72886052202951401</v>
      </c>
      <c r="AH72" s="53">
        <v>0.64513479012133601</v>
      </c>
      <c r="AI72" s="48" t="s">
        <v>70</v>
      </c>
      <c r="AJ72" s="48" t="s">
        <v>70</v>
      </c>
      <c r="AK72" s="48" t="s">
        <v>70</v>
      </c>
      <c r="AL72" s="48" t="s">
        <v>69</v>
      </c>
      <c r="AM72" s="48" t="s">
        <v>69</v>
      </c>
      <c r="AN72" s="48" t="s">
        <v>70</v>
      </c>
      <c r="AO72" s="48" t="s">
        <v>70</v>
      </c>
      <c r="AP72" s="48" t="s">
        <v>70</v>
      </c>
      <c r="AR72" s="54" t="s">
        <v>146</v>
      </c>
      <c r="AS72" s="53">
        <v>0.75229751907846798</v>
      </c>
      <c r="AT72" s="53">
        <v>0.76269557040214098</v>
      </c>
      <c r="AU72" s="53">
        <v>3.1623402801754099</v>
      </c>
      <c r="AV72" s="53">
        <v>3.8566207023999799</v>
      </c>
      <c r="AW72" s="53">
        <v>0.49769717793205498</v>
      </c>
      <c r="AX72" s="53">
        <v>0.48713902491779398</v>
      </c>
      <c r="AY72" s="53">
        <v>0.75643889114145302</v>
      </c>
      <c r="AZ72" s="53">
        <v>0.76791357762864898</v>
      </c>
      <c r="BA72" s="48" t="s">
        <v>69</v>
      </c>
      <c r="BB72" s="48" t="s">
        <v>69</v>
      </c>
      <c r="BC72" s="48" t="s">
        <v>71</v>
      </c>
      <c r="BD72" s="48" t="s">
        <v>71</v>
      </c>
      <c r="BE72" s="48" t="s">
        <v>71</v>
      </c>
      <c r="BF72" s="48" t="s">
        <v>71</v>
      </c>
      <c r="BG72" s="48" t="s">
        <v>69</v>
      </c>
      <c r="BH72" s="48" t="s">
        <v>69</v>
      </c>
      <c r="BI72" s="49">
        <f t="shared" ref="BI72" si="249">IF(BJ72=AR72,1,0)</f>
        <v>1</v>
      </c>
      <c r="BJ72" s="49" t="s">
        <v>146</v>
      </c>
      <c r="BK72" s="53">
        <v>0.69800656713076403</v>
      </c>
      <c r="BL72" s="53">
        <v>0.71745708736268099</v>
      </c>
      <c r="BM72" s="53">
        <v>10.1204637227085</v>
      </c>
      <c r="BN72" s="53">
        <v>9.7055296365984791</v>
      </c>
      <c r="BO72" s="53">
        <v>0.549539291469896</v>
      </c>
      <c r="BP72" s="53">
        <v>0.531547657917255</v>
      </c>
      <c r="BQ72" s="53">
        <v>0.73301234562413198</v>
      </c>
      <c r="BR72" s="53">
        <v>0.75112955584275898</v>
      </c>
      <c r="BS72" s="49" t="s">
        <v>70</v>
      </c>
      <c r="BT72" s="49" t="s">
        <v>69</v>
      </c>
      <c r="BU72" s="49" t="s">
        <v>70</v>
      </c>
      <c r="BV72" s="49" t="s">
        <v>69</v>
      </c>
      <c r="BW72" s="49" t="s">
        <v>69</v>
      </c>
      <c r="BX72" s="49" t="s">
        <v>69</v>
      </c>
      <c r="BY72" s="49" t="s">
        <v>70</v>
      </c>
      <c r="BZ72" s="49" t="s">
        <v>69</v>
      </c>
    </row>
    <row r="73" spans="1:78" x14ac:dyDescent="0.25">
      <c r="A73" s="3"/>
      <c r="B73" s="3"/>
      <c r="M73" s="26"/>
      <c r="Q73" s="18"/>
      <c r="AA73" s="33"/>
      <c r="AB73" s="33"/>
      <c r="AC73" s="42"/>
      <c r="AD73" s="42"/>
      <c r="AE73" s="43"/>
      <c r="AF73" s="43"/>
      <c r="AG73" s="35"/>
      <c r="AH73" s="35"/>
      <c r="AI73" s="36"/>
      <c r="AJ73" s="36"/>
      <c r="AK73" s="40"/>
      <c r="AL73" s="40"/>
      <c r="AM73" s="41"/>
      <c r="AN73" s="41"/>
      <c r="AO73" s="3"/>
      <c r="AP73" s="3"/>
      <c r="AR73" s="44"/>
      <c r="AS73" s="33"/>
      <c r="AT73" s="33"/>
      <c r="AU73" s="42"/>
      <c r="AV73" s="42"/>
      <c r="AW73" s="43"/>
      <c r="AX73" s="43"/>
      <c r="AY73" s="35"/>
      <c r="AZ73" s="35"/>
      <c r="BA73" s="36"/>
      <c r="BB73" s="36"/>
      <c r="BC73" s="40"/>
      <c r="BD73" s="40"/>
      <c r="BE73" s="41"/>
      <c r="BF73" s="41"/>
      <c r="BG73" s="3"/>
      <c r="BH73" s="3"/>
      <c r="BK73" s="35"/>
      <c r="BL73" s="35"/>
      <c r="BM73" s="35"/>
      <c r="BN73" s="35"/>
      <c r="BO73" s="35"/>
      <c r="BP73" s="35"/>
      <c r="BQ73" s="35"/>
      <c r="BR73" s="35"/>
    </row>
    <row r="74" spans="1:78" x14ac:dyDescent="0.25">
      <c r="A74" s="3">
        <v>14182500</v>
      </c>
      <c r="B74" s="3">
        <v>23780805</v>
      </c>
      <c r="C74" t="s">
        <v>141</v>
      </c>
      <c r="D74" t="s">
        <v>137</v>
      </c>
      <c r="G74" s="16">
        <v>0.65</v>
      </c>
      <c r="H74" s="16" t="str">
        <f t="shared" ref="H74:H83" si="250">IF(G74&gt;0.8,"VG",IF(G74&gt;0.7,"G",IF(G74&gt;0.45,"S","NS")))</f>
        <v>S</v>
      </c>
      <c r="I74" s="16" t="str">
        <f t="shared" ref="I74:I79" si="251">AI74</f>
        <v>S</v>
      </c>
      <c r="J74" s="16" t="str">
        <f t="shared" ref="J74:J79" si="252">BB74</f>
        <v>S</v>
      </c>
      <c r="K74" s="16" t="str">
        <f t="shared" ref="K74:K79" si="253">BT74</f>
        <v>S</v>
      </c>
      <c r="L74" s="19">
        <v>0.46400000000000002</v>
      </c>
      <c r="M74" s="26" t="str">
        <f t="shared" ref="M74:M83" si="254">IF(ABS(L74)&lt;5%,"VG",IF(ABS(L74)&lt;10%,"G",IF(ABS(L74)&lt;15%,"S","NS")))</f>
        <v>NS</v>
      </c>
      <c r="N74" s="26" t="str">
        <f t="shared" ref="N74:N87" si="255">AO74</f>
        <v>VG</v>
      </c>
      <c r="O74" s="26" t="str">
        <f t="shared" ref="O74:O79" si="256">BD74</f>
        <v>NS</v>
      </c>
      <c r="P74" s="26" t="str">
        <f t="shared" ref="P74:P87" si="257">BY74</f>
        <v>VG</v>
      </c>
      <c r="Q74" s="18">
        <v>0.55000000000000004</v>
      </c>
      <c r="R74" s="17" t="str">
        <f t="shared" ref="R74:R83" si="258">IF(Q74&lt;=0.5,"VG",IF(Q74&lt;=0.6,"G",IF(Q74&lt;=0.7,"S","NS")))</f>
        <v>G</v>
      </c>
      <c r="S74" s="17" t="str">
        <f t="shared" ref="S74:S79" si="259">AN74</f>
        <v>S</v>
      </c>
      <c r="T74" s="17" t="str">
        <f t="shared" ref="T74:T79" si="260">BF74</f>
        <v>S</v>
      </c>
      <c r="U74" s="17" t="str">
        <f t="shared" ref="U74:U79" si="261">BX74</f>
        <v>S</v>
      </c>
      <c r="V74" s="18">
        <v>0.88</v>
      </c>
      <c r="W74" s="18" t="str">
        <f t="shared" ref="W74:W83" si="262">IF(V74&gt;0.85,"VG",IF(V74&gt;0.75,"G",IF(V74&gt;0.6,"S","NS")))</f>
        <v>VG</v>
      </c>
      <c r="X74" s="18" t="str">
        <f t="shared" ref="X74:X79" si="263">AP74</f>
        <v>G</v>
      </c>
      <c r="Y74" s="18" t="str">
        <f t="shared" ref="Y74:Y79" si="264">BH74</f>
        <v>VG</v>
      </c>
      <c r="Z74" s="18" t="str">
        <f t="shared" ref="Z74:Z79" si="265">BZ74</f>
        <v>VG</v>
      </c>
      <c r="AA74" s="33">
        <v>0.535923319643546</v>
      </c>
      <c r="AB74" s="33">
        <v>0.54027386729737004</v>
      </c>
      <c r="AC74" s="42">
        <v>38.385922260563298</v>
      </c>
      <c r="AD74" s="42">
        <v>34.925235199023199</v>
      </c>
      <c r="AE74" s="43">
        <v>0.68123173763151501</v>
      </c>
      <c r="AF74" s="43">
        <v>0.67803107060268997</v>
      </c>
      <c r="AG74" s="35">
        <v>0.89656751071997598</v>
      </c>
      <c r="AH74" s="35">
        <v>0.81040885140585495</v>
      </c>
      <c r="AI74" s="36" t="s">
        <v>70</v>
      </c>
      <c r="AJ74" s="36" t="s">
        <v>70</v>
      </c>
      <c r="AK74" s="40" t="s">
        <v>68</v>
      </c>
      <c r="AL74" s="40" t="s">
        <v>68</v>
      </c>
      <c r="AM74" s="41" t="s">
        <v>70</v>
      </c>
      <c r="AN74" s="41" t="s">
        <v>70</v>
      </c>
      <c r="AO74" s="3" t="s">
        <v>71</v>
      </c>
      <c r="AP74" s="3" t="s">
        <v>69</v>
      </c>
      <c r="AR74" s="44" t="s">
        <v>147</v>
      </c>
      <c r="AS74" s="33">
        <v>0.58536063766689905</v>
      </c>
      <c r="AT74" s="33">
        <v>0.59272982781481798</v>
      </c>
      <c r="AU74" s="42">
        <v>33.469692203266703</v>
      </c>
      <c r="AV74" s="42">
        <v>33.364055411436802</v>
      </c>
      <c r="AW74" s="43">
        <v>0.64392496638436203</v>
      </c>
      <c r="AX74" s="43">
        <v>0.63817722631349205</v>
      </c>
      <c r="AY74" s="35">
        <v>0.86206359381770803</v>
      </c>
      <c r="AZ74" s="35">
        <v>0.87097721664626104</v>
      </c>
      <c r="BA74" s="36" t="s">
        <v>70</v>
      </c>
      <c r="BB74" s="36" t="s">
        <v>70</v>
      </c>
      <c r="BC74" s="40" t="s">
        <v>68</v>
      </c>
      <c r="BD74" s="40" t="s">
        <v>68</v>
      </c>
      <c r="BE74" s="41" t="s">
        <v>70</v>
      </c>
      <c r="BF74" s="41" t="s">
        <v>70</v>
      </c>
      <c r="BG74" s="3" t="s">
        <v>71</v>
      </c>
      <c r="BH74" s="3" t="s">
        <v>71</v>
      </c>
      <c r="BI74">
        <f t="shared" ref="BI74:BI87" si="266">IF(BJ74=AR74,1,0)</f>
        <v>1</v>
      </c>
      <c r="BJ74" t="s">
        <v>147</v>
      </c>
      <c r="BK74" s="35">
        <v>0.54378322653536504</v>
      </c>
      <c r="BL74" s="35">
        <v>0.55855572720182001</v>
      </c>
      <c r="BM74" s="35">
        <v>38.038808598584602</v>
      </c>
      <c r="BN74" s="35">
        <v>37.220206783194897</v>
      </c>
      <c r="BO74" s="35">
        <v>0.67543820847257097</v>
      </c>
      <c r="BP74" s="35">
        <v>0.66441272775149296</v>
      </c>
      <c r="BQ74" s="35">
        <v>0.89330690129327395</v>
      </c>
      <c r="BR74" s="35">
        <v>0.89525479032905397</v>
      </c>
      <c r="BS74" t="s">
        <v>70</v>
      </c>
      <c r="BT74" t="s">
        <v>70</v>
      </c>
      <c r="BU74" t="s">
        <v>68</v>
      </c>
      <c r="BV74" t="s">
        <v>68</v>
      </c>
      <c r="BW74" t="s">
        <v>70</v>
      </c>
      <c r="BX74" t="s">
        <v>70</v>
      </c>
      <c r="BY74" t="s">
        <v>71</v>
      </c>
      <c r="BZ74" t="s">
        <v>71</v>
      </c>
    </row>
    <row r="75" spans="1:78" s="56" customFormat="1" x14ac:dyDescent="0.25">
      <c r="A75" s="55">
        <v>14182500</v>
      </c>
      <c r="B75" s="55">
        <v>23780805</v>
      </c>
      <c r="C75" s="56" t="s">
        <v>141</v>
      </c>
      <c r="D75" s="56" t="s">
        <v>151</v>
      </c>
      <c r="F75" s="57"/>
      <c r="G75" s="58">
        <v>0.66400000000000003</v>
      </c>
      <c r="H75" s="58" t="str">
        <f t="shared" si="250"/>
        <v>S</v>
      </c>
      <c r="I75" s="58" t="str">
        <f t="shared" si="251"/>
        <v>S</v>
      </c>
      <c r="J75" s="58" t="str">
        <f t="shared" si="252"/>
        <v>S</v>
      </c>
      <c r="K75" s="58" t="str">
        <f t="shared" si="253"/>
        <v>S</v>
      </c>
      <c r="L75" s="59">
        <v>0.435</v>
      </c>
      <c r="M75" s="58" t="str">
        <f t="shared" si="254"/>
        <v>NS</v>
      </c>
      <c r="N75" s="58" t="str">
        <f t="shared" si="255"/>
        <v>VG</v>
      </c>
      <c r="O75" s="58" t="str">
        <f t="shared" si="256"/>
        <v>NS</v>
      </c>
      <c r="P75" s="58" t="str">
        <f t="shared" si="257"/>
        <v>VG</v>
      </c>
      <c r="Q75" s="58">
        <v>0.54</v>
      </c>
      <c r="R75" s="58" t="str">
        <f t="shared" si="258"/>
        <v>G</v>
      </c>
      <c r="S75" s="58" t="str">
        <f t="shared" si="259"/>
        <v>S</v>
      </c>
      <c r="T75" s="58" t="str">
        <f t="shared" si="260"/>
        <v>S</v>
      </c>
      <c r="U75" s="58" t="str">
        <f t="shared" si="261"/>
        <v>S</v>
      </c>
      <c r="V75" s="58">
        <v>0.88500000000000001</v>
      </c>
      <c r="W75" s="58" t="str">
        <f t="shared" si="262"/>
        <v>VG</v>
      </c>
      <c r="X75" s="58" t="str">
        <f t="shared" si="263"/>
        <v>G</v>
      </c>
      <c r="Y75" s="58" t="str">
        <f t="shared" si="264"/>
        <v>VG</v>
      </c>
      <c r="Z75" s="58" t="str">
        <f t="shared" si="265"/>
        <v>VG</v>
      </c>
      <c r="AA75" s="60">
        <v>0.535923319643546</v>
      </c>
      <c r="AB75" s="60">
        <v>0.54027386729737004</v>
      </c>
      <c r="AC75" s="60">
        <v>38.385922260563298</v>
      </c>
      <c r="AD75" s="60">
        <v>34.925235199023199</v>
      </c>
      <c r="AE75" s="60">
        <v>0.68123173763151501</v>
      </c>
      <c r="AF75" s="60">
        <v>0.67803107060268997</v>
      </c>
      <c r="AG75" s="60">
        <v>0.89656751071997598</v>
      </c>
      <c r="AH75" s="60">
        <v>0.81040885140585495</v>
      </c>
      <c r="AI75" s="55" t="s">
        <v>70</v>
      </c>
      <c r="AJ75" s="55" t="s">
        <v>70</v>
      </c>
      <c r="AK75" s="55" t="s">
        <v>68</v>
      </c>
      <c r="AL75" s="55" t="s">
        <v>68</v>
      </c>
      <c r="AM75" s="55" t="s">
        <v>70</v>
      </c>
      <c r="AN75" s="55" t="s">
        <v>70</v>
      </c>
      <c r="AO75" s="55" t="s">
        <v>71</v>
      </c>
      <c r="AP75" s="55" t="s">
        <v>69</v>
      </c>
      <c r="AR75" s="61" t="s">
        <v>147</v>
      </c>
      <c r="AS75" s="60">
        <v>0.58536063766689905</v>
      </c>
      <c r="AT75" s="60">
        <v>0.59272982781481798</v>
      </c>
      <c r="AU75" s="60">
        <v>33.469692203266703</v>
      </c>
      <c r="AV75" s="60">
        <v>33.364055411436802</v>
      </c>
      <c r="AW75" s="60">
        <v>0.64392496638436203</v>
      </c>
      <c r="AX75" s="60">
        <v>0.63817722631349205</v>
      </c>
      <c r="AY75" s="60">
        <v>0.86206359381770803</v>
      </c>
      <c r="AZ75" s="60">
        <v>0.87097721664626104</v>
      </c>
      <c r="BA75" s="55" t="s">
        <v>70</v>
      </c>
      <c r="BB75" s="55" t="s">
        <v>70</v>
      </c>
      <c r="BC75" s="55" t="s">
        <v>68</v>
      </c>
      <c r="BD75" s="55" t="s">
        <v>68</v>
      </c>
      <c r="BE75" s="55" t="s">
        <v>70</v>
      </c>
      <c r="BF75" s="55" t="s">
        <v>70</v>
      </c>
      <c r="BG75" s="55" t="s">
        <v>71</v>
      </c>
      <c r="BH75" s="55" t="s">
        <v>71</v>
      </c>
      <c r="BI75" s="56">
        <f t="shared" si="266"/>
        <v>1</v>
      </c>
      <c r="BJ75" s="56" t="s">
        <v>147</v>
      </c>
      <c r="BK75" s="60">
        <v>0.54378322653536504</v>
      </c>
      <c r="BL75" s="60">
        <v>0.55855572720182001</v>
      </c>
      <c r="BM75" s="60">
        <v>38.038808598584602</v>
      </c>
      <c r="BN75" s="60">
        <v>37.220206783194897</v>
      </c>
      <c r="BO75" s="60">
        <v>0.67543820847257097</v>
      </c>
      <c r="BP75" s="60">
        <v>0.66441272775149296</v>
      </c>
      <c r="BQ75" s="60">
        <v>0.89330690129327395</v>
      </c>
      <c r="BR75" s="60">
        <v>0.89525479032905397</v>
      </c>
      <c r="BS75" s="56" t="s">
        <v>70</v>
      </c>
      <c r="BT75" s="56" t="s">
        <v>70</v>
      </c>
      <c r="BU75" s="56" t="s">
        <v>68</v>
      </c>
      <c r="BV75" s="56" t="s">
        <v>68</v>
      </c>
      <c r="BW75" s="56" t="s">
        <v>70</v>
      </c>
      <c r="BX75" s="56" t="s">
        <v>70</v>
      </c>
      <c r="BY75" s="56" t="s">
        <v>71</v>
      </c>
      <c r="BZ75" s="56" t="s">
        <v>71</v>
      </c>
    </row>
    <row r="76" spans="1:78" s="56" customFormat="1" x14ac:dyDescent="0.25">
      <c r="A76" s="55">
        <v>14182500</v>
      </c>
      <c r="B76" s="55">
        <v>23780805</v>
      </c>
      <c r="C76" s="56" t="s">
        <v>141</v>
      </c>
      <c r="D76" s="56" t="s">
        <v>171</v>
      </c>
      <c r="E76" s="56" t="s">
        <v>172</v>
      </c>
      <c r="F76" s="57"/>
      <c r="G76" s="58">
        <v>0.78400000000000003</v>
      </c>
      <c r="H76" s="58" t="str">
        <f t="shared" si="250"/>
        <v>G</v>
      </c>
      <c r="I76" s="58" t="str">
        <f t="shared" si="251"/>
        <v>S</v>
      </c>
      <c r="J76" s="58" t="str">
        <f t="shared" si="252"/>
        <v>S</v>
      </c>
      <c r="K76" s="58" t="str">
        <f t="shared" si="253"/>
        <v>S</v>
      </c>
      <c r="L76" s="59">
        <v>0.19059999999999999</v>
      </c>
      <c r="M76" s="58" t="str">
        <f t="shared" si="254"/>
        <v>NS</v>
      </c>
      <c r="N76" s="58" t="str">
        <f t="shared" si="255"/>
        <v>VG</v>
      </c>
      <c r="O76" s="58" t="str">
        <f t="shared" si="256"/>
        <v>NS</v>
      </c>
      <c r="P76" s="58" t="str">
        <f t="shared" si="257"/>
        <v>VG</v>
      </c>
      <c r="Q76" s="58">
        <v>0.45600000000000002</v>
      </c>
      <c r="R76" s="58" t="str">
        <f t="shared" si="258"/>
        <v>VG</v>
      </c>
      <c r="S76" s="58" t="str">
        <f t="shared" si="259"/>
        <v>S</v>
      </c>
      <c r="T76" s="58" t="str">
        <f t="shared" si="260"/>
        <v>S</v>
      </c>
      <c r="U76" s="58" t="str">
        <f t="shared" si="261"/>
        <v>S</v>
      </c>
      <c r="V76" s="58">
        <v>0.878</v>
      </c>
      <c r="W76" s="58" t="str">
        <f t="shared" si="262"/>
        <v>VG</v>
      </c>
      <c r="X76" s="58" t="str">
        <f t="shared" si="263"/>
        <v>G</v>
      </c>
      <c r="Y76" s="58" t="str">
        <f t="shared" si="264"/>
        <v>VG</v>
      </c>
      <c r="Z76" s="58" t="str">
        <f t="shared" si="265"/>
        <v>VG</v>
      </c>
      <c r="AA76" s="60">
        <v>0.535923319643546</v>
      </c>
      <c r="AB76" s="60">
        <v>0.54027386729737004</v>
      </c>
      <c r="AC76" s="60">
        <v>38.385922260563298</v>
      </c>
      <c r="AD76" s="60">
        <v>34.925235199023199</v>
      </c>
      <c r="AE76" s="60">
        <v>0.68123173763151501</v>
      </c>
      <c r="AF76" s="60">
        <v>0.67803107060268997</v>
      </c>
      <c r="AG76" s="60">
        <v>0.89656751071997598</v>
      </c>
      <c r="AH76" s="60">
        <v>0.81040885140585495</v>
      </c>
      <c r="AI76" s="55" t="s">
        <v>70</v>
      </c>
      <c r="AJ76" s="55" t="s">
        <v>70</v>
      </c>
      <c r="AK76" s="55" t="s">
        <v>68</v>
      </c>
      <c r="AL76" s="55" t="s">
        <v>68</v>
      </c>
      <c r="AM76" s="55" t="s">
        <v>70</v>
      </c>
      <c r="AN76" s="55" t="s">
        <v>70</v>
      </c>
      <c r="AO76" s="55" t="s">
        <v>71</v>
      </c>
      <c r="AP76" s="55" t="s">
        <v>69</v>
      </c>
      <c r="AR76" s="61" t="s">
        <v>147</v>
      </c>
      <c r="AS76" s="60">
        <v>0.58536063766689905</v>
      </c>
      <c r="AT76" s="60">
        <v>0.59272982781481798</v>
      </c>
      <c r="AU76" s="60">
        <v>33.469692203266703</v>
      </c>
      <c r="AV76" s="60">
        <v>33.364055411436802</v>
      </c>
      <c r="AW76" s="60">
        <v>0.64392496638436203</v>
      </c>
      <c r="AX76" s="60">
        <v>0.63817722631349205</v>
      </c>
      <c r="AY76" s="60">
        <v>0.86206359381770803</v>
      </c>
      <c r="AZ76" s="60">
        <v>0.87097721664626104</v>
      </c>
      <c r="BA76" s="55" t="s">
        <v>70</v>
      </c>
      <c r="BB76" s="55" t="s">
        <v>70</v>
      </c>
      <c r="BC76" s="55" t="s">
        <v>68</v>
      </c>
      <c r="BD76" s="55" t="s">
        <v>68</v>
      </c>
      <c r="BE76" s="55" t="s">
        <v>70</v>
      </c>
      <c r="BF76" s="55" t="s">
        <v>70</v>
      </c>
      <c r="BG76" s="55" t="s">
        <v>71</v>
      </c>
      <c r="BH76" s="55" t="s">
        <v>71</v>
      </c>
      <c r="BI76" s="56">
        <f t="shared" si="266"/>
        <v>1</v>
      </c>
      <c r="BJ76" s="56" t="s">
        <v>147</v>
      </c>
      <c r="BK76" s="60">
        <v>0.54378322653536504</v>
      </c>
      <c r="BL76" s="60">
        <v>0.55855572720182001</v>
      </c>
      <c r="BM76" s="60">
        <v>38.038808598584602</v>
      </c>
      <c r="BN76" s="60">
        <v>37.220206783194897</v>
      </c>
      <c r="BO76" s="60">
        <v>0.67543820847257097</v>
      </c>
      <c r="BP76" s="60">
        <v>0.66441272775149296</v>
      </c>
      <c r="BQ76" s="60">
        <v>0.89330690129327395</v>
      </c>
      <c r="BR76" s="60">
        <v>0.89525479032905397</v>
      </c>
      <c r="BS76" s="56" t="s">
        <v>70</v>
      </c>
      <c r="BT76" s="56" t="s">
        <v>70</v>
      </c>
      <c r="BU76" s="56" t="s">
        <v>68</v>
      </c>
      <c r="BV76" s="56" t="s">
        <v>68</v>
      </c>
      <c r="BW76" s="56" t="s">
        <v>70</v>
      </c>
      <c r="BX76" s="56" t="s">
        <v>70</v>
      </c>
      <c r="BY76" s="56" t="s">
        <v>71</v>
      </c>
      <c r="BZ76" s="56" t="s">
        <v>71</v>
      </c>
    </row>
    <row r="77" spans="1:78" s="56" customFormat="1" x14ac:dyDescent="0.25">
      <c r="A77" s="55">
        <v>14182500</v>
      </c>
      <c r="B77" s="55">
        <v>23780805</v>
      </c>
      <c r="C77" s="56" t="s">
        <v>141</v>
      </c>
      <c r="D77" s="56" t="s">
        <v>181</v>
      </c>
      <c r="E77" s="56" t="s">
        <v>182</v>
      </c>
      <c r="F77" s="57"/>
      <c r="G77" s="58">
        <v>0.66400000000000003</v>
      </c>
      <c r="H77" s="58" t="str">
        <f t="shared" si="250"/>
        <v>S</v>
      </c>
      <c r="I77" s="58" t="str">
        <f t="shared" si="251"/>
        <v>S</v>
      </c>
      <c r="J77" s="58" t="str">
        <f t="shared" si="252"/>
        <v>S</v>
      </c>
      <c r="K77" s="58" t="str">
        <f t="shared" si="253"/>
        <v>S</v>
      </c>
      <c r="L77" s="59">
        <v>0.434</v>
      </c>
      <c r="M77" s="58" t="str">
        <f t="shared" si="254"/>
        <v>NS</v>
      </c>
      <c r="N77" s="58" t="str">
        <f t="shared" si="255"/>
        <v>VG</v>
      </c>
      <c r="O77" s="58" t="str">
        <f t="shared" si="256"/>
        <v>NS</v>
      </c>
      <c r="P77" s="58" t="str">
        <f t="shared" si="257"/>
        <v>VG</v>
      </c>
      <c r="Q77" s="58">
        <v>0.54</v>
      </c>
      <c r="R77" s="58" t="str">
        <f t="shared" si="258"/>
        <v>G</v>
      </c>
      <c r="S77" s="58" t="str">
        <f t="shared" si="259"/>
        <v>S</v>
      </c>
      <c r="T77" s="58" t="str">
        <f t="shared" si="260"/>
        <v>S</v>
      </c>
      <c r="U77" s="58" t="str">
        <f t="shared" si="261"/>
        <v>S</v>
      </c>
      <c r="V77" s="58">
        <v>0.88680000000000003</v>
      </c>
      <c r="W77" s="58" t="str">
        <f t="shared" si="262"/>
        <v>VG</v>
      </c>
      <c r="X77" s="58" t="str">
        <f t="shared" si="263"/>
        <v>G</v>
      </c>
      <c r="Y77" s="58" t="str">
        <f t="shared" si="264"/>
        <v>VG</v>
      </c>
      <c r="Z77" s="58" t="str">
        <f t="shared" si="265"/>
        <v>VG</v>
      </c>
      <c r="AA77" s="60">
        <v>0.535923319643546</v>
      </c>
      <c r="AB77" s="60">
        <v>0.54027386729737004</v>
      </c>
      <c r="AC77" s="60">
        <v>38.385922260563298</v>
      </c>
      <c r="AD77" s="60">
        <v>34.925235199023199</v>
      </c>
      <c r="AE77" s="60">
        <v>0.68123173763151501</v>
      </c>
      <c r="AF77" s="60">
        <v>0.67803107060268997</v>
      </c>
      <c r="AG77" s="60">
        <v>0.89656751071997598</v>
      </c>
      <c r="AH77" s="60">
        <v>0.81040885140585495</v>
      </c>
      <c r="AI77" s="55" t="s">
        <v>70</v>
      </c>
      <c r="AJ77" s="55" t="s">
        <v>70</v>
      </c>
      <c r="AK77" s="55" t="s">
        <v>68</v>
      </c>
      <c r="AL77" s="55" t="s">
        <v>68</v>
      </c>
      <c r="AM77" s="55" t="s">
        <v>70</v>
      </c>
      <c r="AN77" s="55" t="s">
        <v>70</v>
      </c>
      <c r="AO77" s="55" t="s">
        <v>71</v>
      </c>
      <c r="AP77" s="55" t="s">
        <v>69</v>
      </c>
      <c r="AR77" s="61" t="s">
        <v>147</v>
      </c>
      <c r="AS77" s="60">
        <v>0.58536063766689905</v>
      </c>
      <c r="AT77" s="60">
        <v>0.59272982781481798</v>
      </c>
      <c r="AU77" s="60">
        <v>33.469692203266703</v>
      </c>
      <c r="AV77" s="60">
        <v>33.364055411436802</v>
      </c>
      <c r="AW77" s="60">
        <v>0.64392496638436203</v>
      </c>
      <c r="AX77" s="60">
        <v>0.63817722631349205</v>
      </c>
      <c r="AY77" s="60">
        <v>0.86206359381770803</v>
      </c>
      <c r="AZ77" s="60">
        <v>0.87097721664626104</v>
      </c>
      <c r="BA77" s="55" t="s">
        <v>70</v>
      </c>
      <c r="BB77" s="55" t="s">
        <v>70</v>
      </c>
      <c r="BC77" s="55" t="s">
        <v>68</v>
      </c>
      <c r="BD77" s="55" t="s">
        <v>68</v>
      </c>
      <c r="BE77" s="55" t="s">
        <v>70</v>
      </c>
      <c r="BF77" s="55" t="s">
        <v>70</v>
      </c>
      <c r="BG77" s="55" t="s">
        <v>71</v>
      </c>
      <c r="BH77" s="55" t="s">
        <v>71</v>
      </c>
      <c r="BI77" s="56">
        <f t="shared" si="266"/>
        <v>1</v>
      </c>
      <c r="BJ77" s="56" t="s">
        <v>147</v>
      </c>
      <c r="BK77" s="60">
        <v>0.54378322653536504</v>
      </c>
      <c r="BL77" s="60">
        <v>0.55855572720182001</v>
      </c>
      <c r="BM77" s="60">
        <v>38.038808598584602</v>
      </c>
      <c r="BN77" s="60">
        <v>37.220206783194897</v>
      </c>
      <c r="BO77" s="60">
        <v>0.67543820847257097</v>
      </c>
      <c r="BP77" s="60">
        <v>0.66441272775149296</v>
      </c>
      <c r="BQ77" s="60">
        <v>0.89330690129327395</v>
      </c>
      <c r="BR77" s="60">
        <v>0.89525479032905397</v>
      </c>
      <c r="BS77" s="56" t="s">
        <v>70</v>
      </c>
      <c r="BT77" s="56" t="s">
        <v>70</v>
      </c>
      <c r="BU77" s="56" t="s">
        <v>68</v>
      </c>
      <c r="BV77" s="56" t="s">
        <v>68</v>
      </c>
      <c r="BW77" s="56" t="s">
        <v>70</v>
      </c>
      <c r="BX77" s="56" t="s">
        <v>70</v>
      </c>
      <c r="BY77" s="56" t="s">
        <v>71</v>
      </c>
      <c r="BZ77" s="56" t="s">
        <v>71</v>
      </c>
    </row>
    <row r="78" spans="1:78" s="56" customFormat="1" ht="30" x14ac:dyDescent="0.25">
      <c r="A78" s="55">
        <v>14182500</v>
      </c>
      <c r="B78" s="55">
        <v>23780805</v>
      </c>
      <c r="C78" s="56" t="s">
        <v>141</v>
      </c>
      <c r="D78" s="66" t="s">
        <v>179</v>
      </c>
      <c r="E78" s="56" t="s">
        <v>180</v>
      </c>
      <c r="F78" s="57"/>
      <c r="G78" s="58">
        <v>0.72099999999999997</v>
      </c>
      <c r="H78" s="58" t="str">
        <f t="shared" si="250"/>
        <v>G</v>
      </c>
      <c r="I78" s="58" t="str">
        <f t="shared" si="251"/>
        <v>S</v>
      </c>
      <c r="J78" s="58" t="str">
        <f t="shared" si="252"/>
        <v>S</v>
      </c>
      <c r="K78" s="58" t="str">
        <f t="shared" si="253"/>
        <v>S</v>
      </c>
      <c r="L78" s="59">
        <v>0.44900000000000001</v>
      </c>
      <c r="M78" s="58" t="str">
        <f t="shared" si="254"/>
        <v>NS</v>
      </c>
      <c r="N78" s="58" t="str">
        <f t="shared" si="255"/>
        <v>VG</v>
      </c>
      <c r="O78" s="58" t="str">
        <f t="shared" si="256"/>
        <v>NS</v>
      </c>
      <c r="P78" s="58" t="str">
        <f t="shared" si="257"/>
        <v>VG</v>
      </c>
      <c r="Q78" s="58">
        <v>0.49399999999999999</v>
      </c>
      <c r="R78" s="58" t="str">
        <f t="shared" si="258"/>
        <v>VG</v>
      </c>
      <c r="S78" s="58" t="str">
        <f t="shared" si="259"/>
        <v>S</v>
      </c>
      <c r="T78" s="58" t="str">
        <f t="shared" si="260"/>
        <v>S</v>
      </c>
      <c r="U78" s="58" t="str">
        <f t="shared" si="261"/>
        <v>S</v>
      </c>
      <c r="V78" s="58">
        <v>0.90229999999999999</v>
      </c>
      <c r="W78" s="58" t="str">
        <f t="shared" si="262"/>
        <v>VG</v>
      </c>
      <c r="X78" s="58" t="str">
        <f t="shared" si="263"/>
        <v>G</v>
      </c>
      <c r="Y78" s="58" t="str">
        <f t="shared" si="264"/>
        <v>VG</v>
      </c>
      <c r="Z78" s="58" t="str">
        <f t="shared" si="265"/>
        <v>VG</v>
      </c>
      <c r="AA78" s="60">
        <v>0.535923319643546</v>
      </c>
      <c r="AB78" s="60">
        <v>0.54027386729737004</v>
      </c>
      <c r="AC78" s="60">
        <v>38.385922260563298</v>
      </c>
      <c r="AD78" s="60">
        <v>34.925235199023199</v>
      </c>
      <c r="AE78" s="60">
        <v>0.68123173763151501</v>
      </c>
      <c r="AF78" s="60">
        <v>0.67803107060268997</v>
      </c>
      <c r="AG78" s="60">
        <v>0.89656751071997598</v>
      </c>
      <c r="AH78" s="60">
        <v>0.81040885140585495</v>
      </c>
      <c r="AI78" s="55" t="s">
        <v>70</v>
      </c>
      <c r="AJ78" s="55" t="s">
        <v>70</v>
      </c>
      <c r="AK78" s="55" t="s">
        <v>68</v>
      </c>
      <c r="AL78" s="55" t="s">
        <v>68</v>
      </c>
      <c r="AM78" s="55" t="s">
        <v>70</v>
      </c>
      <c r="AN78" s="55" t="s">
        <v>70</v>
      </c>
      <c r="AO78" s="55" t="s">
        <v>71</v>
      </c>
      <c r="AP78" s="55" t="s">
        <v>69</v>
      </c>
      <c r="AR78" s="61" t="s">
        <v>147</v>
      </c>
      <c r="AS78" s="60">
        <v>0.58536063766689905</v>
      </c>
      <c r="AT78" s="60">
        <v>0.59272982781481798</v>
      </c>
      <c r="AU78" s="60">
        <v>33.469692203266703</v>
      </c>
      <c r="AV78" s="60">
        <v>33.364055411436802</v>
      </c>
      <c r="AW78" s="60">
        <v>0.64392496638436203</v>
      </c>
      <c r="AX78" s="60">
        <v>0.63817722631349205</v>
      </c>
      <c r="AY78" s="60">
        <v>0.86206359381770803</v>
      </c>
      <c r="AZ78" s="60">
        <v>0.87097721664626104</v>
      </c>
      <c r="BA78" s="55" t="s">
        <v>70</v>
      </c>
      <c r="BB78" s="55" t="s">
        <v>70</v>
      </c>
      <c r="BC78" s="55" t="s">
        <v>68</v>
      </c>
      <c r="BD78" s="55" t="s">
        <v>68</v>
      </c>
      <c r="BE78" s="55" t="s">
        <v>70</v>
      </c>
      <c r="BF78" s="55" t="s">
        <v>70</v>
      </c>
      <c r="BG78" s="55" t="s">
        <v>71</v>
      </c>
      <c r="BH78" s="55" t="s">
        <v>71</v>
      </c>
      <c r="BI78" s="56">
        <f t="shared" si="266"/>
        <v>1</v>
      </c>
      <c r="BJ78" s="56" t="s">
        <v>147</v>
      </c>
      <c r="BK78" s="60">
        <v>0.54378322653536504</v>
      </c>
      <c r="BL78" s="60">
        <v>0.55855572720182001</v>
      </c>
      <c r="BM78" s="60">
        <v>38.038808598584602</v>
      </c>
      <c r="BN78" s="60">
        <v>37.220206783194897</v>
      </c>
      <c r="BO78" s="60">
        <v>0.67543820847257097</v>
      </c>
      <c r="BP78" s="60">
        <v>0.66441272775149296</v>
      </c>
      <c r="BQ78" s="60">
        <v>0.89330690129327395</v>
      </c>
      <c r="BR78" s="60">
        <v>0.89525479032905397</v>
      </c>
      <c r="BS78" s="56" t="s">
        <v>70</v>
      </c>
      <c r="BT78" s="56" t="s">
        <v>70</v>
      </c>
      <c r="BU78" s="56" t="s">
        <v>68</v>
      </c>
      <c r="BV78" s="56" t="s">
        <v>68</v>
      </c>
      <c r="BW78" s="56" t="s">
        <v>70</v>
      </c>
      <c r="BX78" s="56" t="s">
        <v>70</v>
      </c>
      <c r="BY78" s="56" t="s">
        <v>71</v>
      </c>
      <c r="BZ78" s="56" t="s">
        <v>71</v>
      </c>
    </row>
    <row r="79" spans="1:78" s="56" customFormat="1" x14ac:dyDescent="0.25">
      <c r="A79" s="55">
        <v>14182500</v>
      </c>
      <c r="B79" s="55">
        <v>23780805</v>
      </c>
      <c r="C79" s="56" t="s">
        <v>141</v>
      </c>
      <c r="D79" s="66" t="s">
        <v>183</v>
      </c>
      <c r="F79" s="57"/>
      <c r="G79" s="58">
        <v>0.66</v>
      </c>
      <c r="H79" s="58" t="str">
        <f t="shared" si="250"/>
        <v>S</v>
      </c>
      <c r="I79" s="58" t="str">
        <f t="shared" si="251"/>
        <v>S</v>
      </c>
      <c r="J79" s="58" t="str">
        <f t="shared" si="252"/>
        <v>S</v>
      </c>
      <c r="K79" s="58" t="str">
        <f t="shared" si="253"/>
        <v>S</v>
      </c>
      <c r="L79" s="59">
        <v>0.43559999999999999</v>
      </c>
      <c r="M79" s="58" t="str">
        <f t="shared" si="254"/>
        <v>NS</v>
      </c>
      <c r="N79" s="58" t="str">
        <f t="shared" si="255"/>
        <v>VG</v>
      </c>
      <c r="O79" s="58" t="str">
        <f t="shared" si="256"/>
        <v>NS</v>
      </c>
      <c r="P79" s="58" t="str">
        <f t="shared" si="257"/>
        <v>VG</v>
      </c>
      <c r="Q79" s="58">
        <v>0.54400000000000004</v>
      </c>
      <c r="R79" s="58" t="str">
        <f t="shared" si="258"/>
        <v>G</v>
      </c>
      <c r="S79" s="58" t="str">
        <f t="shared" si="259"/>
        <v>S</v>
      </c>
      <c r="T79" s="58" t="str">
        <f t="shared" si="260"/>
        <v>S</v>
      </c>
      <c r="U79" s="58" t="str">
        <f t="shared" si="261"/>
        <v>S</v>
      </c>
      <c r="V79" s="58">
        <v>0.88400000000000001</v>
      </c>
      <c r="W79" s="58" t="str">
        <f t="shared" si="262"/>
        <v>VG</v>
      </c>
      <c r="X79" s="58" t="str">
        <f t="shared" si="263"/>
        <v>G</v>
      </c>
      <c r="Y79" s="58" t="str">
        <f t="shared" si="264"/>
        <v>VG</v>
      </c>
      <c r="Z79" s="58" t="str">
        <f t="shared" si="265"/>
        <v>VG</v>
      </c>
      <c r="AA79" s="60">
        <v>0.535923319643546</v>
      </c>
      <c r="AB79" s="60">
        <v>0.54027386729737004</v>
      </c>
      <c r="AC79" s="60">
        <v>38.385922260563298</v>
      </c>
      <c r="AD79" s="60">
        <v>34.925235199023199</v>
      </c>
      <c r="AE79" s="60">
        <v>0.68123173763151501</v>
      </c>
      <c r="AF79" s="60">
        <v>0.67803107060268997</v>
      </c>
      <c r="AG79" s="60">
        <v>0.89656751071997598</v>
      </c>
      <c r="AH79" s="60">
        <v>0.81040885140585495</v>
      </c>
      <c r="AI79" s="55" t="s">
        <v>70</v>
      </c>
      <c r="AJ79" s="55" t="s">
        <v>70</v>
      </c>
      <c r="AK79" s="55" t="s">
        <v>68</v>
      </c>
      <c r="AL79" s="55" t="s">
        <v>68</v>
      </c>
      <c r="AM79" s="55" t="s">
        <v>70</v>
      </c>
      <c r="AN79" s="55" t="s">
        <v>70</v>
      </c>
      <c r="AO79" s="55" t="s">
        <v>71</v>
      </c>
      <c r="AP79" s="55" t="s">
        <v>69</v>
      </c>
      <c r="AR79" s="61" t="s">
        <v>147</v>
      </c>
      <c r="AS79" s="60">
        <v>0.58536063766689905</v>
      </c>
      <c r="AT79" s="60">
        <v>0.59272982781481798</v>
      </c>
      <c r="AU79" s="60">
        <v>33.469692203266703</v>
      </c>
      <c r="AV79" s="60">
        <v>33.364055411436802</v>
      </c>
      <c r="AW79" s="60">
        <v>0.64392496638436203</v>
      </c>
      <c r="AX79" s="60">
        <v>0.63817722631349205</v>
      </c>
      <c r="AY79" s="60">
        <v>0.86206359381770803</v>
      </c>
      <c r="AZ79" s="60">
        <v>0.87097721664626104</v>
      </c>
      <c r="BA79" s="55" t="s">
        <v>70</v>
      </c>
      <c r="BB79" s="55" t="s">
        <v>70</v>
      </c>
      <c r="BC79" s="55" t="s">
        <v>68</v>
      </c>
      <c r="BD79" s="55" t="s">
        <v>68</v>
      </c>
      <c r="BE79" s="55" t="s">
        <v>70</v>
      </c>
      <c r="BF79" s="55" t="s">
        <v>70</v>
      </c>
      <c r="BG79" s="55" t="s">
        <v>71</v>
      </c>
      <c r="BH79" s="55" t="s">
        <v>71</v>
      </c>
      <c r="BI79" s="56">
        <f t="shared" si="266"/>
        <v>1</v>
      </c>
      <c r="BJ79" s="56" t="s">
        <v>147</v>
      </c>
      <c r="BK79" s="60">
        <v>0.54378322653536504</v>
      </c>
      <c r="BL79" s="60">
        <v>0.55855572720182001</v>
      </c>
      <c r="BM79" s="60">
        <v>38.038808598584602</v>
      </c>
      <c r="BN79" s="60">
        <v>37.220206783194897</v>
      </c>
      <c r="BO79" s="60">
        <v>0.67543820847257097</v>
      </c>
      <c r="BP79" s="60">
        <v>0.66441272775149296</v>
      </c>
      <c r="BQ79" s="60">
        <v>0.89330690129327395</v>
      </c>
      <c r="BR79" s="60">
        <v>0.89525479032905397</v>
      </c>
      <c r="BS79" s="56" t="s">
        <v>70</v>
      </c>
      <c r="BT79" s="56" t="s">
        <v>70</v>
      </c>
      <c r="BU79" s="56" t="s">
        <v>68</v>
      </c>
      <c r="BV79" s="56" t="s">
        <v>68</v>
      </c>
      <c r="BW79" s="56" t="s">
        <v>70</v>
      </c>
      <c r="BX79" s="56" t="s">
        <v>70</v>
      </c>
      <c r="BY79" s="56" t="s">
        <v>71</v>
      </c>
      <c r="BZ79" s="56" t="s">
        <v>71</v>
      </c>
    </row>
    <row r="80" spans="1:78" s="30" customFormat="1" x14ac:dyDescent="0.25">
      <c r="A80" s="36">
        <v>14182500</v>
      </c>
      <c r="B80" s="36">
        <v>23780805</v>
      </c>
      <c r="C80" s="30" t="s">
        <v>141</v>
      </c>
      <c r="D80" s="67" t="s">
        <v>197</v>
      </c>
      <c r="F80" s="63"/>
      <c r="G80" s="24">
        <v>0.68</v>
      </c>
      <c r="H80" s="24" t="str">
        <f t="shared" si="250"/>
        <v>S</v>
      </c>
      <c r="I80" s="24" t="str">
        <f t="shared" ref="I80:I87" si="267">AI80</f>
        <v>S</v>
      </c>
      <c r="J80" s="24" t="str">
        <f t="shared" ref="J80:J87" si="268">BB80</f>
        <v>S</v>
      </c>
      <c r="K80" s="24" t="str">
        <f t="shared" ref="K80:K87" si="269">BT80</f>
        <v>S</v>
      </c>
      <c r="L80" s="25">
        <v>0.4103</v>
      </c>
      <c r="M80" s="24" t="str">
        <f t="shared" si="254"/>
        <v>NS</v>
      </c>
      <c r="N80" s="24" t="str">
        <f t="shared" si="255"/>
        <v>VG</v>
      </c>
      <c r="O80" s="24" t="str">
        <f t="shared" ref="O80:O87" si="270">BD80</f>
        <v>NS</v>
      </c>
      <c r="P80" s="24" t="str">
        <f t="shared" si="257"/>
        <v>VG</v>
      </c>
      <c r="Q80" s="24">
        <v>0.53200000000000003</v>
      </c>
      <c r="R80" s="24" t="str">
        <f t="shared" si="258"/>
        <v>G</v>
      </c>
      <c r="S80" s="24" t="str">
        <f t="shared" ref="S80:S87" si="271">AN80</f>
        <v>S</v>
      </c>
      <c r="T80" s="24" t="str">
        <f t="shared" ref="T80:T87" si="272">BF80</f>
        <v>S</v>
      </c>
      <c r="U80" s="24" t="str">
        <f t="shared" ref="U80:U87" si="273">BX80</f>
        <v>S</v>
      </c>
      <c r="V80" s="24">
        <v>0.88970000000000005</v>
      </c>
      <c r="W80" s="24" t="str">
        <f t="shared" si="262"/>
        <v>VG</v>
      </c>
      <c r="X80" s="24" t="str">
        <f t="shared" ref="X80:X87" si="274">AP80</f>
        <v>G</v>
      </c>
      <c r="Y80" s="24" t="str">
        <f t="shared" ref="Y80:Y87" si="275">BH80</f>
        <v>VG</v>
      </c>
      <c r="Z80" s="24" t="str">
        <f t="shared" ref="Z80:Z87" si="276">BZ80</f>
        <v>VG</v>
      </c>
      <c r="AA80" s="33">
        <v>0.535923319643546</v>
      </c>
      <c r="AB80" s="33">
        <v>0.54027386729737004</v>
      </c>
      <c r="AC80" s="33">
        <v>38.385922260563298</v>
      </c>
      <c r="AD80" s="33">
        <v>34.925235199023199</v>
      </c>
      <c r="AE80" s="33">
        <v>0.68123173763151501</v>
      </c>
      <c r="AF80" s="33">
        <v>0.67803107060268997</v>
      </c>
      <c r="AG80" s="33">
        <v>0.89656751071997598</v>
      </c>
      <c r="AH80" s="33">
        <v>0.81040885140585495</v>
      </c>
      <c r="AI80" s="36" t="s">
        <v>70</v>
      </c>
      <c r="AJ80" s="36" t="s">
        <v>70</v>
      </c>
      <c r="AK80" s="36" t="s">
        <v>68</v>
      </c>
      <c r="AL80" s="36" t="s">
        <v>68</v>
      </c>
      <c r="AM80" s="36" t="s">
        <v>70</v>
      </c>
      <c r="AN80" s="36" t="s">
        <v>70</v>
      </c>
      <c r="AO80" s="36" t="s">
        <v>71</v>
      </c>
      <c r="AP80" s="36" t="s">
        <v>69</v>
      </c>
      <c r="AR80" s="64" t="s">
        <v>147</v>
      </c>
      <c r="AS80" s="33">
        <v>0.58536063766689905</v>
      </c>
      <c r="AT80" s="33">
        <v>0.59272982781481798</v>
      </c>
      <c r="AU80" s="33">
        <v>33.469692203266703</v>
      </c>
      <c r="AV80" s="33">
        <v>33.364055411436802</v>
      </c>
      <c r="AW80" s="33">
        <v>0.64392496638436203</v>
      </c>
      <c r="AX80" s="33">
        <v>0.63817722631349205</v>
      </c>
      <c r="AY80" s="33">
        <v>0.86206359381770803</v>
      </c>
      <c r="AZ80" s="33">
        <v>0.87097721664626104</v>
      </c>
      <c r="BA80" s="36" t="s">
        <v>70</v>
      </c>
      <c r="BB80" s="36" t="s">
        <v>70</v>
      </c>
      <c r="BC80" s="36" t="s">
        <v>68</v>
      </c>
      <c r="BD80" s="36" t="s">
        <v>68</v>
      </c>
      <c r="BE80" s="36" t="s">
        <v>70</v>
      </c>
      <c r="BF80" s="36" t="s">
        <v>70</v>
      </c>
      <c r="BG80" s="36" t="s">
        <v>71</v>
      </c>
      <c r="BH80" s="36" t="s">
        <v>71</v>
      </c>
      <c r="BI80" s="30">
        <f t="shared" si="266"/>
        <v>1</v>
      </c>
      <c r="BJ80" s="30" t="s">
        <v>147</v>
      </c>
      <c r="BK80" s="33">
        <v>0.54378322653536504</v>
      </c>
      <c r="BL80" s="33">
        <v>0.55855572720182001</v>
      </c>
      <c r="BM80" s="33">
        <v>38.038808598584602</v>
      </c>
      <c r="BN80" s="33">
        <v>37.220206783194897</v>
      </c>
      <c r="BO80" s="33">
        <v>0.67543820847257097</v>
      </c>
      <c r="BP80" s="33">
        <v>0.66441272775149296</v>
      </c>
      <c r="BQ80" s="33">
        <v>0.89330690129327395</v>
      </c>
      <c r="BR80" s="33">
        <v>0.89525479032905397</v>
      </c>
      <c r="BS80" s="30" t="s">
        <v>70</v>
      </c>
      <c r="BT80" s="30" t="s">
        <v>70</v>
      </c>
      <c r="BU80" s="30" t="s">
        <v>68</v>
      </c>
      <c r="BV80" s="30" t="s">
        <v>68</v>
      </c>
      <c r="BW80" s="30" t="s">
        <v>70</v>
      </c>
      <c r="BX80" s="30" t="s">
        <v>70</v>
      </c>
      <c r="BY80" s="30" t="s">
        <v>71</v>
      </c>
      <c r="BZ80" s="30" t="s">
        <v>71</v>
      </c>
    </row>
    <row r="81" spans="1:78" s="30" customFormat="1" ht="30" x14ac:dyDescent="0.25">
      <c r="A81" s="36">
        <v>14182500</v>
      </c>
      <c r="B81" s="36">
        <v>23780805</v>
      </c>
      <c r="C81" s="30" t="s">
        <v>141</v>
      </c>
      <c r="D81" s="67" t="s">
        <v>198</v>
      </c>
      <c r="F81" s="63"/>
      <c r="G81" s="24">
        <v>0.72799999999999998</v>
      </c>
      <c r="H81" s="24" t="str">
        <f t="shared" si="250"/>
        <v>G</v>
      </c>
      <c r="I81" s="24" t="str">
        <f t="shared" si="267"/>
        <v>S</v>
      </c>
      <c r="J81" s="24" t="str">
        <f t="shared" si="268"/>
        <v>S</v>
      </c>
      <c r="K81" s="24" t="str">
        <f t="shared" si="269"/>
        <v>S</v>
      </c>
      <c r="L81" s="25">
        <v>0.29310000000000003</v>
      </c>
      <c r="M81" s="24" t="str">
        <f t="shared" si="254"/>
        <v>NS</v>
      </c>
      <c r="N81" s="24" t="str">
        <f t="shared" si="255"/>
        <v>VG</v>
      </c>
      <c r="O81" s="24" t="str">
        <f t="shared" si="270"/>
        <v>NS</v>
      </c>
      <c r="P81" s="24" t="str">
        <f t="shared" si="257"/>
        <v>VG</v>
      </c>
      <c r="Q81" s="24">
        <v>0.502</v>
      </c>
      <c r="R81" s="24" t="str">
        <f t="shared" si="258"/>
        <v>G</v>
      </c>
      <c r="S81" s="24" t="str">
        <f t="shared" si="271"/>
        <v>S</v>
      </c>
      <c r="T81" s="24" t="str">
        <f t="shared" si="272"/>
        <v>S</v>
      </c>
      <c r="U81" s="24" t="str">
        <f t="shared" si="273"/>
        <v>S</v>
      </c>
      <c r="V81" s="24">
        <v>0.87549999999999994</v>
      </c>
      <c r="W81" s="24" t="str">
        <f t="shared" si="262"/>
        <v>VG</v>
      </c>
      <c r="X81" s="24" t="str">
        <f t="shared" si="274"/>
        <v>G</v>
      </c>
      <c r="Y81" s="24" t="str">
        <f t="shared" si="275"/>
        <v>VG</v>
      </c>
      <c r="Z81" s="24" t="str">
        <f t="shared" si="276"/>
        <v>VG</v>
      </c>
      <c r="AA81" s="33">
        <v>0.535923319643546</v>
      </c>
      <c r="AB81" s="33">
        <v>0.54027386729737004</v>
      </c>
      <c r="AC81" s="33">
        <v>38.385922260563298</v>
      </c>
      <c r="AD81" s="33">
        <v>34.925235199023199</v>
      </c>
      <c r="AE81" s="33">
        <v>0.68123173763151501</v>
      </c>
      <c r="AF81" s="33">
        <v>0.67803107060268997</v>
      </c>
      <c r="AG81" s="33">
        <v>0.89656751071997598</v>
      </c>
      <c r="AH81" s="33">
        <v>0.81040885140585495</v>
      </c>
      <c r="AI81" s="36" t="s">
        <v>70</v>
      </c>
      <c r="AJ81" s="36" t="s">
        <v>70</v>
      </c>
      <c r="AK81" s="36" t="s">
        <v>68</v>
      </c>
      <c r="AL81" s="36" t="s">
        <v>68</v>
      </c>
      <c r="AM81" s="36" t="s">
        <v>70</v>
      </c>
      <c r="AN81" s="36" t="s">
        <v>70</v>
      </c>
      <c r="AO81" s="36" t="s">
        <v>71</v>
      </c>
      <c r="AP81" s="36" t="s">
        <v>69</v>
      </c>
      <c r="AR81" s="64" t="s">
        <v>147</v>
      </c>
      <c r="AS81" s="33">
        <v>0.58536063766689905</v>
      </c>
      <c r="AT81" s="33">
        <v>0.59272982781481798</v>
      </c>
      <c r="AU81" s="33">
        <v>33.469692203266703</v>
      </c>
      <c r="AV81" s="33">
        <v>33.364055411436802</v>
      </c>
      <c r="AW81" s="33">
        <v>0.64392496638436203</v>
      </c>
      <c r="AX81" s="33">
        <v>0.63817722631349205</v>
      </c>
      <c r="AY81" s="33">
        <v>0.86206359381770803</v>
      </c>
      <c r="AZ81" s="33">
        <v>0.87097721664626104</v>
      </c>
      <c r="BA81" s="36" t="s">
        <v>70</v>
      </c>
      <c r="BB81" s="36" t="s">
        <v>70</v>
      </c>
      <c r="BC81" s="36" t="s">
        <v>68</v>
      </c>
      <c r="BD81" s="36" t="s">
        <v>68</v>
      </c>
      <c r="BE81" s="36" t="s">
        <v>70</v>
      </c>
      <c r="BF81" s="36" t="s">
        <v>70</v>
      </c>
      <c r="BG81" s="36" t="s">
        <v>71</v>
      </c>
      <c r="BH81" s="36" t="s">
        <v>71</v>
      </c>
      <c r="BI81" s="30">
        <f t="shared" si="266"/>
        <v>1</v>
      </c>
      <c r="BJ81" s="30" t="s">
        <v>147</v>
      </c>
      <c r="BK81" s="33">
        <v>0.54378322653536504</v>
      </c>
      <c r="BL81" s="33">
        <v>0.55855572720182001</v>
      </c>
      <c r="BM81" s="33">
        <v>38.038808598584602</v>
      </c>
      <c r="BN81" s="33">
        <v>37.220206783194897</v>
      </c>
      <c r="BO81" s="33">
        <v>0.67543820847257097</v>
      </c>
      <c r="BP81" s="33">
        <v>0.66441272775149296</v>
      </c>
      <c r="BQ81" s="33">
        <v>0.89330690129327395</v>
      </c>
      <c r="BR81" s="33">
        <v>0.89525479032905397</v>
      </c>
      <c r="BS81" s="30" t="s">
        <v>70</v>
      </c>
      <c r="BT81" s="30" t="s">
        <v>70</v>
      </c>
      <c r="BU81" s="30" t="s">
        <v>68</v>
      </c>
      <c r="BV81" s="30" t="s">
        <v>68</v>
      </c>
      <c r="BW81" s="30" t="s">
        <v>70</v>
      </c>
      <c r="BX81" s="30" t="s">
        <v>70</v>
      </c>
      <c r="BY81" s="30" t="s">
        <v>71</v>
      </c>
      <c r="BZ81" s="30" t="s">
        <v>71</v>
      </c>
    </row>
    <row r="82" spans="1:78" s="30" customFormat="1" x14ac:dyDescent="0.25">
      <c r="A82" s="36">
        <v>14182500</v>
      </c>
      <c r="B82" s="36">
        <v>23780805</v>
      </c>
      <c r="C82" s="30" t="s">
        <v>141</v>
      </c>
      <c r="D82" s="67" t="s">
        <v>199</v>
      </c>
      <c r="F82" s="63"/>
      <c r="G82" s="24">
        <v>0.72199999999999998</v>
      </c>
      <c r="H82" s="24" t="str">
        <f t="shared" si="250"/>
        <v>G</v>
      </c>
      <c r="I82" s="24" t="str">
        <f t="shared" si="267"/>
        <v>S</v>
      </c>
      <c r="J82" s="24" t="str">
        <f t="shared" si="268"/>
        <v>S</v>
      </c>
      <c r="K82" s="24" t="str">
        <f t="shared" si="269"/>
        <v>S</v>
      </c>
      <c r="L82" s="25">
        <v>0.30230000000000001</v>
      </c>
      <c r="M82" s="24" t="str">
        <f t="shared" si="254"/>
        <v>NS</v>
      </c>
      <c r="N82" s="24" t="str">
        <f t="shared" si="255"/>
        <v>VG</v>
      </c>
      <c r="O82" s="24" t="str">
        <f t="shared" si="270"/>
        <v>NS</v>
      </c>
      <c r="P82" s="24" t="str">
        <f t="shared" si="257"/>
        <v>VG</v>
      </c>
      <c r="Q82" s="24">
        <v>0.50700000000000001</v>
      </c>
      <c r="R82" s="24" t="str">
        <f t="shared" si="258"/>
        <v>G</v>
      </c>
      <c r="S82" s="24" t="str">
        <f t="shared" si="271"/>
        <v>S</v>
      </c>
      <c r="T82" s="24" t="str">
        <f t="shared" si="272"/>
        <v>S</v>
      </c>
      <c r="U82" s="24" t="str">
        <f t="shared" si="273"/>
        <v>S</v>
      </c>
      <c r="V82" s="24">
        <v>0.87549999999999994</v>
      </c>
      <c r="W82" s="24" t="str">
        <f t="shared" si="262"/>
        <v>VG</v>
      </c>
      <c r="X82" s="24" t="str">
        <f t="shared" si="274"/>
        <v>G</v>
      </c>
      <c r="Y82" s="24" t="str">
        <f t="shared" si="275"/>
        <v>VG</v>
      </c>
      <c r="Z82" s="24" t="str">
        <f t="shared" si="276"/>
        <v>VG</v>
      </c>
      <c r="AA82" s="33">
        <v>0.535923319643546</v>
      </c>
      <c r="AB82" s="33">
        <v>0.54027386729737004</v>
      </c>
      <c r="AC82" s="33">
        <v>38.385922260563298</v>
      </c>
      <c r="AD82" s="33">
        <v>34.925235199023199</v>
      </c>
      <c r="AE82" s="33">
        <v>0.68123173763151501</v>
      </c>
      <c r="AF82" s="33">
        <v>0.67803107060268997</v>
      </c>
      <c r="AG82" s="33">
        <v>0.89656751071997598</v>
      </c>
      <c r="AH82" s="33">
        <v>0.81040885140585495</v>
      </c>
      <c r="AI82" s="36" t="s">
        <v>70</v>
      </c>
      <c r="AJ82" s="36" t="s">
        <v>70</v>
      </c>
      <c r="AK82" s="36" t="s">
        <v>68</v>
      </c>
      <c r="AL82" s="36" t="s">
        <v>68</v>
      </c>
      <c r="AM82" s="36" t="s">
        <v>70</v>
      </c>
      <c r="AN82" s="36" t="s">
        <v>70</v>
      </c>
      <c r="AO82" s="36" t="s">
        <v>71</v>
      </c>
      <c r="AP82" s="36" t="s">
        <v>69</v>
      </c>
      <c r="AR82" s="64" t="s">
        <v>147</v>
      </c>
      <c r="AS82" s="33">
        <v>0.58536063766689905</v>
      </c>
      <c r="AT82" s="33">
        <v>0.59272982781481798</v>
      </c>
      <c r="AU82" s="33">
        <v>33.469692203266703</v>
      </c>
      <c r="AV82" s="33">
        <v>33.364055411436802</v>
      </c>
      <c r="AW82" s="33">
        <v>0.64392496638436203</v>
      </c>
      <c r="AX82" s="33">
        <v>0.63817722631349205</v>
      </c>
      <c r="AY82" s="33">
        <v>0.86206359381770803</v>
      </c>
      <c r="AZ82" s="33">
        <v>0.87097721664626104</v>
      </c>
      <c r="BA82" s="36" t="s">
        <v>70</v>
      </c>
      <c r="BB82" s="36" t="s">
        <v>70</v>
      </c>
      <c r="BC82" s="36" t="s">
        <v>68</v>
      </c>
      <c r="BD82" s="36" t="s">
        <v>68</v>
      </c>
      <c r="BE82" s="36" t="s">
        <v>70</v>
      </c>
      <c r="BF82" s="36" t="s">
        <v>70</v>
      </c>
      <c r="BG82" s="36" t="s">
        <v>71</v>
      </c>
      <c r="BH82" s="36" t="s">
        <v>71</v>
      </c>
      <c r="BI82" s="30">
        <f t="shared" si="266"/>
        <v>1</v>
      </c>
      <c r="BJ82" s="30" t="s">
        <v>147</v>
      </c>
      <c r="BK82" s="33">
        <v>0.54378322653536504</v>
      </c>
      <c r="BL82" s="33">
        <v>0.55855572720182001</v>
      </c>
      <c r="BM82" s="33">
        <v>38.038808598584602</v>
      </c>
      <c r="BN82" s="33">
        <v>37.220206783194897</v>
      </c>
      <c r="BO82" s="33">
        <v>0.67543820847257097</v>
      </c>
      <c r="BP82" s="33">
        <v>0.66441272775149296</v>
      </c>
      <c r="BQ82" s="33">
        <v>0.89330690129327395</v>
      </c>
      <c r="BR82" s="33">
        <v>0.89525479032905397</v>
      </c>
      <c r="BS82" s="30" t="s">
        <v>70</v>
      </c>
      <c r="BT82" s="30" t="s">
        <v>70</v>
      </c>
      <c r="BU82" s="30" t="s">
        <v>68</v>
      </c>
      <c r="BV82" s="30" t="s">
        <v>68</v>
      </c>
      <c r="BW82" s="30" t="s">
        <v>70</v>
      </c>
      <c r="BX82" s="30" t="s">
        <v>70</v>
      </c>
      <c r="BY82" s="30" t="s">
        <v>71</v>
      </c>
      <c r="BZ82" s="30" t="s">
        <v>71</v>
      </c>
    </row>
    <row r="83" spans="1:78" s="30" customFormat="1" x14ac:dyDescent="0.25">
      <c r="A83" s="36">
        <v>14182500</v>
      </c>
      <c r="B83" s="36">
        <v>23780805</v>
      </c>
      <c r="C83" s="30" t="s">
        <v>141</v>
      </c>
      <c r="D83" s="67" t="s">
        <v>200</v>
      </c>
      <c r="F83" s="63"/>
      <c r="G83" s="24">
        <v>0.72199999999999998</v>
      </c>
      <c r="H83" s="24" t="str">
        <f t="shared" si="250"/>
        <v>G</v>
      </c>
      <c r="I83" s="24" t="str">
        <f t="shared" si="267"/>
        <v>S</v>
      </c>
      <c r="J83" s="24" t="str">
        <f t="shared" si="268"/>
        <v>S</v>
      </c>
      <c r="K83" s="24" t="str">
        <f t="shared" si="269"/>
        <v>S</v>
      </c>
      <c r="L83" s="25">
        <v>0.30230000000000001</v>
      </c>
      <c r="M83" s="24" t="str">
        <f t="shared" si="254"/>
        <v>NS</v>
      </c>
      <c r="N83" s="24" t="str">
        <f t="shared" si="255"/>
        <v>VG</v>
      </c>
      <c r="O83" s="24" t="str">
        <f t="shared" si="270"/>
        <v>NS</v>
      </c>
      <c r="P83" s="24" t="str">
        <f t="shared" si="257"/>
        <v>VG</v>
      </c>
      <c r="Q83" s="24">
        <v>0.50700000000000001</v>
      </c>
      <c r="R83" s="24" t="str">
        <f t="shared" si="258"/>
        <v>G</v>
      </c>
      <c r="S83" s="24" t="str">
        <f t="shared" si="271"/>
        <v>S</v>
      </c>
      <c r="T83" s="24" t="str">
        <f t="shared" si="272"/>
        <v>S</v>
      </c>
      <c r="U83" s="24" t="str">
        <f t="shared" si="273"/>
        <v>S</v>
      </c>
      <c r="V83" s="24">
        <v>0.87549999999999994</v>
      </c>
      <c r="W83" s="24" t="str">
        <f t="shared" si="262"/>
        <v>VG</v>
      </c>
      <c r="X83" s="24" t="str">
        <f t="shared" si="274"/>
        <v>G</v>
      </c>
      <c r="Y83" s="24" t="str">
        <f t="shared" si="275"/>
        <v>VG</v>
      </c>
      <c r="Z83" s="24" t="str">
        <f t="shared" si="276"/>
        <v>VG</v>
      </c>
      <c r="AA83" s="33">
        <v>0.535923319643546</v>
      </c>
      <c r="AB83" s="33">
        <v>0.54027386729737004</v>
      </c>
      <c r="AC83" s="33">
        <v>38.385922260563298</v>
      </c>
      <c r="AD83" s="33">
        <v>34.925235199023199</v>
      </c>
      <c r="AE83" s="33">
        <v>0.68123173763151501</v>
      </c>
      <c r="AF83" s="33">
        <v>0.67803107060268997</v>
      </c>
      <c r="AG83" s="33">
        <v>0.89656751071997598</v>
      </c>
      <c r="AH83" s="33">
        <v>0.81040885140585495</v>
      </c>
      <c r="AI83" s="36" t="s">
        <v>70</v>
      </c>
      <c r="AJ83" s="36" t="s">
        <v>70</v>
      </c>
      <c r="AK83" s="36" t="s">
        <v>68</v>
      </c>
      <c r="AL83" s="36" t="s">
        <v>68</v>
      </c>
      <c r="AM83" s="36" t="s">
        <v>70</v>
      </c>
      <c r="AN83" s="36" t="s">
        <v>70</v>
      </c>
      <c r="AO83" s="36" t="s">
        <v>71</v>
      </c>
      <c r="AP83" s="36" t="s">
        <v>69</v>
      </c>
      <c r="AR83" s="64" t="s">
        <v>147</v>
      </c>
      <c r="AS83" s="33">
        <v>0.58536063766689905</v>
      </c>
      <c r="AT83" s="33">
        <v>0.59272982781481798</v>
      </c>
      <c r="AU83" s="33">
        <v>33.469692203266703</v>
      </c>
      <c r="AV83" s="33">
        <v>33.364055411436802</v>
      </c>
      <c r="AW83" s="33">
        <v>0.64392496638436203</v>
      </c>
      <c r="AX83" s="33">
        <v>0.63817722631349205</v>
      </c>
      <c r="AY83" s="33">
        <v>0.86206359381770803</v>
      </c>
      <c r="AZ83" s="33">
        <v>0.87097721664626104</v>
      </c>
      <c r="BA83" s="36" t="s">
        <v>70</v>
      </c>
      <c r="BB83" s="36" t="s">
        <v>70</v>
      </c>
      <c r="BC83" s="36" t="s">
        <v>68</v>
      </c>
      <c r="BD83" s="36" t="s">
        <v>68</v>
      </c>
      <c r="BE83" s="36" t="s">
        <v>70</v>
      </c>
      <c r="BF83" s="36" t="s">
        <v>70</v>
      </c>
      <c r="BG83" s="36" t="s">
        <v>71</v>
      </c>
      <c r="BH83" s="36" t="s">
        <v>71</v>
      </c>
      <c r="BI83" s="30">
        <f t="shared" si="266"/>
        <v>1</v>
      </c>
      <c r="BJ83" s="30" t="s">
        <v>147</v>
      </c>
      <c r="BK83" s="33">
        <v>0.54378322653536504</v>
      </c>
      <c r="BL83" s="33">
        <v>0.55855572720182001</v>
      </c>
      <c r="BM83" s="33">
        <v>38.038808598584602</v>
      </c>
      <c r="BN83" s="33">
        <v>37.220206783194897</v>
      </c>
      <c r="BO83" s="33">
        <v>0.67543820847257097</v>
      </c>
      <c r="BP83" s="33">
        <v>0.66441272775149296</v>
      </c>
      <c r="BQ83" s="33">
        <v>0.89330690129327395</v>
      </c>
      <c r="BR83" s="33">
        <v>0.89525479032905397</v>
      </c>
      <c r="BS83" s="30" t="s">
        <v>70</v>
      </c>
      <c r="BT83" s="30" t="s">
        <v>70</v>
      </c>
      <c r="BU83" s="30" t="s">
        <v>68</v>
      </c>
      <c r="BV83" s="30" t="s">
        <v>68</v>
      </c>
      <c r="BW83" s="30" t="s">
        <v>70</v>
      </c>
      <c r="BX83" s="30" t="s">
        <v>70</v>
      </c>
      <c r="BY83" s="30" t="s">
        <v>71</v>
      </c>
      <c r="BZ83" s="30" t="s">
        <v>71</v>
      </c>
    </row>
    <row r="84" spans="1:78" s="30" customFormat="1" x14ac:dyDescent="0.25">
      <c r="A84" s="36">
        <v>14182500</v>
      </c>
      <c r="B84" s="36">
        <v>23780805</v>
      </c>
      <c r="C84" s="30" t="s">
        <v>141</v>
      </c>
      <c r="D84" s="78" t="s">
        <v>207</v>
      </c>
      <c r="F84" s="63"/>
      <c r="G84" s="24">
        <v>0.72199999999999998</v>
      </c>
      <c r="H84" s="24" t="str">
        <f t="shared" ref="H84:H92" si="277">IF(G84&gt;0.8,"VG",IF(G84&gt;0.7,"G",IF(G84&gt;0.45,"S","NS")))</f>
        <v>G</v>
      </c>
      <c r="I84" s="24" t="str">
        <f t="shared" si="267"/>
        <v>S</v>
      </c>
      <c r="J84" s="24" t="str">
        <f t="shared" si="268"/>
        <v>S</v>
      </c>
      <c r="K84" s="24" t="str">
        <f t="shared" si="269"/>
        <v>S</v>
      </c>
      <c r="L84" s="25">
        <v>0.30280000000000001</v>
      </c>
      <c r="M84" s="24" t="str">
        <f t="shared" ref="M84:M92" si="278">IF(ABS(L84)&lt;5%,"VG",IF(ABS(L84)&lt;10%,"G",IF(ABS(L84)&lt;15%,"S","NS")))</f>
        <v>NS</v>
      </c>
      <c r="N84" s="24" t="str">
        <f t="shared" si="255"/>
        <v>VG</v>
      </c>
      <c r="O84" s="24" t="str">
        <f t="shared" si="270"/>
        <v>NS</v>
      </c>
      <c r="P84" s="24" t="str">
        <f t="shared" si="257"/>
        <v>VG</v>
      </c>
      <c r="Q84" s="24">
        <v>0.50700000000000001</v>
      </c>
      <c r="R84" s="24" t="str">
        <f t="shared" ref="R84:R92" si="279">IF(Q84&lt;=0.5,"VG",IF(Q84&lt;=0.6,"G",IF(Q84&lt;=0.7,"S","NS")))</f>
        <v>G</v>
      </c>
      <c r="S84" s="24" t="str">
        <f t="shared" si="271"/>
        <v>S</v>
      </c>
      <c r="T84" s="24" t="str">
        <f t="shared" si="272"/>
        <v>S</v>
      </c>
      <c r="U84" s="24" t="str">
        <f t="shared" si="273"/>
        <v>S</v>
      </c>
      <c r="V84" s="24">
        <v>0.87629999999999997</v>
      </c>
      <c r="W84" s="24" t="str">
        <f t="shared" ref="W84:W92" si="280">IF(V84&gt;0.85,"VG",IF(V84&gt;0.75,"G",IF(V84&gt;0.6,"S","NS")))</f>
        <v>VG</v>
      </c>
      <c r="X84" s="24" t="str">
        <f t="shared" si="274"/>
        <v>G</v>
      </c>
      <c r="Y84" s="24" t="str">
        <f t="shared" si="275"/>
        <v>VG</v>
      </c>
      <c r="Z84" s="24" t="str">
        <f t="shared" si="276"/>
        <v>VG</v>
      </c>
      <c r="AA84" s="33">
        <v>0.535923319643546</v>
      </c>
      <c r="AB84" s="33">
        <v>0.54027386729737004</v>
      </c>
      <c r="AC84" s="33">
        <v>38.385922260563298</v>
      </c>
      <c r="AD84" s="33">
        <v>34.925235199023199</v>
      </c>
      <c r="AE84" s="33">
        <v>0.68123173763151501</v>
      </c>
      <c r="AF84" s="33">
        <v>0.67803107060268997</v>
      </c>
      <c r="AG84" s="33">
        <v>0.89656751071997598</v>
      </c>
      <c r="AH84" s="33">
        <v>0.81040885140585495</v>
      </c>
      <c r="AI84" s="36" t="s">
        <v>70</v>
      </c>
      <c r="AJ84" s="36" t="s">
        <v>70</v>
      </c>
      <c r="AK84" s="36" t="s">
        <v>68</v>
      </c>
      <c r="AL84" s="36" t="s">
        <v>68</v>
      </c>
      <c r="AM84" s="36" t="s">
        <v>70</v>
      </c>
      <c r="AN84" s="36" t="s">
        <v>70</v>
      </c>
      <c r="AO84" s="36" t="s">
        <v>71</v>
      </c>
      <c r="AP84" s="36" t="s">
        <v>69</v>
      </c>
      <c r="AR84" s="64" t="s">
        <v>147</v>
      </c>
      <c r="AS84" s="33">
        <v>0.58536063766689905</v>
      </c>
      <c r="AT84" s="33">
        <v>0.59272982781481798</v>
      </c>
      <c r="AU84" s="33">
        <v>33.469692203266703</v>
      </c>
      <c r="AV84" s="33">
        <v>33.364055411436802</v>
      </c>
      <c r="AW84" s="33">
        <v>0.64392496638436203</v>
      </c>
      <c r="AX84" s="33">
        <v>0.63817722631349205</v>
      </c>
      <c r="AY84" s="33">
        <v>0.86206359381770803</v>
      </c>
      <c r="AZ84" s="33">
        <v>0.87097721664626104</v>
      </c>
      <c r="BA84" s="36" t="s">
        <v>70</v>
      </c>
      <c r="BB84" s="36" t="s">
        <v>70</v>
      </c>
      <c r="BC84" s="36" t="s">
        <v>68</v>
      </c>
      <c r="BD84" s="36" t="s">
        <v>68</v>
      </c>
      <c r="BE84" s="36" t="s">
        <v>70</v>
      </c>
      <c r="BF84" s="36" t="s">
        <v>70</v>
      </c>
      <c r="BG84" s="36" t="s">
        <v>71</v>
      </c>
      <c r="BH84" s="36" t="s">
        <v>71</v>
      </c>
      <c r="BI84" s="30">
        <f t="shared" si="266"/>
        <v>1</v>
      </c>
      <c r="BJ84" s="30" t="s">
        <v>147</v>
      </c>
      <c r="BK84" s="33">
        <v>0.54378322653536504</v>
      </c>
      <c r="BL84" s="33">
        <v>0.55855572720182001</v>
      </c>
      <c r="BM84" s="33">
        <v>38.038808598584602</v>
      </c>
      <c r="BN84" s="33">
        <v>37.220206783194897</v>
      </c>
      <c r="BO84" s="33">
        <v>0.67543820847257097</v>
      </c>
      <c r="BP84" s="33">
        <v>0.66441272775149296</v>
      </c>
      <c r="BQ84" s="33">
        <v>0.89330690129327395</v>
      </c>
      <c r="BR84" s="33">
        <v>0.89525479032905397</v>
      </c>
      <c r="BS84" s="30" t="s">
        <v>70</v>
      </c>
      <c r="BT84" s="30" t="s">
        <v>70</v>
      </c>
      <c r="BU84" s="30" t="s">
        <v>68</v>
      </c>
      <c r="BV84" s="30" t="s">
        <v>68</v>
      </c>
      <c r="BW84" s="30" t="s">
        <v>70</v>
      </c>
      <c r="BX84" s="30" t="s">
        <v>70</v>
      </c>
      <c r="BY84" s="30" t="s">
        <v>71</v>
      </c>
      <c r="BZ84" s="30" t="s">
        <v>71</v>
      </c>
    </row>
    <row r="85" spans="1:78" s="30" customFormat="1" x14ac:dyDescent="0.25">
      <c r="A85" s="36">
        <v>14182500</v>
      </c>
      <c r="B85" s="36">
        <v>23780805</v>
      </c>
      <c r="C85" s="30" t="s">
        <v>141</v>
      </c>
      <c r="D85" s="78" t="s">
        <v>211</v>
      </c>
      <c r="F85" s="63"/>
      <c r="G85" s="24">
        <v>0.72199999999999998</v>
      </c>
      <c r="H85" s="24" t="str">
        <f t="shared" si="277"/>
        <v>G</v>
      </c>
      <c r="I85" s="24" t="str">
        <f t="shared" si="267"/>
        <v>S</v>
      </c>
      <c r="J85" s="24" t="str">
        <f t="shared" si="268"/>
        <v>S</v>
      </c>
      <c r="K85" s="24" t="str">
        <f t="shared" si="269"/>
        <v>S</v>
      </c>
      <c r="L85" s="25">
        <v>0.30280000000000001</v>
      </c>
      <c r="M85" s="24" t="str">
        <f t="shared" si="278"/>
        <v>NS</v>
      </c>
      <c r="N85" s="24" t="str">
        <f t="shared" si="255"/>
        <v>VG</v>
      </c>
      <c r="O85" s="24" t="str">
        <f t="shared" si="270"/>
        <v>NS</v>
      </c>
      <c r="P85" s="24" t="str">
        <f t="shared" si="257"/>
        <v>VG</v>
      </c>
      <c r="Q85" s="24">
        <v>0.50700000000000001</v>
      </c>
      <c r="R85" s="24" t="str">
        <f t="shared" si="279"/>
        <v>G</v>
      </c>
      <c r="S85" s="24" t="str">
        <f t="shared" si="271"/>
        <v>S</v>
      </c>
      <c r="T85" s="24" t="str">
        <f t="shared" si="272"/>
        <v>S</v>
      </c>
      <c r="U85" s="24" t="str">
        <f t="shared" si="273"/>
        <v>S</v>
      </c>
      <c r="V85" s="24">
        <v>0.87629999999999997</v>
      </c>
      <c r="W85" s="24" t="str">
        <f t="shared" si="280"/>
        <v>VG</v>
      </c>
      <c r="X85" s="24" t="str">
        <f t="shared" si="274"/>
        <v>G</v>
      </c>
      <c r="Y85" s="24" t="str">
        <f t="shared" si="275"/>
        <v>VG</v>
      </c>
      <c r="Z85" s="24" t="str">
        <f t="shared" si="276"/>
        <v>VG</v>
      </c>
      <c r="AA85" s="33">
        <v>0.535923319643546</v>
      </c>
      <c r="AB85" s="33">
        <v>0.54027386729737004</v>
      </c>
      <c r="AC85" s="33">
        <v>38.385922260563298</v>
      </c>
      <c r="AD85" s="33">
        <v>34.925235199023199</v>
      </c>
      <c r="AE85" s="33">
        <v>0.68123173763151501</v>
      </c>
      <c r="AF85" s="33">
        <v>0.67803107060268997</v>
      </c>
      <c r="AG85" s="33">
        <v>0.89656751071997598</v>
      </c>
      <c r="AH85" s="33">
        <v>0.81040885140585495</v>
      </c>
      <c r="AI85" s="36" t="s">
        <v>70</v>
      </c>
      <c r="AJ85" s="36" t="s">
        <v>70</v>
      </c>
      <c r="AK85" s="36" t="s">
        <v>68</v>
      </c>
      <c r="AL85" s="36" t="s">
        <v>68</v>
      </c>
      <c r="AM85" s="36" t="s">
        <v>70</v>
      </c>
      <c r="AN85" s="36" t="s">
        <v>70</v>
      </c>
      <c r="AO85" s="36" t="s">
        <v>71</v>
      </c>
      <c r="AP85" s="36" t="s">
        <v>69</v>
      </c>
      <c r="AR85" s="64" t="s">
        <v>147</v>
      </c>
      <c r="AS85" s="33">
        <v>0.58536063766689905</v>
      </c>
      <c r="AT85" s="33">
        <v>0.59272982781481798</v>
      </c>
      <c r="AU85" s="33">
        <v>33.469692203266703</v>
      </c>
      <c r="AV85" s="33">
        <v>33.364055411436802</v>
      </c>
      <c r="AW85" s="33">
        <v>0.64392496638436203</v>
      </c>
      <c r="AX85" s="33">
        <v>0.63817722631349205</v>
      </c>
      <c r="AY85" s="33">
        <v>0.86206359381770803</v>
      </c>
      <c r="AZ85" s="33">
        <v>0.87097721664626104</v>
      </c>
      <c r="BA85" s="36" t="s">
        <v>70</v>
      </c>
      <c r="BB85" s="36" t="s">
        <v>70</v>
      </c>
      <c r="BC85" s="36" t="s">
        <v>68</v>
      </c>
      <c r="BD85" s="36" t="s">
        <v>68</v>
      </c>
      <c r="BE85" s="36" t="s">
        <v>70</v>
      </c>
      <c r="BF85" s="36" t="s">
        <v>70</v>
      </c>
      <c r="BG85" s="36" t="s">
        <v>71</v>
      </c>
      <c r="BH85" s="36" t="s">
        <v>71</v>
      </c>
      <c r="BI85" s="30">
        <f t="shared" si="266"/>
        <v>1</v>
      </c>
      <c r="BJ85" s="30" t="s">
        <v>147</v>
      </c>
      <c r="BK85" s="33">
        <v>0.54378322653536504</v>
      </c>
      <c r="BL85" s="33">
        <v>0.55855572720182001</v>
      </c>
      <c r="BM85" s="33">
        <v>38.038808598584602</v>
      </c>
      <c r="BN85" s="33">
        <v>37.220206783194897</v>
      </c>
      <c r="BO85" s="33">
        <v>0.67543820847257097</v>
      </c>
      <c r="BP85" s="33">
        <v>0.66441272775149296</v>
      </c>
      <c r="BQ85" s="33">
        <v>0.89330690129327395</v>
      </c>
      <c r="BR85" s="33">
        <v>0.89525479032905397</v>
      </c>
      <c r="BS85" s="30" t="s">
        <v>70</v>
      </c>
      <c r="BT85" s="30" t="s">
        <v>70</v>
      </c>
      <c r="BU85" s="30" t="s">
        <v>68</v>
      </c>
      <c r="BV85" s="30" t="s">
        <v>68</v>
      </c>
      <c r="BW85" s="30" t="s">
        <v>70</v>
      </c>
      <c r="BX85" s="30" t="s">
        <v>70</v>
      </c>
      <c r="BY85" s="30" t="s">
        <v>71</v>
      </c>
      <c r="BZ85" s="30" t="s">
        <v>71</v>
      </c>
    </row>
    <row r="86" spans="1:78" s="30" customFormat="1" x14ac:dyDescent="0.25">
      <c r="A86" s="36">
        <v>14182500</v>
      </c>
      <c r="B86" s="36">
        <v>23780805</v>
      </c>
      <c r="C86" s="30" t="s">
        <v>141</v>
      </c>
      <c r="D86" s="78" t="s">
        <v>216</v>
      </c>
      <c r="F86" s="63"/>
      <c r="G86" s="24">
        <v>0.78100000000000003</v>
      </c>
      <c r="H86" s="24" t="str">
        <f t="shared" si="277"/>
        <v>G</v>
      </c>
      <c r="I86" s="24" t="str">
        <f t="shared" si="267"/>
        <v>S</v>
      </c>
      <c r="J86" s="24" t="str">
        <f t="shared" si="268"/>
        <v>S</v>
      </c>
      <c r="K86" s="24" t="str">
        <f t="shared" si="269"/>
        <v>S</v>
      </c>
      <c r="L86" s="25">
        <v>0.30049999999999999</v>
      </c>
      <c r="M86" s="24" t="str">
        <f t="shared" si="278"/>
        <v>NS</v>
      </c>
      <c r="N86" s="24" t="str">
        <f t="shared" si="255"/>
        <v>VG</v>
      </c>
      <c r="O86" s="24" t="str">
        <f t="shared" si="270"/>
        <v>NS</v>
      </c>
      <c r="P86" s="24" t="str">
        <f t="shared" si="257"/>
        <v>VG</v>
      </c>
      <c r="Q86" s="24">
        <v>0.45</v>
      </c>
      <c r="R86" s="24" t="str">
        <f t="shared" si="279"/>
        <v>VG</v>
      </c>
      <c r="S86" s="24" t="str">
        <f t="shared" si="271"/>
        <v>S</v>
      </c>
      <c r="T86" s="24" t="str">
        <f t="shared" si="272"/>
        <v>S</v>
      </c>
      <c r="U86" s="24" t="str">
        <f t="shared" si="273"/>
        <v>S</v>
      </c>
      <c r="V86" s="24">
        <v>0.8891</v>
      </c>
      <c r="W86" s="24" t="str">
        <f t="shared" si="280"/>
        <v>VG</v>
      </c>
      <c r="X86" s="24" t="str">
        <f t="shared" si="274"/>
        <v>G</v>
      </c>
      <c r="Y86" s="24" t="str">
        <f t="shared" si="275"/>
        <v>VG</v>
      </c>
      <c r="Z86" s="24" t="str">
        <f t="shared" si="276"/>
        <v>VG</v>
      </c>
      <c r="AA86" s="33">
        <v>0.535923319643546</v>
      </c>
      <c r="AB86" s="33">
        <v>0.54027386729737004</v>
      </c>
      <c r="AC86" s="33">
        <v>38.385922260563298</v>
      </c>
      <c r="AD86" s="33">
        <v>34.925235199023199</v>
      </c>
      <c r="AE86" s="33">
        <v>0.68123173763151501</v>
      </c>
      <c r="AF86" s="33">
        <v>0.67803107060268997</v>
      </c>
      <c r="AG86" s="33">
        <v>0.89656751071997598</v>
      </c>
      <c r="AH86" s="33">
        <v>0.81040885140585495</v>
      </c>
      <c r="AI86" s="36" t="s">
        <v>70</v>
      </c>
      <c r="AJ86" s="36" t="s">
        <v>70</v>
      </c>
      <c r="AK86" s="36" t="s">
        <v>68</v>
      </c>
      <c r="AL86" s="36" t="s">
        <v>68</v>
      </c>
      <c r="AM86" s="36" t="s">
        <v>70</v>
      </c>
      <c r="AN86" s="36" t="s">
        <v>70</v>
      </c>
      <c r="AO86" s="36" t="s">
        <v>71</v>
      </c>
      <c r="AP86" s="36" t="s">
        <v>69</v>
      </c>
      <c r="AR86" s="64" t="s">
        <v>147</v>
      </c>
      <c r="AS86" s="33">
        <v>0.58536063766689905</v>
      </c>
      <c r="AT86" s="33">
        <v>0.59272982781481798</v>
      </c>
      <c r="AU86" s="33">
        <v>33.469692203266703</v>
      </c>
      <c r="AV86" s="33">
        <v>33.364055411436802</v>
      </c>
      <c r="AW86" s="33">
        <v>0.64392496638436203</v>
      </c>
      <c r="AX86" s="33">
        <v>0.63817722631349205</v>
      </c>
      <c r="AY86" s="33">
        <v>0.86206359381770803</v>
      </c>
      <c r="AZ86" s="33">
        <v>0.87097721664626104</v>
      </c>
      <c r="BA86" s="36" t="s">
        <v>70</v>
      </c>
      <c r="BB86" s="36" t="s">
        <v>70</v>
      </c>
      <c r="BC86" s="36" t="s">
        <v>68</v>
      </c>
      <c r="BD86" s="36" t="s">
        <v>68</v>
      </c>
      <c r="BE86" s="36" t="s">
        <v>70</v>
      </c>
      <c r="BF86" s="36" t="s">
        <v>70</v>
      </c>
      <c r="BG86" s="36" t="s">
        <v>71</v>
      </c>
      <c r="BH86" s="36" t="s">
        <v>71</v>
      </c>
      <c r="BI86" s="30">
        <f t="shared" si="266"/>
        <v>1</v>
      </c>
      <c r="BJ86" s="30" t="s">
        <v>147</v>
      </c>
      <c r="BK86" s="33">
        <v>0.54378322653536504</v>
      </c>
      <c r="BL86" s="33">
        <v>0.55855572720182001</v>
      </c>
      <c r="BM86" s="33">
        <v>38.038808598584602</v>
      </c>
      <c r="BN86" s="33">
        <v>37.220206783194897</v>
      </c>
      <c r="BO86" s="33">
        <v>0.67543820847257097</v>
      </c>
      <c r="BP86" s="33">
        <v>0.66441272775149296</v>
      </c>
      <c r="BQ86" s="33">
        <v>0.89330690129327395</v>
      </c>
      <c r="BR86" s="33">
        <v>0.89525479032905397</v>
      </c>
      <c r="BS86" s="30" t="s">
        <v>70</v>
      </c>
      <c r="BT86" s="30" t="s">
        <v>70</v>
      </c>
      <c r="BU86" s="30" t="s">
        <v>68</v>
      </c>
      <c r="BV86" s="30" t="s">
        <v>68</v>
      </c>
      <c r="BW86" s="30" t="s">
        <v>70</v>
      </c>
      <c r="BX86" s="30" t="s">
        <v>70</v>
      </c>
      <c r="BY86" s="30" t="s">
        <v>71</v>
      </c>
      <c r="BZ86" s="30" t="s">
        <v>71</v>
      </c>
    </row>
    <row r="87" spans="1:78" s="30" customFormat="1" x14ac:dyDescent="0.25">
      <c r="A87" s="36">
        <v>14182500</v>
      </c>
      <c r="B87" s="36">
        <v>23780805</v>
      </c>
      <c r="C87" s="30" t="s">
        <v>141</v>
      </c>
      <c r="D87" s="78" t="s">
        <v>222</v>
      </c>
      <c r="E87" s="30" t="s">
        <v>223</v>
      </c>
      <c r="F87" s="63"/>
      <c r="G87" s="24">
        <v>0.78</v>
      </c>
      <c r="H87" s="24" t="str">
        <f t="shared" si="277"/>
        <v>G</v>
      </c>
      <c r="I87" s="24" t="str">
        <f t="shared" si="267"/>
        <v>S</v>
      </c>
      <c r="J87" s="24" t="str">
        <f t="shared" si="268"/>
        <v>S</v>
      </c>
      <c r="K87" s="24" t="str">
        <f t="shared" si="269"/>
        <v>S</v>
      </c>
      <c r="L87" s="25">
        <v>0.30149999999999999</v>
      </c>
      <c r="M87" s="24" t="str">
        <f t="shared" si="278"/>
        <v>NS</v>
      </c>
      <c r="N87" s="24" t="str">
        <f t="shared" si="255"/>
        <v>VG</v>
      </c>
      <c r="O87" s="24" t="str">
        <f t="shared" si="270"/>
        <v>NS</v>
      </c>
      <c r="P87" s="24" t="str">
        <f t="shared" si="257"/>
        <v>VG</v>
      </c>
      <c r="Q87" s="24">
        <v>0.45100000000000001</v>
      </c>
      <c r="R87" s="24" t="str">
        <f t="shared" si="279"/>
        <v>VG</v>
      </c>
      <c r="S87" s="24" t="str">
        <f t="shared" si="271"/>
        <v>S</v>
      </c>
      <c r="T87" s="24" t="str">
        <f t="shared" si="272"/>
        <v>S</v>
      </c>
      <c r="U87" s="24" t="str">
        <f t="shared" si="273"/>
        <v>S</v>
      </c>
      <c r="V87" s="24">
        <v>0.8891</v>
      </c>
      <c r="W87" s="24" t="str">
        <f t="shared" si="280"/>
        <v>VG</v>
      </c>
      <c r="X87" s="24" t="str">
        <f t="shared" si="274"/>
        <v>G</v>
      </c>
      <c r="Y87" s="24" t="str">
        <f t="shared" si="275"/>
        <v>VG</v>
      </c>
      <c r="Z87" s="24" t="str">
        <f t="shared" si="276"/>
        <v>VG</v>
      </c>
      <c r="AA87" s="33">
        <v>0.535923319643546</v>
      </c>
      <c r="AB87" s="33">
        <v>0.54027386729737004</v>
      </c>
      <c r="AC87" s="33">
        <v>38.385922260563298</v>
      </c>
      <c r="AD87" s="33">
        <v>34.925235199023199</v>
      </c>
      <c r="AE87" s="33">
        <v>0.68123173763151501</v>
      </c>
      <c r="AF87" s="33">
        <v>0.67803107060268997</v>
      </c>
      <c r="AG87" s="33">
        <v>0.89656751071997598</v>
      </c>
      <c r="AH87" s="33">
        <v>0.81040885140585495</v>
      </c>
      <c r="AI87" s="36" t="s">
        <v>70</v>
      </c>
      <c r="AJ87" s="36" t="s">
        <v>70</v>
      </c>
      <c r="AK87" s="36" t="s">
        <v>68</v>
      </c>
      <c r="AL87" s="36" t="s">
        <v>68</v>
      </c>
      <c r="AM87" s="36" t="s">
        <v>70</v>
      </c>
      <c r="AN87" s="36" t="s">
        <v>70</v>
      </c>
      <c r="AO87" s="36" t="s">
        <v>71</v>
      </c>
      <c r="AP87" s="36" t="s">
        <v>69</v>
      </c>
      <c r="AR87" s="64" t="s">
        <v>147</v>
      </c>
      <c r="AS87" s="33">
        <v>0.58536063766689905</v>
      </c>
      <c r="AT87" s="33">
        <v>0.59272982781481798</v>
      </c>
      <c r="AU87" s="33">
        <v>33.469692203266703</v>
      </c>
      <c r="AV87" s="33">
        <v>33.364055411436802</v>
      </c>
      <c r="AW87" s="33">
        <v>0.64392496638436203</v>
      </c>
      <c r="AX87" s="33">
        <v>0.63817722631349205</v>
      </c>
      <c r="AY87" s="33">
        <v>0.86206359381770803</v>
      </c>
      <c r="AZ87" s="33">
        <v>0.87097721664626104</v>
      </c>
      <c r="BA87" s="36" t="s">
        <v>70</v>
      </c>
      <c r="BB87" s="36" t="s">
        <v>70</v>
      </c>
      <c r="BC87" s="36" t="s">
        <v>68</v>
      </c>
      <c r="BD87" s="36" t="s">
        <v>68</v>
      </c>
      <c r="BE87" s="36" t="s">
        <v>70</v>
      </c>
      <c r="BF87" s="36" t="s">
        <v>70</v>
      </c>
      <c r="BG87" s="36" t="s">
        <v>71</v>
      </c>
      <c r="BH87" s="36" t="s">
        <v>71</v>
      </c>
      <c r="BI87" s="30">
        <f t="shared" si="266"/>
        <v>1</v>
      </c>
      <c r="BJ87" s="30" t="s">
        <v>147</v>
      </c>
      <c r="BK87" s="33">
        <v>0.54378322653536504</v>
      </c>
      <c r="BL87" s="33">
        <v>0.55855572720182001</v>
      </c>
      <c r="BM87" s="33">
        <v>38.038808598584602</v>
      </c>
      <c r="BN87" s="33">
        <v>37.220206783194897</v>
      </c>
      <c r="BO87" s="33">
        <v>0.67543820847257097</v>
      </c>
      <c r="BP87" s="33">
        <v>0.66441272775149296</v>
      </c>
      <c r="BQ87" s="33">
        <v>0.89330690129327395</v>
      </c>
      <c r="BR87" s="33">
        <v>0.89525479032905397</v>
      </c>
      <c r="BS87" s="30" t="s">
        <v>70</v>
      </c>
      <c r="BT87" s="30" t="s">
        <v>70</v>
      </c>
      <c r="BU87" s="30" t="s">
        <v>68</v>
      </c>
      <c r="BV87" s="30" t="s">
        <v>68</v>
      </c>
      <c r="BW87" s="30" t="s">
        <v>70</v>
      </c>
      <c r="BX87" s="30" t="s">
        <v>70</v>
      </c>
      <c r="BY87" s="30" t="s">
        <v>71</v>
      </c>
      <c r="BZ87" s="30" t="s">
        <v>71</v>
      </c>
    </row>
    <row r="88" spans="1:78" s="49" customFormat="1" x14ac:dyDescent="0.25">
      <c r="A88" s="48">
        <v>14182500</v>
      </c>
      <c r="B88" s="48">
        <v>23780805</v>
      </c>
      <c r="C88" s="49" t="s">
        <v>141</v>
      </c>
      <c r="D88" s="77" t="s">
        <v>230</v>
      </c>
      <c r="F88" s="50"/>
      <c r="G88" s="51">
        <v>0.86199999999999999</v>
      </c>
      <c r="H88" s="51" t="str">
        <f t="shared" si="277"/>
        <v>VG</v>
      </c>
      <c r="I88" s="51" t="str">
        <f t="shared" ref="I88" si="281">AI88</f>
        <v>S</v>
      </c>
      <c r="J88" s="51" t="str">
        <f t="shared" ref="J88" si="282">BB88</f>
        <v>S</v>
      </c>
      <c r="K88" s="51" t="str">
        <f t="shared" ref="K88" si="283">BT88</f>
        <v>S</v>
      </c>
      <c r="L88" s="52">
        <v>1.6000000000000001E-3</v>
      </c>
      <c r="M88" s="51" t="str">
        <f t="shared" si="278"/>
        <v>VG</v>
      </c>
      <c r="N88" s="51" t="str">
        <f t="shared" ref="N88" si="284">AO88</f>
        <v>VG</v>
      </c>
      <c r="O88" s="51" t="str">
        <f t="shared" ref="O88" si="285">BD88</f>
        <v>NS</v>
      </c>
      <c r="P88" s="51" t="str">
        <f t="shared" ref="P88" si="286">BY88</f>
        <v>VG</v>
      </c>
      <c r="Q88" s="51">
        <v>0.372</v>
      </c>
      <c r="R88" s="51" t="str">
        <f t="shared" si="279"/>
        <v>VG</v>
      </c>
      <c r="S88" s="51" t="str">
        <f t="shared" ref="S88" si="287">AN88</f>
        <v>S</v>
      </c>
      <c r="T88" s="51" t="str">
        <f t="shared" ref="T88" si="288">BF88</f>
        <v>S</v>
      </c>
      <c r="U88" s="51" t="str">
        <f t="shared" ref="U88" si="289">BX88</f>
        <v>S</v>
      </c>
      <c r="V88" s="51">
        <v>0.8891</v>
      </c>
      <c r="W88" s="51" t="str">
        <f t="shared" si="280"/>
        <v>VG</v>
      </c>
      <c r="X88" s="51" t="str">
        <f t="shared" ref="X88" si="290">AP88</f>
        <v>G</v>
      </c>
      <c r="Y88" s="51" t="str">
        <f t="shared" ref="Y88" si="291">BH88</f>
        <v>VG</v>
      </c>
      <c r="Z88" s="51" t="str">
        <f t="shared" ref="Z88" si="292">BZ88</f>
        <v>VG</v>
      </c>
      <c r="AA88" s="53">
        <v>0.535923319643546</v>
      </c>
      <c r="AB88" s="53">
        <v>0.54027386729737004</v>
      </c>
      <c r="AC88" s="53">
        <v>38.385922260563298</v>
      </c>
      <c r="AD88" s="53">
        <v>34.925235199023199</v>
      </c>
      <c r="AE88" s="53">
        <v>0.68123173763151501</v>
      </c>
      <c r="AF88" s="53">
        <v>0.67803107060268997</v>
      </c>
      <c r="AG88" s="53">
        <v>0.89656751071997598</v>
      </c>
      <c r="AH88" s="53">
        <v>0.81040885140585495</v>
      </c>
      <c r="AI88" s="48" t="s">
        <v>70</v>
      </c>
      <c r="AJ88" s="48" t="s">
        <v>70</v>
      </c>
      <c r="AK88" s="48" t="s">
        <v>68</v>
      </c>
      <c r="AL88" s="48" t="s">
        <v>68</v>
      </c>
      <c r="AM88" s="48" t="s">
        <v>70</v>
      </c>
      <c r="AN88" s="48" t="s">
        <v>70</v>
      </c>
      <c r="AO88" s="48" t="s">
        <v>71</v>
      </c>
      <c r="AP88" s="48" t="s">
        <v>69</v>
      </c>
      <c r="AR88" s="54" t="s">
        <v>147</v>
      </c>
      <c r="AS88" s="53">
        <v>0.58536063766689905</v>
      </c>
      <c r="AT88" s="53">
        <v>0.59272982781481798</v>
      </c>
      <c r="AU88" s="53">
        <v>33.469692203266703</v>
      </c>
      <c r="AV88" s="53">
        <v>33.364055411436802</v>
      </c>
      <c r="AW88" s="53">
        <v>0.64392496638436203</v>
      </c>
      <c r="AX88" s="53">
        <v>0.63817722631349205</v>
      </c>
      <c r="AY88" s="53">
        <v>0.86206359381770803</v>
      </c>
      <c r="AZ88" s="53">
        <v>0.87097721664626104</v>
      </c>
      <c r="BA88" s="48" t="s">
        <v>70</v>
      </c>
      <c r="BB88" s="48" t="s">
        <v>70</v>
      </c>
      <c r="BC88" s="48" t="s">
        <v>68</v>
      </c>
      <c r="BD88" s="48" t="s">
        <v>68</v>
      </c>
      <c r="BE88" s="48" t="s">
        <v>70</v>
      </c>
      <c r="BF88" s="48" t="s">
        <v>70</v>
      </c>
      <c r="BG88" s="48" t="s">
        <v>71</v>
      </c>
      <c r="BH88" s="48" t="s">
        <v>71</v>
      </c>
      <c r="BI88" s="49">
        <f t="shared" ref="BI88" si="293">IF(BJ88=AR88,1,0)</f>
        <v>1</v>
      </c>
      <c r="BJ88" s="49" t="s">
        <v>147</v>
      </c>
      <c r="BK88" s="53">
        <v>0.54378322653536504</v>
      </c>
      <c r="BL88" s="53">
        <v>0.55855572720182001</v>
      </c>
      <c r="BM88" s="53">
        <v>38.038808598584602</v>
      </c>
      <c r="BN88" s="53">
        <v>37.220206783194897</v>
      </c>
      <c r="BO88" s="53">
        <v>0.67543820847257097</v>
      </c>
      <c r="BP88" s="53">
        <v>0.66441272775149296</v>
      </c>
      <c r="BQ88" s="53">
        <v>0.89330690129327395</v>
      </c>
      <c r="BR88" s="53">
        <v>0.89525479032905397</v>
      </c>
      <c r="BS88" s="49" t="s">
        <v>70</v>
      </c>
      <c r="BT88" s="49" t="s">
        <v>70</v>
      </c>
      <c r="BU88" s="49" t="s">
        <v>68</v>
      </c>
      <c r="BV88" s="49" t="s">
        <v>68</v>
      </c>
      <c r="BW88" s="49" t="s">
        <v>70</v>
      </c>
      <c r="BX88" s="49" t="s">
        <v>70</v>
      </c>
      <c r="BY88" s="49" t="s">
        <v>71</v>
      </c>
      <c r="BZ88" s="49" t="s">
        <v>71</v>
      </c>
    </row>
    <row r="89" spans="1:78" s="49" customFormat="1" x14ac:dyDescent="0.25">
      <c r="A89" s="48">
        <v>14182500</v>
      </c>
      <c r="B89" s="48">
        <v>23780805</v>
      </c>
      <c r="C89" s="49" t="s">
        <v>141</v>
      </c>
      <c r="D89" s="77" t="s">
        <v>231</v>
      </c>
      <c r="F89" s="50"/>
      <c r="G89" s="51">
        <v>0.86199999999999999</v>
      </c>
      <c r="H89" s="51" t="str">
        <f t="shared" si="277"/>
        <v>VG</v>
      </c>
      <c r="I89" s="51" t="str">
        <f t="shared" ref="I89" si="294">AI89</f>
        <v>S</v>
      </c>
      <c r="J89" s="51" t="str">
        <f t="shared" ref="J89" si="295">BB89</f>
        <v>S</v>
      </c>
      <c r="K89" s="51" t="str">
        <f t="shared" ref="K89" si="296">BT89</f>
        <v>S</v>
      </c>
      <c r="L89" s="52">
        <v>2.3E-3</v>
      </c>
      <c r="M89" s="51" t="str">
        <f t="shared" si="278"/>
        <v>VG</v>
      </c>
      <c r="N89" s="51" t="str">
        <f t="shared" ref="N89" si="297">AO89</f>
        <v>VG</v>
      </c>
      <c r="O89" s="51" t="str">
        <f t="shared" ref="O89" si="298">BD89</f>
        <v>NS</v>
      </c>
      <c r="P89" s="51" t="str">
        <f t="shared" ref="P89" si="299">BY89</f>
        <v>VG</v>
      </c>
      <c r="Q89" s="51">
        <v>0.372</v>
      </c>
      <c r="R89" s="51" t="str">
        <f t="shared" si="279"/>
        <v>VG</v>
      </c>
      <c r="S89" s="51" t="str">
        <f t="shared" ref="S89" si="300">AN89</f>
        <v>S</v>
      </c>
      <c r="T89" s="51" t="str">
        <f t="shared" ref="T89" si="301">BF89</f>
        <v>S</v>
      </c>
      <c r="U89" s="51" t="str">
        <f t="shared" ref="U89" si="302">BX89</f>
        <v>S</v>
      </c>
      <c r="V89" s="51">
        <v>0.8891</v>
      </c>
      <c r="W89" s="51" t="str">
        <f t="shared" si="280"/>
        <v>VG</v>
      </c>
      <c r="X89" s="51" t="str">
        <f t="shared" ref="X89" si="303">AP89</f>
        <v>G</v>
      </c>
      <c r="Y89" s="51" t="str">
        <f t="shared" ref="Y89" si="304">BH89</f>
        <v>VG</v>
      </c>
      <c r="Z89" s="51" t="str">
        <f t="shared" ref="Z89" si="305">BZ89</f>
        <v>VG</v>
      </c>
      <c r="AA89" s="53">
        <v>0.535923319643546</v>
      </c>
      <c r="AB89" s="53">
        <v>0.54027386729737004</v>
      </c>
      <c r="AC89" s="53">
        <v>38.385922260563298</v>
      </c>
      <c r="AD89" s="53">
        <v>34.925235199023199</v>
      </c>
      <c r="AE89" s="53">
        <v>0.68123173763151501</v>
      </c>
      <c r="AF89" s="53">
        <v>0.67803107060268997</v>
      </c>
      <c r="AG89" s="53">
        <v>0.89656751071997598</v>
      </c>
      <c r="AH89" s="53">
        <v>0.81040885140585495</v>
      </c>
      <c r="AI89" s="48" t="s">
        <v>70</v>
      </c>
      <c r="AJ89" s="48" t="s">
        <v>70</v>
      </c>
      <c r="AK89" s="48" t="s">
        <v>68</v>
      </c>
      <c r="AL89" s="48" t="s">
        <v>68</v>
      </c>
      <c r="AM89" s="48" t="s">
        <v>70</v>
      </c>
      <c r="AN89" s="48" t="s">
        <v>70</v>
      </c>
      <c r="AO89" s="48" t="s">
        <v>71</v>
      </c>
      <c r="AP89" s="48" t="s">
        <v>69</v>
      </c>
      <c r="AR89" s="54" t="s">
        <v>147</v>
      </c>
      <c r="AS89" s="53">
        <v>0.58536063766689905</v>
      </c>
      <c r="AT89" s="53">
        <v>0.59272982781481798</v>
      </c>
      <c r="AU89" s="53">
        <v>33.469692203266703</v>
      </c>
      <c r="AV89" s="53">
        <v>33.364055411436802</v>
      </c>
      <c r="AW89" s="53">
        <v>0.64392496638436203</v>
      </c>
      <c r="AX89" s="53">
        <v>0.63817722631349205</v>
      </c>
      <c r="AY89" s="53">
        <v>0.86206359381770803</v>
      </c>
      <c r="AZ89" s="53">
        <v>0.87097721664626104</v>
      </c>
      <c r="BA89" s="48" t="s">
        <v>70</v>
      </c>
      <c r="BB89" s="48" t="s">
        <v>70</v>
      </c>
      <c r="BC89" s="48" t="s">
        <v>68</v>
      </c>
      <c r="BD89" s="48" t="s">
        <v>68</v>
      </c>
      <c r="BE89" s="48" t="s">
        <v>70</v>
      </c>
      <c r="BF89" s="48" t="s">
        <v>70</v>
      </c>
      <c r="BG89" s="48" t="s">
        <v>71</v>
      </c>
      <c r="BH89" s="48" t="s">
        <v>71</v>
      </c>
      <c r="BI89" s="49">
        <f t="shared" ref="BI89" si="306">IF(BJ89=AR89,1,0)</f>
        <v>1</v>
      </c>
      <c r="BJ89" s="49" t="s">
        <v>147</v>
      </c>
      <c r="BK89" s="53">
        <v>0.54378322653536504</v>
      </c>
      <c r="BL89" s="53">
        <v>0.55855572720182001</v>
      </c>
      <c r="BM89" s="53">
        <v>38.038808598584602</v>
      </c>
      <c r="BN89" s="53">
        <v>37.220206783194897</v>
      </c>
      <c r="BO89" s="53">
        <v>0.67543820847257097</v>
      </c>
      <c r="BP89" s="53">
        <v>0.66441272775149296</v>
      </c>
      <c r="BQ89" s="53">
        <v>0.89330690129327395</v>
      </c>
      <c r="BR89" s="53">
        <v>0.89525479032905397</v>
      </c>
      <c r="BS89" s="49" t="s">
        <v>70</v>
      </c>
      <c r="BT89" s="49" t="s">
        <v>70</v>
      </c>
      <c r="BU89" s="49" t="s">
        <v>68</v>
      </c>
      <c r="BV89" s="49" t="s">
        <v>68</v>
      </c>
      <c r="BW89" s="49" t="s">
        <v>70</v>
      </c>
      <c r="BX89" s="49" t="s">
        <v>70</v>
      </c>
      <c r="BY89" s="49" t="s">
        <v>71</v>
      </c>
      <c r="BZ89" s="49" t="s">
        <v>71</v>
      </c>
    </row>
    <row r="90" spans="1:78" s="49" customFormat="1" x14ac:dyDescent="0.25">
      <c r="A90" s="48">
        <v>14182500</v>
      </c>
      <c r="B90" s="48">
        <v>23780805</v>
      </c>
      <c r="C90" s="49" t="s">
        <v>141</v>
      </c>
      <c r="D90" s="77" t="s">
        <v>236</v>
      </c>
      <c r="F90" s="50"/>
      <c r="G90" s="51">
        <v>0.86899999999999999</v>
      </c>
      <c r="H90" s="51" t="str">
        <f t="shared" si="277"/>
        <v>VG</v>
      </c>
      <c r="I90" s="51" t="str">
        <f t="shared" ref="I90" si="307">AI90</f>
        <v>S</v>
      </c>
      <c r="J90" s="51" t="str">
        <f t="shared" ref="J90" si="308">BB90</f>
        <v>S</v>
      </c>
      <c r="K90" s="51" t="str">
        <f t="shared" ref="K90" si="309">BT90</f>
        <v>S</v>
      </c>
      <c r="L90" s="52">
        <v>3.3500000000000002E-2</v>
      </c>
      <c r="M90" s="51" t="str">
        <f t="shared" si="278"/>
        <v>VG</v>
      </c>
      <c r="N90" s="51" t="str">
        <f t="shared" ref="N90" si="310">AO90</f>
        <v>VG</v>
      </c>
      <c r="O90" s="51" t="str">
        <f t="shared" ref="O90" si="311">BD90</f>
        <v>NS</v>
      </c>
      <c r="P90" s="51" t="str">
        <f t="shared" ref="P90" si="312">BY90</f>
        <v>VG</v>
      </c>
      <c r="Q90" s="51">
        <v>0.36199999999999999</v>
      </c>
      <c r="R90" s="51" t="str">
        <f t="shared" si="279"/>
        <v>VG</v>
      </c>
      <c r="S90" s="51" t="str">
        <f t="shared" ref="S90" si="313">AN90</f>
        <v>S</v>
      </c>
      <c r="T90" s="51" t="str">
        <f t="shared" ref="T90" si="314">BF90</f>
        <v>S</v>
      </c>
      <c r="U90" s="51" t="str">
        <f t="shared" ref="U90" si="315">BX90</f>
        <v>S</v>
      </c>
      <c r="V90" s="51">
        <v>0.89639999999999997</v>
      </c>
      <c r="W90" s="51" t="str">
        <f t="shared" si="280"/>
        <v>VG</v>
      </c>
      <c r="X90" s="51" t="str">
        <f t="shared" ref="X90" si="316">AP90</f>
        <v>G</v>
      </c>
      <c r="Y90" s="51" t="str">
        <f t="shared" ref="Y90" si="317">BH90</f>
        <v>VG</v>
      </c>
      <c r="Z90" s="51" t="str">
        <f t="shared" ref="Z90" si="318">BZ90</f>
        <v>VG</v>
      </c>
      <c r="AA90" s="53">
        <v>0.535923319643546</v>
      </c>
      <c r="AB90" s="53">
        <v>0.54027386729737004</v>
      </c>
      <c r="AC90" s="53">
        <v>38.385922260563298</v>
      </c>
      <c r="AD90" s="53">
        <v>34.925235199023199</v>
      </c>
      <c r="AE90" s="53">
        <v>0.68123173763151501</v>
      </c>
      <c r="AF90" s="53">
        <v>0.67803107060268997</v>
      </c>
      <c r="AG90" s="53">
        <v>0.89656751071997598</v>
      </c>
      <c r="AH90" s="53">
        <v>0.81040885140585495</v>
      </c>
      <c r="AI90" s="48" t="s">
        <v>70</v>
      </c>
      <c r="AJ90" s="48" t="s">
        <v>70</v>
      </c>
      <c r="AK90" s="48" t="s">
        <v>68</v>
      </c>
      <c r="AL90" s="48" t="s">
        <v>68</v>
      </c>
      <c r="AM90" s="48" t="s">
        <v>70</v>
      </c>
      <c r="AN90" s="48" t="s">
        <v>70</v>
      </c>
      <c r="AO90" s="48" t="s">
        <v>71</v>
      </c>
      <c r="AP90" s="48" t="s">
        <v>69</v>
      </c>
      <c r="AR90" s="54" t="s">
        <v>147</v>
      </c>
      <c r="AS90" s="53">
        <v>0.58536063766689905</v>
      </c>
      <c r="AT90" s="53">
        <v>0.59272982781481798</v>
      </c>
      <c r="AU90" s="53">
        <v>33.469692203266703</v>
      </c>
      <c r="AV90" s="53">
        <v>33.364055411436802</v>
      </c>
      <c r="AW90" s="53">
        <v>0.64392496638436203</v>
      </c>
      <c r="AX90" s="53">
        <v>0.63817722631349205</v>
      </c>
      <c r="AY90" s="53">
        <v>0.86206359381770803</v>
      </c>
      <c r="AZ90" s="53">
        <v>0.87097721664626104</v>
      </c>
      <c r="BA90" s="48" t="s">
        <v>70</v>
      </c>
      <c r="BB90" s="48" t="s">
        <v>70</v>
      </c>
      <c r="BC90" s="48" t="s">
        <v>68</v>
      </c>
      <c r="BD90" s="48" t="s">
        <v>68</v>
      </c>
      <c r="BE90" s="48" t="s">
        <v>70</v>
      </c>
      <c r="BF90" s="48" t="s">
        <v>70</v>
      </c>
      <c r="BG90" s="48" t="s">
        <v>71</v>
      </c>
      <c r="BH90" s="48" t="s">
        <v>71</v>
      </c>
      <c r="BI90" s="49">
        <f t="shared" ref="BI90" si="319">IF(BJ90=AR90,1,0)</f>
        <v>1</v>
      </c>
      <c r="BJ90" s="49" t="s">
        <v>147</v>
      </c>
      <c r="BK90" s="53">
        <v>0.54378322653536504</v>
      </c>
      <c r="BL90" s="53">
        <v>0.55855572720182001</v>
      </c>
      <c r="BM90" s="53">
        <v>38.038808598584602</v>
      </c>
      <c r="BN90" s="53">
        <v>37.220206783194897</v>
      </c>
      <c r="BO90" s="53">
        <v>0.67543820847257097</v>
      </c>
      <c r="BP90" s="53">
        <v>0.66441272775149296</v>
      </c>
      <c r="BQ90" s="53">
        <v>0.89330690129327395</v>
      </c>
      <c r="BR90" s="53">
        <v>0.89525479032905397</v>
      </c>
      <c r="BS90" s="49" t="s">
        <v>70</v>
      </c>
      <c r="BT90" s="49" t="s">
        <v>70</v>
      </c>
      <c r="BU90" s="49" t="s">
        <v>68</v>
      </c>
      <c r="BV90" s="49" t="s">
        <v>68</v>
      </c>
      <c r="BW90" s="49" t="s">
        <v>70</v>
      </c>
      <c r="BX90" s="49" t="s">
        <v>70</v>
      </c>
      <c r="BY90" s="49" t="s">
        <v>71</v>
      </c>
      <c r="BZ90" s="49" t="s">
        <v>71</v>
      </c>
    </row>
    <row r="91" spans="1:78" s="49" customFormat="1" x14ac:dyDescent="0.25">
      <c r="A91" s="48">
        <v>14182500</v>
      </c>
      <c r="B91" s="48">
        <v>23780805</v>
      </c>
      <c r="C91" s="49" t="s">
        <v>141</v>
      </c>
      <c r="D91" s="77" t="s">
        <v>237</v>
      </c>
      <c r="F91" s="50"/>
      <c r="G91" s="51">
        <v>0.86799999999999999</v>
      </c>
      <c r="H91" s="51" t="str">
        <f t="shared" si="277"/>
        <v>VG</v>
      </c>
      <c r="I91" s="51" t="str">
        <f t="shared" ref="I91" si="320">AI91</f>
        <v>S</v>
      </c>
      <c r="J91" s="51" t="str">
        <f t="shared" ref="J91" si="321">BB91</f>
        <v>S</v>
      </c>
      <c r="K91" s="51" t="str">
        <f t="shared" ref="K91" si="322">BT91</f>
        <v>S</v>
      </c>
      <c r="L91" s="52">
        <v>3.4799999999999998E-2</v>
      </c>
      <c r="M91" s="51" t="str">
        <f t="shared" si="278"/>
        <v>VG</v>
      </c>
      <c r="N91" s="51" t="str">
        <f t="shared" ref="N91" si="323">AO91</f>
        <v>VG</v>
      </c>
      <c r="O91" s="51" t="str">
        <f t="shared" ref="O91" si="324">BD91</f>
        <v>NS</v>
      </c>
      <c r="P91" s="51" t="str">
        <f t="shared" ref="P91" si="325">BY91</f>
        <v>VG</v>
      </c>
      <c r="Q91" s="51">
        <v>0.36299999999999999</v>
      </c>
      <c r="R91" s="51" t="str">
        <f t="shared" si="279"/>
        <v>VG</v>
      </c>
      <c r="S91" s="51" t="str">
        <f t="shared" ref="S91" si="326">AN91</f>
        <v>S</v>
      </c>
      <c r="T91" s="51" t="str">
        <f t="shared" ref="T91" si="327">BF91</f>
        <v>S</v>
      </c>
      <c r="U91" s="51" t="str">
        <f t="shared" ref="U91" si="328">BX91</f>
        <v>S</v>
      </c>
      <c r="V91" s="51">
        <v>0.8962</v>
      </c>
      <c r="W91" s="51" t="str">
        <f t="shared" si="280"/>
        <v>VG</v>
      </c>
      <c r="X91" s="51" t="str">
        <f t="shared" ref="X91" si="329">AP91</f>
        <v>G</v>
      </c>
      <c r="Y91" s="51" t="str">
        <f t="shared" ref="Y91" si="330">BH91</f>
        <v>VG</v>
      </c>
      <c r="Z91" s="51" t="str">
        <f t="shared" ref="Z91" si="331">BZ91</f>
        <v>VG</v>
      </c>
      <c r="AA91" s="53">
        <v>0.535923319643546</v>
      </c>
      <c r="AB91" s="53">
        <v>0.54027386729737004</v>
      </c>
      <c r="AC91" s="53">
        <v>38.385922260563298</v>
      </c>
      <c r="AD91" s="53">
        <v>34.925235199023199</v>
      </c>
      <c r="AE91" s="53">
        <v>0.68123173763151501</v>
      </c>
      <c r="AF91" s="53">
        <v>0.67803107060268997</v>
      </c>
      <c r="AG91" s="53">
        <v>0.89656751071997598</v>
      </c>
      <c r="AH91" s="53">
        <v>0.81040885140585495</v>
      </c>
      <c r="AI91" s="48" t="s">
        <v>70</v>
      </c>
      <c r="AJ91" s="48" t="s">
        <v>70</v>
      </c>
      <c r="AK91" s="48" t="s">
        <v>68</v>
      </c>
      <c r="AL91" s="48" t="s">
        <v>68</v>
      </c>
      <c r="AM91" s="48" t="s">
        <v>70</v>
      </c>
      <c r="AN91" s="48" t="s">
        <v>70</v>
      </c>
      <c r="AO91" s="48" t="s">
        <v>71</v>
      </c>
      <c r="AP91" s="48" t="s">
        <v>69</v>
      </c>
      <c r="AR91" s="54" t="s">
        <v>147</v>
      </c>
      <c r="AS91" s="53">
        <v>0.58536063766689905</v>
      </c>
      <c r="AT91" s="53">
        <v>0.59272982781481798</v>
      </c>
      <c r="AU91" s="53">
        <v>33.469692203266703</v>
      </c>
      <c r="AV91" s="53">
        <v>33.364055411436802</v>
      </c>
      <c r="AW91" s="53">
        <v>0.64392496638436203</v>
      </c>
      <c r="AX91" s="53">
        <v>0.63817722631349205</v>
      </c>
      <c r="AY91" s="53">
        <v>0.86206359381770803</v>
      </c>
      <c r="AZ91" s="53">
        <v>0.87097721664626104</v>
      </c>
      <c r="BA91" s="48" t="s">
        <v>70</v>
      </c>
      <c r="BB91" s="48" t="s">
        <v>70</v>
      </c>
      <c r="BC91" s="48" t="s">
        <v>68</v>
      </c>
      <c r="BD91" s="48" t="s">
        <v>68</v>
      </c>
      <c r="BE91" s="48" t="s">
        <v>70</v>
      </c>
      <c r="BF91" s="48" t="s">
        <v>70</v>
      </c>
      <c r="BG91" s="48" t="s">
        <v>71</v>
      </c>
      <c r="BH91" s="48" t="s">
        <v>71</v>
      </c>
      <c r="BI91" s="49">
        <f t="shared" ref="BI91" si="332">IF(BJ91=AR91,1,0)</f>
        <v>1</v>
      </c>
      <c r="BJ91" s="49" t="s">
        <v>147</v>
      </c>
      <c r="BK91" s="53">
        <v>0.54378322653536504</v>
      </c>
      <c r="BL91" s="53">
        <v>0.55855572720182001</v>
      </c>
      <c r="BM91" s="53">
        <v>38.038808598584602</v>
      </c>
      <c r="BN91" s="53">
        <v>37.220206783194897</v>
      </c>
      <c r="BO91" s="53">
        <v>0.67543820847257097</v>
      </c>
      <c r="BP91" s="53">
        <v>0.66441272775149296</v>
      </c>
      <c r="BQ91" s="53">
        <v>0.89330690129327395</v>
      </c>
      <c r="BR91" s="53">
        <v>0.89525479032905397</v>
      </c>
      <c r="BS91" s="49" t="s">
        <v>70</v>
      </c>
      <c r="BT91" s="49" t="s">
        <v>70</v>
      </c>
      <c r="BU91" s="49" t="s">
        <v>68</v>
      </c>
      <c r="BV91" s="49" t="s">
        <v>68</v>
      </c>
      <c r="BW91" s="49" t="s">
        <v>70</v>
      </c>
      <c r="BX91" s="49" t="s">
        <v>70</v>
      </c>
      <c r="BY91" s="49" t="s">
        <v>71</v>
      </c>
      <c r="BZ91" s="49" t="s">
        <v>71</v>
      </c>
    </row>
    <row r="92" spans="1:78" s="49" customFormat="1" x14ac:dyDescent="0.25">
      <c r="A92" s="48">
        <v>14182500</v>
      </c>
      <c r="B92" s="48">
        <v>23780805</v>
      </c>
      <c r="C92" s="49" t="s">
        <v>141</v>
      </c>
      <c r="D92" s="77" t="s">
        <v>242</v>
      </c>
      <c r="F92" s="50"/>
      <c r="G92" s="51">
        <v>0.86199999999999999</v>
      </c>
      <c r="H92" s="51" t="str">
        <f t="shared" si="277"/>
        <v>VG</v>
      </c>
      <c r="I92" s="51" t="str">
        <f t="shared" ref="I92:I93" si="333">AI92</f>
        <v>S</v>
      </c>
      <c r="J92" s="51" t="str">
        <f t="shared" ref="J92:J93" si="334">BB92</f>
        <v>S</v>
      </c>
      <c r="K92" s="51" t="str">
        <f t="shared" ref="K92:K93" si="335">BT92</f>
        <v>S</v>
      </c>
      <c r="L92" s="52">
        <v>5.6599999999999998E-2</v>
      </c>
      <c r="M92" s="51" t="str">
        <f t="shared" si="278"/>
        <v>G</v>
      </c>
      <c r="N92" s="51" t="str">
        <f t="shared" ref="N92:N93" si="336">AO92</f>
        <v>VG</v>
      </c>
      <c r="O92" s="51" t="str">
        <f t="shared" ref="O92:O93" si="337">BD92</f>
        <v>NS</v>
      </c>
      <c r="P92" s="51" t="str">
        <f t="shared" ref="P92:P93" si="338">BY92</f>
        <v>VG</v>
      </c>
      <c r="Q92" s="51">
        <v>0.371</v>
      </c>
      <c r="R92" s="51" t="str">
        <f t="shared" si="279"/>
        <v>VG</v>
      </c>
      <c r="S92" s="51" t="str">
        <f t="shared" ref="S92:S93" si="339">AN92</f>
        <v>S</v>
      </c>
      <c r="T92" s="51" t="str">
        <f t="shared" ref="T92:T93" si="340">BF92</f>
        <v>S</v>
      </c>
      <c r="U92" s="51" t="str">
        <f t="shared" ref="U92:U93" si="341">BX92</f>
        <v>S</v>
      </c>
      <c r="V92" s="51">
        <v>0.89670000000000005</v>
      </c>
      <c r="W92" s="51" t="str">
        <f t="shared" si="280"/>
        <v>VG</v>
      </c>
      <c r="X92" s="51" t="str">
        <f t="shared" ref="X92:X93" si="342">AP92</f>
        <v>G</v>
      </c>
      <c r="Y92" s="51" t="str">
        <f t="shared" ref="Y92:Y93" si="343">BH92</f>
        <v>VG</v>
      </c>
      <c r="Z92" s="51" t="str">
        <f t="shared" ref="Z92:Z93" si="344">BZ92</f>
        <v>VG</v>
      </c>
      <c r="AA92" s="53">
        <v>0.535923319643546</v>
      </c>
      <c r="AB92" s="53">
        <v>0.54027386729737004</v>
      </c>
      <c r="AC92" s="53">
        <v>38.385922260563298</v>
      </c>
      <c r="AD92" s="53">
        <v>34.925235199023199</v>
      </c>
      <c r="AE92" s="53">
        <v>0.68123173763151501</v>
      </c>
      <c r="AF92" s="53">
        <v>0.67803107060268997</v>
      </c>
      <c r="AG92" s="53">
        <v>0.89656751071997598</v>
      </c>
      <c r="AH92" s="53">
        <v>0.81040885140585495</v>
      </c>
      <c r="AI92" s="48" t="s">
        <v>70</v>
      </c>
      <c r="AJ92" s="48" t="s">
        <v>70</v>
      </c>
      <c r="AK92" s="48" t="s">
        <v>68</v>
      </c>
      <c r="AL92" s="48" t="s">
        <v>68</v>
      </c>
      <c r="AM92" s="48" t="s">
        <v>70</v>
      </c>
      <c r="AN92" s="48" t="s">
        <v>70</v>
      </c>
      <c r="AO92" s="48" t="s">
        <v>71</v>
      </c>
      <c r="AP92" s="48" t="s">
        <v>69</v>
      </c>
      <c r="AR92" s="54" t="s">
        <v>147</v>
      </c>
      <c r="AS92" s="53">
        <v>0.58536063766689905</v>
      </c>
      <c r="AT92" s="53">
        <v>0.59272982781481798</v>
      </c>
      <c r="AU92" s="53">
        <v>33.469692203266703</v>
      </c>
      <c r="AV92" s="53">
        <v>33.364055411436802</v>
      </c>
      <c r="AW92" s="53">
        <v>0.64392496638436203</v>
      </c>
      <c r="AX92" s="53">
        <v>0.63817722631349205</v>
      </c>
      <c r="AY92" s="53">
        <v>0.86206359381770803</v>
      </c>
      <c r="AZ92" s="53">
        <v>0.87097721664626104</v>
      </c>
      <c r="BA92" s="48" t="s">
        <v>70</v>
      </c>
      <c r="BB92" s="48" t="s">
        <v>70</v>
      </c>
      <c r="BC92" s="48" t="s">
        <v>68</v>
      </c>
      <c r="BD92" s="48" t="s">
        <v>68</v>
      </c>
      <c r="BE92" s="48" t="s">
        <v>70</v>
      </c>
      <c r="BF92" s="48" t="s">
        <v>70</v>
      </c>
      <c r="BG92" s="48" t="s">
        <v>71</v>
      </c>
      <c r="BH92" s="48" t="s">
        <v>71</v>
      </c>
      <c r="BI92" s="49">
        <f t="shared" ref="BI92:BI93" si="345">IF(BJ92=AR92,1,0)</f>
        <v>1</v>
      </c>
      <c r="BJ92" s="49" t="s">
        <v>147</v>
      </c>
      <c r="BK92" s="53">
        <v>0.54378322653536504</v>
      </c>
      <c r="BL92" s="53">
        <v>0.55855572720182001</v>
      </c>
      <c r="BM92" s="53">
        <v>38.038808598584602</v>
      </c>
      <c r="BN92" s="53">
        <v>37.220206783194897</v>
      </c>
      <c r="BO92" s="53">
        <v>0.67543820847257097</v>
      </c>
      <c r="BP92" s="53">
        <v>0.66441272775149296</v>
      </c>
      <c r="BQ92" s="53">
        <v>0.89330690129327395</v>
      </c>
      <c r="BR92" s="53">
        <v>0.89525479032905397</v>
      </c>
      <c r="BS92" s="49" t="s">
        <v>70</v>
      </c>
      <c r="BT92" s="49" t="s">
        <v>70</v>
      </c>
      <c r="BU92" s="49" t="s">
        <v>68</v>
      </c>
      <c r="BV92" s="49" t="s">
        <v>68</v>
      </c>
      <c r="BW92" s="49" t="s">
        <v>70</v>
      </c>
      <c r="BX92" s="49" t="s">
        <v>70</v>
      </c>
      <c r="BY92" s="49" t="s">
        <v>71</v>
      </c>
      <c r="BZ92" s="49" t="s">
        <v>71</v>
      </c>
    </row>
    <row r="93" spans="1:78" s="49" customFormat="1" x14ac:dyDescent="0.25">
      <c r="A93" s="48">
        <v>14182500</v>
      </c>
      <c r="B93" s="48">
        <v>23780805</v>
      </c>
      <c r="C93" s="49" t="s">
        <v>141</v>
      </c>
      <c r="D93" s="77" t="s">
        <v>278</v>
      </c>
      <c r="F93" s="50"/>
      <c r="G93" s="51">
        <v>0.86799999999999999</v>
      </c>
      <c r="H93" s="51" t="str">
        <f t="shared" ref="H93" si="346">IF(G93&gt;0.8,"VG",IF(G93&gt;0.7,"G",IF(G93&gt;0.45,"S","NS")))</f>
        <v>VG</v>
      </c>
      <c r="I93" s="51" t="str">
        <f t="shared" si="333"/>
        <v>S</v>
      </c>
      <c r="J93" s="51" t="str">
        <f t="shared" si="334"/>
        <v>S</v>
      </c>
      <c r="K93" s="51" t="str">
        <f t="shared" si="335"/>
        <v>S</v>
      </c>
      <c r="L93" s="52">
        <v>3.4799999999999998E-2</v>
      </c>
      <c r="M93" s="51" t="str">
        <f t="shared" ref="M93" si="347">IF(ABS(L93)&lt;5%,"VG",IF(ABS(L93)&lt;10%,"G",IF(ABS(L93)&lt;15%,"S","NS")))</f>
        <v>VG</v>
      </c>
      <c r="N93" s="51" t="str">
        <f t="shared" si="336"/>
        <v>VG</v>
      </c>
      <c r="O93" s="51" t="str">
        <f t="shared" si="337"/>
        <v>NS</v>
      </c>
      <c r="P93" s="51" t="str">
        <f t="shared" si="338"/>
        <v>VG</v>
      </c>
      <c r="Q93" s="51">
        <v>0.36299999999999999</v>
      </c>
      <c r="R93" s="51" t="str">
        <f t="shared" ref="R93" si="348">IF(Q93&lt;=0.5,"VG",IF(Q93&lt;=0.6,"G",IF(Q93&lt;=0.7,"S","NS")))</f>
        <v>VG</v>
      </c>
      <c r="S93" s="51" t="str">
        <f t="shared" si="339"/>
        <v>S</v>
      </c>
      <c r="T93" s="51" t="str">
        <f t="shared" si="340"/>
        <v>S</v>
      </c>
      <c r="U93" s="51" t="str">
        <f t="shared" si="341"/>
        <v>S</v>
      </c>
      <c r="V93" s="51">
        <v>0.8962</v>
      </c>
      <c r="W93" s="51" t="str">
        <f t="shared" ref="W93" si="349">IF(V93&gt;0.85,"VG",IF(V93&gt;0.75,"G",IF(V93&gt;0.6,"S","NS")))</f>
        <v>VG</v>
      </c>
      <c r="X93" s="51" t="str">
        <f t="shared" si="342"/>
        <v>G</v>
      </c>
      <c r="Y93" s="51" t="str">
        <f t="shared" si="343"/>
        <v>VG</v>
      </c>
      <c r="Z93" s="51" t="str">
        <f t="shared" si="344"/>
        <v>VG</v>
      </c>
      <c r="AA93" s="53">
        <v>0.535923319643546</v>
      </c>
      <c r="AB93" s="53">
        <v>0.54027386729737004</v>
      </c>
      <c r="AC93" s="53">
        <v>38.385922260563298</v>
      </c>
      <c r="AD93" s="53">
        <v>34.925235199023199</v>
      </c>
      <c r="AE93" s="53">
        <v>0.68123173763151501</v>
      </c>
      <c r="AF93" s="53">
        <v>0.67803107060268997</v>
      </c>
      <c r="AG93" s="53">
        <v>0.89656751071997598</v>
      </c>
      <c r="AH93" s="53">
        <v>0.81040885140585495</v>
      </c>
      <c r="AI93" s="48" t="s">
        <v>70</v>
      </c>
      <c r="AJ93" s="48" t="s">
        <v>70</v>
      </c>
      <c r="AK93" s="48" t="s">
        <v>68</v>
      </c>
      <c r="AL93" s="48" t="s">
        <v>68</v>
      </c>
      <c r="AM93" s="48" t="s">
        <v>70</v>
      </c>
      <c r="AN93" s="48" t="s">
        <v>70</v>
      </c>
      <c r="AO93" s="48" t="s">
        <v>71</v>
      </c>
      <c r="AP93" s="48" t="s">
        <v>69</v>
      </c>
      <c r="AR93" s="54" t="s">
        <v>147</v>
      </c>
      <c r="AS93" s="53">
        <v>0.58536063766689905</v>
      </c>
      <c r="AT93" s="53">
        <v>0.59272982781481798</v>
      </c>
      <c r="AU93" s="53">
        <v>33.469692203266703</v>
      </c>
      <c r="AV93" s="53">
        <v>33.364055411436802</v>
      </c>
      <c r="AW93" s="53">
        <v>0.64392496638436203</v>
      </c>
      <c r="AX93" s="53">
        <v>0.63817722631349205</v>
      </c>
      <c r="AY93" s="53">
        <v>0.86206359381770803</v>
      </c>
      <c r="AZ93" s="53">
        <v>0.87097721664626104</v>
      </c>
      <c r="BA93" s="48" t="s">
        <v>70</v>
      </c>
      <c r="BB93" s="48" t="s">
        <v>70</v>
      </c>
      <c r="BC93" s="48" t="s">
        <v>68</v>
      </c>
      <c r="BD93" s="48" t="s">
        <v>68</v>
      </c>
      <c r="BE93" s="48" t="s">
        <v>70</v>
      </c>
      <c r="BF93" s="48" t="s">
        <v>70</v>
      </c>
      <c r="BG93" s="48" t="s">
        <v>71</v>
      </c>
      <c r="BH93" s="48" t="s">
        <v>71</v>
      </c>
      <c r="BI93" s="49">
        <f t="shared" si="345"/>
        <v>1</v>
      </c>
      <c r="BJ93" s="49" t="s">
        <v>147</v>
      </c>
      <c r="BK93" s="53">
        <v>0.54378322653536504</v>
      </c>
      <c r="BL93" s="53">
        <v>0.55855572720182001</v>
      </c>
      <c r="BM93" s="53">
        <v>38.038808598584602</v>
      </c>
      <c r="BN93" s="53">
        <v>37.220206783194897</v>
      </c>
      <c r="BO93" s="53">
        <v>0.67543820847257097</v>
      </c>
      <c r="BP93" s="53">
        <v>0.66441272775149296</v>
      </c>
      <c r="BQ93" s="53">
        <v>0.89330690129327395</v>
      </c>
      <c r="BR93" s="53">
        <v>0.89525479032905397</v>
      </c>
      <c r="BS93" s="49" t="s">
        <v>70</v>
      </c>
      <c r="BT93" s="49" t="s">
        <v>70</v>
      </c>
      <c r="BU93" s="49" t="s">
        <v>68</v>
      </c>
      <c r="BV93" s="49" t="s">
        <v>68</v>
      </c>
      <c r="BW93" s="49" t="s">
        <v>70</v>
      </c>
      <c r="BX93" s="49" t="s">
        <v>70</v>
      </c>
      <c r="BY93" s="49" t="s">
        <v>71</v>
      </c>
      <c r="BZ93" s="49" t="s">
        <v>71</v>
      </c>
    </row>
    <row r="94" spans="1:78" s="70" customFormat="1" x14ac:dyDescent="0.25">
      <c r="A94" s="69"/>
      <c r="B94" s="69"/>
      <c r="D94" s="79"/>
      <c r="F94" s="71"/>
      <c r="G94" s="72"/>
      <c r="H94" s="72"/>
      <c r="I94" s="72"/>
      <c r="J94" s="72"/>
      <c r="K94" s="72"/>
      <c r="L94" s="73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4"/>
      <c r="AB94" s="74"/>
      <c r="AC94" s="74"/>
      <c r="AD94" s="74"/>
      <c r="AE94" s="74"/>
      <c r="AF94" s="74"/>
      <c r="AG94" s="74"/>
      <c r="AH94" s="74"/>
      <c r="AI94" s="69"/>
      <c r="AJ94" s="69"/>
      <c r="AK94" s="69"/>
      <c r="AL94" s="69"/>
      <c r="AM94" s="69"/>
      <c r="AN94" s="69"/>
      <c r="AO94" s="69"/>
      <c r="AP94" s="69"/>
      <c r="AR94" s="75"/>
      <c r="AS94" s="74"/>
      <c r="AT94" s="74"/>
      <c r="AU94" s="74"/>
      <c r="AV94" s="74"/>
      <c r="AW94" s="74"/>
      <c r="AX94" s="74"/>
      <c r="AY94" s="74"/>
      <c r="AZ94" s="74"/>
      <c r="BA94" s="69"/>
      <c r="BB94" s="69"/>
      <c r="BC94" s="69"/>
      <c r="BD94" s="69"/>
      <c r="BE94" s="69"/>
      <c r="BF94" s="69"/>
      <c r="BG94" s="69"/>
      <c r="BH94" s="69"/>
      <c r="BK94" s="74"/>
      <c r="BL94" s="74"/>
      <c r="BM94" s="74"/>
      <c r="BN94" s="74"/>
      <c r="BO94" s="74"/>
      <c r="BP94" s="74"/>
      <c r="BQ94" s="74"/>
      <c r="BR94" s="74"/>
    </row>
    <row r="95" spans="1:78" x14ac:dyDescent="0.25">
      <c r="A95" s="3">
        <v>14183000</v>
      </c>
      <c r="B95" s="3">
        <v>23780481</v>
      </c>
      <c r="C95" t="s">
        <v>142</v>
      </c>
      <c r="D95" t="s">
        <v>137</v>
      </c>
      <c r="G95" s="16">
        <v>0.78</v>
      </c>
      <c r="H95" s="16" t="str">
        <f t="shared" ref="H95:H103" si="350">IF(G95&gt;0.8,"VG",IF(G95&gt;0.7,"G",IF(G95&gt;0.45,"S","NS")))</f>
        <v>G</v>
      </c>
      <c r="I95" s="16" t="str">
        <f t="shared" ref="I95:I103" si="351">AI95</f>
        <v>G</v>
      </c>
      <c r="J95" s="16" t="str">
        <f t="shared" ref="J95:J103" si="352">BB95</f>
        <v>G</v>
      </c>
      <c r="K95" s="16" t="str">
        <f t="shared" ref="K95:K103" si="353">BT95</f>
        <v>G</v>
      </c>
      <c r="L95" s="19">
        <v>0.16500000000000001</v>
      </c>
      <c r="M95" s="26" t="str">
        <f t="shared" ref="M95:M103" si="354">IF(ABS(L95)&lt;5%,"VG",IF(ABS(L95)&lt;10%,"G",IF(ABS(L95)&lt;15%,"S","NS")))</f>
        <v>NS</v>
      </c>
      <c r="N95" s="26" t="str">
        <f t="shared" ref="N95:N103" si="355">AO95</f>
        <v>G</v>
      </c>
      <c r="O95" s="26" t="str">
        <f t="shared" ref="O95:O103" si="356">BD95</f>
        <v>S</v>
      </c>
      <c r="P95" s="26" t="str">
        <f t="shared" ref="P95:P103" si="357">BY95</f>
        <v>G</v>
      </c>
      <c r="Q95" s="18">
        <v>0.45</v>
      </c>
      <c r="R95" s="17" t="str">
        <f t="shared" ref="R95:R103" si="358">IF(Q95&lt;=0.5,"VG",IF(Q95&lt;=0.6,"G",IF(Q95&lt;=0.7,"S","NS")))</f>
        <v>VG</v>
      </c>
      <c r="S95" s="17" t="str">
        <f t="shared" ref="S95:S103" si="359">AN95</f>
        <v>G</v>
      </c>
      <c r="T95" s="17" t="str">
        <f t="shared" ref="T95:T103" si="360">BF95</f>
        <v>VG</v>
      </c>
      <c r="U95" s="17" t="str">
        <f t="shared" ref="U95:U103" si="361">BX95</f>
        <v>G</v>
      </c>
      <c r="V95" s="18">
        <v>0.84</v>
      </c>
      <c r="W95" s="18" t="str">
        <f t="shared" ref="W95:W103" si="362">IF(V95&gt;0.85,"VG",IF(V95&gt;0.75,"G",IF(V95&gt;0.6,"S","NS")))</f>
        <v>G</v>
      </c>
      <c r="X95" s="18" t="str">
        <f t="shared" ref="X95:X103" si="363">AP95</f>
        <v>S</v>
      </c>
      <c r="Y95" s="18" t="str">
        <f t="shared" ref="Y95:Y103" si="364">BH95</f>
        <v>G</v>
      </c>
      <c r="Z95" s="18" t="str">
        <f t="shared" ref="Z95:Z103" si="365">BZ95</f>
        <v>VG</v>
      </c>
      <c r="AA95" s="33">
        <v>0.70282479882715998</v>
      </c>
      <c r="AB95" s="33">
        <v>0.64417107550446695</v>
      </c>
      <c r="AC95" s="42">
        <v>19.359259877907299</v>
      </c>
      <c r="AD95" s="42">
        <v>16.635148005357099</v>
      </c>
      <c r="AE95" s="43">
        <v>0.54513778182477901</v>
      </c>
      <c r="AF95" s="43">
        <v>0.59651397678137696</v>
      </c>
      <c r="AG95" s="35">
        <v>0.84394804880386798</v>
      </c>
      <c r="AH95" s="35">
        <v>0.737360127489193</v>
      </c>
      <c r="AI95" s="36" t="s">
        <v>69</v>
      </c>
      <c r="AJ95" s="36" t="s">
        <v>70</v>
      </c>
      <c r="AK95" s="40" t="s">
        <v>68</v>
      </c>
      <c r="AL95" s="40" t="s">
        <v>68</v>
      </c>
      <c r="AM95" s="41" t="s">
        <v>69</v>
      </c>
      <c r="AN95" s="41" t="s">
        <v>69</v>
      </c>
      <c r="AO95" s="3" t="s">
        <v>69</v>
      </c>
      <c r="AP95" s="3" t="s">
        <v>70</v>
      </c>
      <c r="AR95" s="44" t="s">
        <v>148</v>
      </c>
      <c r="AS95" s="33">
        <v>0.76928837982983</v>
      </c>
      <c r="AT95" s="33">
        <v>0.76210211929609495</v>
      </c>
      <c r="AU95" s="42">
        <v>13.359614076382901</v>
      </c>
      <c r="AV95" s="42">
        <v>14.134358933216401</v>
      </c>
      <c r="AW95" s="43">
        <v>0.480324494659777</v>
      </c>
      <c r="AX95" s="43">
        <v>0.48774776340225801</v>
      </c>
      <c r="AY95" s="35">
        <v>0.84007191381065005</v>
      </c>
      <c r="AZ95" s="35">
        <v>0.84754044212579605</v>
      </c>
      <c r="BA95" s="36" t="s">
        <v>69</v>
      </c>
      <c r="BB95" s="36" t="s">
        <v>69</v>
      </c>
      <c r="BC95" s="40" t="s">
        <v>70</v>
      </c>
      <c r="BD95" s="40" t="s">
        <v>70</v>
      </c>
      <c r="BE95" s="41" t="s">
        <v>71</v>
      </c>
      <c r="BF95" s="41" t="s">
        <v>71</v>
      </c>
      <c r="BG95" s="3" t="s">
        <v>69</v>
      </c>
      <c r="BH95" s="3" t="s">
        <v>69</v>
      </c>
      <c r="BI95">
        <f t="shared" ref="BI95:BI103" si="366">IF(BJ95=AR95,1,0)</f>
        <v>1</v>
      </c>
      <c r="BJ95" t="s">
        <v>148</v>
      </c>
      <c r="BK95" s="35">
        <v>0.71112207149379403</v>
      </c>
      <c r="BL95" s="35">
        <v>0.71533235825707098</v>
      </c>
      <c r="BM95" s="35">
        <v>19.023758263725899</v>
      </c>
      <c r="BN95" s="35">
        <v>18.862054385397599</v>
      </c>
      <c r="BO95" s="35">
        <v>0.53747365377868195</v>
      </c>
      <c r="BP95" s="35">
        <v>0.53354253976878796</v>
      </c>
      <c r="BQ95" s="35">
        <v>0.84446838566792704</v>
      </c>
      <c r="BR95" s="35">
        <v>0.85395105944368899</v>
      </c>
      <c r="BS95" t="s">
        <v>69</v>
      </c>
      <c r="BT95" t="s">
        <v>69</v>
      </c>
      <c r="BU95" t="s">
        <v>68</v>
      </c>
      <c r="BV95" t="s">
        <v>68</v>
      </c>
      <c r="BW95" t="s">
        <v>69</v>
      </c>
      <c r="BX95" t="s">
        <v>69</v>
      </c>
      <c r="BY95" t="s">
        <v>69</v>
      </c>
      <c r="BZ95" t="s">
        <v>71</v>
      </c>
    </row>
    <row r="96" spans="1:78" s="56" customFormat="1" x14ac:dyDescent="0.25">
      <c r="A96" s="55">
        <v>14183000</v>
      </c>
      <c r="B96" s="55">
        <v>23780481</v>
      </c>
      <c r="C96" s="56" t="s">
        <v>142</v>
      </c>
      <c r="D96" s="56" t="s">
        <v>151</v>
      </c>
      <c r="F96" s="57"/>
      <c r="G96" s="58">
        <v>0.79</v>
      </c>
      <c r="H96" s="58" t="str">
        <f t="shared" si="350"/>
        <v>G</v>
      </c>
      <c r="I96" s="58" t="str">
        <f t="shared" si="351"/>
        <v>G</v>
      </c>
      <c r="J96" s="58" t="str">
        <f t="shared" si="352"/>
        <v>G</v>
      </c>
      <c r="K96" s="58" t="str">
        <f t="shared" si="353"/>
        <v>G</v>
      </c>
      <c r="L96" s="62">
        <v>0.15049999999999999</v>
      </c>
      <c r="M96" s="58" t="str">
        <f t="shared" si="354"/>
        <v>NS</v>
      </c>
      <c r="N96" s="58" t="str">
        <f t="shared" si="355"/>
        <v>G</v>
      </c>
      <c r="O96" s="58" t="str">
        <f t="shared" si="356"/>
        <v>S</v>
      </c>
      <c r="P96" s="58" t="str">
        <f t="shared" si="357"/>
        <v>G</v>
      </c>
      <c r="Q96" s="58">
        <v>0.45</v>
      </c>
      <c r="R96" s="58" t="str">
        <f t="shared" si="358"/>
        <v>VG</v>
      </c>
      <c r="S96" s="58" t="str">
        <f t="shared" si="359"/>
        <v>G</v>
      </c>
      <c r="T96" s="58" t="str">
        <f t="shared" si="360"/>
        <v>VG</v>
      </c>
      <c r="U96" s="58" t="str">
        <f t="shared" si="361"/>
        <v>G</v>
      </c>
      <c r="V96" s="58">
        <v>0.84499999999999997</v>
      </c>
      <c r="W96" s="58" t="str">
        <f t="shared" si="362"/>
        <v>G</v>
      </c>
      <c r="X96" s="58" t="str">
        <f t="shared" si="363"/>
        <v>S</v>
      </c>
      <c r="Y96" s="58" t="str">
        <f t="shared" si="364"/>
        <v>G</v>
      </c>
      <c r="Z96" s="58" t="str">
        <f t="shared" si="365"/>
        <v>VG</v>
      </c>
      <c r="AA96" s="60">
        <v>0.70282479882715998</v>
      </c>
      <c r="AB96" s="60">
        <v>0.64417107550446695</v>
      </c>
      <c r="AC96" s="60">
        <v>19.359259877907299</v>
      </c>
      <c r="AD96" s="60">
        <v>16.635148005357099</v>
      </c>
      <c r="AE96" s="60">
        <v>0.54513778182477901</v>
      </c>
      <c r="AF96" s="60">
        <v>0.59651397678137696</v>
      </c>
      <c r="AG96" s="60">
        <v>0.84394804880386798</v>
      </c>
      <c r="AH96" s="60">
        <v>0.737360127489193</v>
      </c>
      <c r="AI96" s="55" t="s">
        <v>69</v>
      </c>
      <c r="AJ96" s="55" t="s">
        <v>70</v>
      </c>
      <c r="AK96" s="55" t="s">
        <v>68</v>
      </c>
      <c r="AL96" s="55" t="s">
        <v>68</v>
      </c>
      <c r="AM96" s="55" t="s">
        <v>69</v>
      </c>
      <c r="AN96" s="55" t="s">
        <v>69</v>
      </c>
      <c r="AO96" s="55" t="s">
        <v>69</v>
      </c>
      <c r="AP96" s="55" t="s">
        <v>70</v>
      </c>
      <c r="AR96" s="61" t="s">
        <v>148</v>
      </c>
      <c r="AS96" s="60">
        <v>0.76928837982983</v>
      </c>
      <c r="AT96" s="60">
        <v>0.76210211929609495</v>
      </c>
      <c r="AU96" s="60">
        <v>13.359614076382901</v>
      </c>
      <c r="AV96" s="60">
        <v>14.134358933216401</v>
      </c>
      <c r="AW96" s="60">
        <v>0.480324494659777</v>
      </c>
      <c r="AX96" s="60">
        <v>0.48774776340225801</v>
      </c>
      <c r="AY96" s="60">
        <v>0.84007191381065005</v>
      </c>
      <c r="AZ96" s="60">
        <v>0.84754044212579605</v>
      </c>
      <c r="BA96" s="55" t="s">
        <v>69</v>
      </c>
      <c r="BB96" s="55" t="s">
        <v>69</v>
      </c>
      <c r="BC96" s="55" t="s">
        <v>70</v>
      </c>
      <c r="BD96" s="55" t="s">
        <v>70</v>
      </c>
      <c r="BE96" s="55" t="s">
        <v>71</v>
      </c>
      <c r="BF96" s="55" t="s">
        <v>71</v>
      </c>
      <c r="BG96" s="55" t="s">
        <v>69</v>
      </c>
      <c r="BH96" s="55" t="s">
        <v>69</v>
      </c>
      <c r="BI96" s="56">
        <f t="shared" si="366"/>
        <v>1</v>
      </c>
      <c r="BJ96" s="56" t="s">
        <v>148</v>
      </c>
      <c r="BK96" s="60">
        <v>0.71112207149379403</v>
      </c>
      <c r="BL96" s="60">
        <v>0.71533235825707098</v>
      </c>
      <c r="BM96" s="60">
        <v>19.023758263725899</v>
      </c>
      <c r="BN96" s="60">
        <v>18.862054385397599</v>
      </c>
      <c r="BO96" s="60">
        <v>0.53747365377868195</v>
      </c>
      <c r="BP96" s="60">
        <v>0.53354253976878796</v>
      </c>
      <c r="BQ96" s="60">
        <v>0.84446838566792704</v>
      </c>
      <c r="BR96" s="60">
        <v>0.85395105944368899</v>
      </c>
      <c r="BS96" s="56" t="s">
        <v>69</v>
      </c>
      <c r="BT96" s="56" t="s">
        <v>69</v>
      </c>
      <c r="BU96" s="56" t="s">
        <v>68</v>
      </c>
      <c r="BV96" s="56" t="s">
        <v>68</v>
      </c>
      <c r="BW96" s="56" t="s">
        <v>69</v>
      </c>
      <c r="BX96" s="56" t="s">
        <v>69</v>
      </c>
      <c r="BY96" s="56" t="s">
        <v>69</v>
      </c>
      <c r="BZ96" s="56" t="s">
        <v>71</v>
      </c>
    </row>
    <row r="97" spans="1:78" s="49" customFormat="1" x14ac:dyDescent="0.25">
      <c r="A97" s="48">
        <v>14183000</v>
      </c>
      <c r="B97" s="48">
        <v>23780481</v>
      </c>
      <c r="C97" s="49" t="s">
        <v>142</v>
      </c>
      <c r="D97" s="49" t="s">
        <v>183</v>
      </c>
      <c r="F97" s="50"/>
      <c r="G97" s="51">
        <v>0.8</v>
      </c>
      <c r="H97" s="51" t="str">
        <f t="shared" si="350"/>
        <v>G</v>
      </c>
      <c r="I97" s="51" t="str">
        <f t="shared" si="351"/>
        <v>G</v>
      </c>
      <c r="J97" s="51" t="str">
        <f t="shared" si="352"/>
        <v>G</v>
      </c>
      <c r="K97" s="51" t="str">
        <f t="shared" si="353"/>
        <v>G</v>
      </c>
      <c r="L97" s="68">
        <v>0.13</v>
      </c>
      <c r="M97" s="51" t="str">
        <f t="shared" si="354"/>
        <v>S</v>
      </c>
      <c r="N97" s="51" t="str">
        <f t="shared" si="355"/>
        <v>G</v>
      </c>
      <c r="O97" s="51" t="str">
        <f t="shared" si="356"/>
        <v>S</v>
      </c>
      <c r="P97" s="51" t="str">
        <f t="shared" si="357"/>
        <v>G</v>
      </c>
      <c r="Q97" s="51">
        <v>0.439</v>
      </c>
      <c r="R97" s="51" t="str">
        <f t="shared" si="358"/>
        <v>VG</v>
      </c>
      <c r="S97" s="51" t="str">
        <f t="shared" si="359"/>
        <v>G</v>
      </c>
      <c r="T97" s="51" t="str">
        <f t="shared" si="360"/>
        <v>VG</v>
      </c>
      <c r="U97" s="51" t="str">
        <f t="shared" si="361"/>
        <v>G</v>
      </c>
      <c r="V97" s="51">
        <v>0.84230000000000005</v>
      </c>
      <c r="W97" s="51" t="str">
        <f t="shared" si="362"/>
        <v>G</v>
      </c>
      <c r="X97" s="51" t="str">
        <f t="shared" si="363"/>
        <v>S</v>
      </c>
      <c r="Y97" s="51" t="str">
        <f t="shared" si="364"/>
        <v>G</v>
      </c>
      <c r="Z97" s="51" t="str">
        <f t="shared" si="365"/>
        <v>VG</v>
      </c>
      <c r="AA97" s="53">
        <v>0.70282479882715998</v>
      </c>
      <c r="AB97" s="53">
        <v>0.64417107550446695</v>
      </c>
      <c r="AC97" s="53">
        <v>19.359259877907299</v>
      </c>
      <c r="AD97" s="53">
        <v>16.635148005357099</v>
      </c>
      <c r="AE97" s="53">
        <v>0.54513778182477901</v>
      </c>
      <c r="AF97" s="53">
        <v>0.59651397678137696</v>
      </c>
      <c r="AG97" s="53">
        <v>0.84394804880386798</v>
      </c>
      <c r="AH97" s="53">
        <v>0.737360127489193</v>
      </c>
      <c r="AI97" s="48" t="s">
        <v>69</v>
      </c>
      <c r="AJ97" s="48" t="s">
        <v>70</v>
      </c>
      <c r="AK97" s="48" t="s">
        <v>68</v>
      </c>
      <c r="AL97" s="48" t="s">
        <v>68</v>
      </c>
      <c r="AM97" s="48" t="s">
        <v>69</v>
      </c>
      <c r="AN97" s="48" t="s">
        <v>69</v>
      </c>
      <c r="AO97" s="48" t="s">
        <v>69</v>
      </c>
      <c r="AP97" s="48" t="s">
        <v>70</v>
      </c>
      <c r="AR97" s="54" t="s">
        <v>148</v>
      </c>
      <c r="AS97" s="53">
        <v>0.76928837982983</v>
      </c>
      <c r="AT97" s="53">
        <v>0.76210211929609495</v>
      </c>
      <c r="AU97" s="53">
        <v>13.359614076382901</v>
      </c>
      <c r="AV97" s="53">
        <v>14.134358933216401</v>
      </c>
      <c r="AW97" s="53">
        <v>0.480324494659777</v>
      </c>
      <c r="AX97" s="53">
        <v>0.48774776340225801</v>
      </c>
      <c r="AY97" s="53">
        <v>0.84007191381065005</v>
      </c>
      <c r="AZ97" s="53">
        <v>0.84754044212579605</v>
      </c>
      <c r="BA97" s="48" t="s">
        <v>69</v>
      </c>
      <c r="BB97" s="48" t="s">
        <v>69</v>
      </c>
      <c r="BC97" s="48" t="s">
        <v>70</v>
      </c>
      <c r="BD97" s="48" t="s">
        <v>70</v>
      </c>
      <c r="BE97" s="48" t="s">
        <v>71</v>
      </c>
      <c r="BF97" s="48" t="s">
        <v>71</v>
      </c>
      <c r="BG97" s="48" t="s">
        <v>69</v>
      </c>
      <c r="BH97" s="48" t="s">
        <v>69</v>
      </c>
      <c r="BI97" s="49">
        <f t="shared" si="366"/>
        <v>1</v>
      </c>
      <c r="BJ97" s="49" t="s">
        <v>148</v>
      </c>
      <c r="BK97" s="53">
        <v>0.71112207149379403</v>
      </c>
      <c r="BL97" s="53">
        <v>0.71533235825707098</v>
      </c>
      <c r="BM97" s="53">
        <v>19.023758263725899</v>
      </c>
      <c r="BN97" s="53">
        <v>18.862054385397599</v>
      </c>
      <c r="BO97" s="53">
        <v>0.53747365377868195</v>
      </c>
      <c r="BP97" s="53">
        <v>0.53354253976878796</v>
      </c>
      <c r="BQ97" s="53">
        <v>0.84446838566792704</v>
      </c>
      <c r="BR97" s="53">
        <v>0.85395105944368899</v>
      </c>
      <c r="BS97" s="49" t="s">
        <v>69</v>
      </c>
      <c r="BT97" s="49" t="s">
        <v>69</v>
      </c>
      <c r="BU97" s="49" t="s">
        <v>68</v>
      </c>
      <c r="BV97" s="49" t="s">
        <v>68</v>
      </c>
      <c r="BW97" s="49" t="s">
        <v>69</v>
      </c>
      <c r="BX97" s="49" t="s">
        <v>69</v>
      </c>
      <c r="BY97" s="49" t="s">
        <v>69</v>
      </c>
      <c r="BZ97" s="49" t="s">
        <v>71</v>
      </c>
    </row>
    <row r="98" spans="1:78" s="49" customFormat="1" x14ac:dyDescent="0.25">
      <c r="A98" s="48">
        <v>14183000</v>
      </c>
      <c r="B98" s="48">
        <v>23780481</v>
      </c>
      <c r="C98" s="49" t="s">
        <v>142</v>
      </c>
      <c r="D98" s="49" t="s">
        <v>197</v>
      </c>
      <c r="F98" s="50"/>
      <c r="G98" s="51">
        <v>0.81799999999999995</v>
      </c>
      <c r="H98" s="51" t="str">
        <f t="shared" si="350"/>
        <v>VG</v>
      </c>
      <c r="I98" s="51" t="str">
        <f t="shared" si="351"/>
        <v>G</v>
      </c>
      <c r="J98" s="51" t="str">
        <f t="shared" si="352"/>
        <v>G</v>
      </c>
      <c r="K98" s="51" t="str">
        <f t="shared" si="353"/>
        <v>G</v>
      </c>
      <c r="L98" s="68">
        <v>0.1084</v>
      </c>
      <c r="M98" s="51" t="str">
        <f t="shared" si="354"/>
        <v>S</v>
      </c>
      <c r="N98" s="51" t="str">
        <f t="shared" si="355"/>
        <v>G</v>
      </c>
      <c r="O98" s="51" t="str">
        <f t="shared" si="356"/>
        <v>S</v>
      </c>
      <c r="P98" s="51" t="str">
        <f t="shared" si="357"/>
        <v>G</v>
      </c>
      <c r="Q98" s="51">
        <v>0.42</v>
      </c>
      <c r="R98" s="51" t="str">
        <f t="shared" si="358"/>
        <v>VG</v>
      </c>
      <c r="S98" s="51" t="str">
        <f t="shared" si="359"/>
        <v>G</v>
      </c>
      <c r="T98" s="51" t="str">
        <f t="shared" si="360"/>
        <v>VG</v>
      </c>
      <c r="U98" s="51" t="str">
        <f t="shared" si="361"/>
        <v>G</v>
      </c>
      <c r="V98" s="51">
        <v>0.84899999999999998</v>
      </c>
      <c r="W98" s="51" t="str">
        <f t="shared" si="362"/>
        <v>G</v>
      </c>
      <c r="X98" s="51" t="str">
        <f t="shared" si="363"/>
        <v>S</v>
      </c>
      <c r="Y98" s="51" t="str">
        <f t="shared" si="364"/>
        <v>G</v>
      </c>
      <c r="Z98" s="51" t="str">
        <f t="shared" si="365"/>
        <v>VG</v>
      </c>
      <c r="AA98" s="53">
        <v>0.70282479882715998</v>
      </c>
      <c r="AB98" s="53">
        <v>0.64417107550446695</v>
      </c>
      <c r="AC98" s="53">
        <v>19.359259877907299</v>
      </c>
      <c r="AD98" s="53">
        <v>16.635148005357099</v>
      </c>
      <c r="AE98" s="53">
        <v>0.54513778182477901</v>
      </c>
      <c r="AF98" s="53">
        <v>0.59651397678137696</v>
      </c>
      <c r="AG98" s="53">
        <v>0.84394804880386798</v>
      </c>
      <c r="AH98" s="53">
        <v>0.737360127489193</v>
      </c>
      <c r="AI98" s="48" t="s">
        <v>69</v>
      </c>
      <c r="AJ98" s="48" t="s">
        <v>70</v>
      </c>
      <c r="AK98" s="48" t="s">
        <v>68</v>
      </c>
      <c r="AL98" s="48" t="s">
        <v>68</v>
      </c>
      <c r="AM98" s="48" t="s">
        <v>69</v>
      </c>
      <c r="AN98" s="48" t="s">
        <v>69</v>
      </c>
      <c r="AO98" s="48" t="s">
        <v>69</v>
      </c>
      <c r="AP98" s="48" t="s">
        <v>70</v>
      </c>
      <c r="AR98" s="54" t="s">
        <v>148</v>
      </c>
      <c r="AS98" s="53">
        <v>0.76928837982983</v>
      </c>
      <c r="AT98" s="53">
        <v>0.76210211929609495</v>
      </c>
      <c r="AU98" s="53">
        <v>13.359614076382901</v>
      </c>
      <c r="AV98" s="53">
        <v>14.134358933216401</v>
      </c>
      <c r="AW98" s="53">
        <v>0.480324494659777</v>
      </c>
      <c r="AX98" s="53">
        <v>0.48774776340225801</v>
      </c>
      <c r="AY98" s="53">
        <v>0.84007191381065005</v>
      </c>
      <c r="AZ98" s="53">
        <v>0.84754044212579605</v>
      </c>
      <c r="BA98" s="48" t="s">
        <v>69</v>
      </c>
      <c r="BB98" s="48" t="s">
        <v>69</v>
      </c>
      <c r="BC98" s="48" t="s">
        <v>70</v>
      </c>
      <c r="BD98" s="48" t="s">
        <v>70</v>
      </c>
      <c r="BE98" s="48" t="s">
        <v>71</v>
      </c>
      <c r="BF98" s="48" t="s">
        <v>71</v>
      </c>
      <c r="BG98" s="48" t="s">
        <v>69</v>
      </c>
      <c r="BH98" s="48" t="s">
        <v>69</v>
      </c>
      <c r="BI98" s="49">
        <f t="shared" si="366"/>
        <v>1</v>
      </c>
      <c r="BJ98" s="49" t="s">
        <v>148</v>
      </c>
      <c r="BK98" s="53">
        <v>0.71112207149379403</v>
      </c>
      <c r="BL98" s="53">
        <v>0.71533235825707098</v>
      </c>
      <c r="BM98" s="53">
        <v>19.023758263725899</v>
      </c>
      <c r="BN98" s="53">
        <v>18.862054385397599</v>
      </c>
      <c r="BO98" s="53">
        <v>0.53747365377868195</v>
      </c>
      <c r="BP98" s="53">
        <v>0.53354253976878796</v>
      </c>
      <c r="BQ98" s="53">
        <v>0.84446838566792704</v>
      </c>
      <c r="BR98" s="53">
        <v>0.85395105944368899</v>
      </c>
      <c r="BS98" s="49" t="s">
        <v>69</v>
      </c>
      <c r="BT98" s="49" t="s">
        <v>69</v>
      </c>
      <c r="BU98" s="49" t="s">
        <v>68</v>
      </c>
      <c r="BV98" s="49" t="s">
        <v>68</v>
      </c>
      <c r="BW98" s="49" t="s">
        <v>69</v>
      </c>
      <c r="BX98" s="49" t="s">
        <v>69</v>
      </c>
      <c r="BY98" s="49" t="s">
        <v>69</v>
      </c>
      <c r="BZ98" s="49" t="s">
        <v>71</v>
      </c>
    </row>
    <row r="99" spans="1:78" s="49" customFormat="1" x14ac:dyDescent="0.25">
      <c r="A99" s="48">
        <v>14183000</v>
      </c>
      <c r="B99" s="48">
        <v>23780481</v>
      </c>
      <c r="C99" s="49" t="s">
        <v>142</v>
      </c>
      <c r="D99" s="49" t="s">
        <v>199</v>
      </c>
      <c r="F99" s="50"/>
      <c r="G99" s="51">
        <v>0.82899999999999996</v>
      </c>
      <c r="H99" s="51" t="str">
        <f t="shared" si="350"/>
        <v>VG</v>
      </c>
      <c r="I99" s="51" t="str">
        <f t="shared" si="351"/>
        <v>G</v>
      </c>
      <c r="J99" s="51" t="str">
        <f t="shared" si="352"/>
        <v>G</v>
      </c>
      <c r="K99" s="51" t="str">
        <f t="shared" si="353"/>
        <v>G</v>
      </c>
      <c r="L99" s="68">
        <v>-6.7799999999999999E-2</v>
      </c>
      <c r="M99" s="51" t="str">
        <f t="shared" si="354"/>
        <v>G</v>
      </c>
      <c r="N99" s="51" t="str">
        <f t="shared" si="355"/>
        <v>G</v>
      </c>
      <c r="O99" s="51" t="str">
        <f t="shared" si="356"/>
        <v>S</v>
      </c>
      <c r="P99" s="51" t="str">
        <f t="shared" si="357"/>
        <v>G</v>
      </c>
      <c r="Q99" s="51">
        <v>0.41</v>
      </c>
      <c r="R99" s="51" t="str">
        <f t="shared" si="358"/>
        <v>VG</v>
      </c>
      <c r="S99" s="51" t="str">
        <f t="shared" si="359"/>
        <v>G</v>
      </c>
      <c r="T99" s="51" t="str">
        <f t="shared" si="360"/>
        <v>VG</v>
      </c>
      <c r="U99" s="51" t="str">
        <f t="shared" si="361"/>
        <v>G</v>
      </c>
      <c r="V99" s="51">
        <v>0.85599999999999998</v>
      </c>
      <c r="W99" s="51" t="str">
        <f t="shared" si="362"/>
        <v>VG</v>
      </c>
      <c r="X99" s="51" t="str">
        <f t="shared" si="363"/>
        <v>S</v>
      </c>
      <c r="Y99" s="51" t="str">
        <f t="shared" si="364"/>
        <v>G</v>
      </c>
      <c r="Z99" s="51" t="str">
        <f t="shared" si="365"/>
        <v>VG</v>
      </c>
      <c r="AA99" s="53">
        <v>0.70282479882715998</v>
      </c>
      <c r="AB99" s="53">
        <v>0.64417107550446695</v>
      </c>
      <c r="AC99" s="53">
        <v>19.359259877907299</v>
      </c>
      <c r="AD99" s="53">
        <v>16.635148005357099</v>
      </c>
      <c r="AE99" s="53">
        <v>0.54513778182477901</v>
      </c>
      <c r="AF99" s="53">
        <v>0.59651397678137696</v>
      </c>
      <c r="AG99" s="53">
        <v>0.84394804880386798</v>
      </c>
      <c r="AH99" s="53">
        <v>0.737360127489193</v>
      </c>
      <c r="AI99" s="48" t="s">
        <v>69</v>
      </c>
      <c r="AJ99" s="48" t="s">
        <v>70</v>
      </c>
      <c r="AK99" s="48" t="s">
        <v>68</v>
      </c>
      <c r="AL99" s="48" t="s">
        <v>68</v>
      </c>
      <c r="AM99" s="48" t="s">
        <v>69</v>
      </c>
      <c r="AN99" s="48" t="s">
        <v>69</v>
      </c>
      <c r="AO99" s="48" t="s">
        <v>69</v>
      </c>
      <c r="AP99" s="48" t="s">
        <v>70</v>
      </c>
      <c r="AR99" s="54" t="s">
        <v>148</v>
      </c>
      <c r="AS99" s="53">
        <v>0.76928837982983</v>
      </c>
      <c r="AT99" s="53">
        <v>0.76210211929609495</v>
      </c>
      <c r="AU99" s="53">
        <v>13.359614076382901</v>
      </c>
      <c r="AV99" s="53">
        <v>14.134358933216401</v>
      </c>
      <c r="AW99" s="53">
        <v>0.480324494659777</v>
      </c>
      <c r="AX99" s="53">
        <v>0.48774776340225801</v>
      </c>
      <c r="AY99" s="53">
        <v>0.84007191381065005</v>
      </c>
      <c r="AZ99" s="53">
        <v>0.84754044212579605</v>
      </c>
      <c r="BA99" s="48" t="s">
        <v>69</v>
      </c>
      <c r="BB99" s="48" t="s">
        <v>69</v>
      </c>
      <c r="BC99" s="48" t="s">
        <v>70</v>
      </c>
      <c r="BD99" s="48" t="s">
        <v>70</v>
      </c>
      <c r="BE99" s="48" t="s">
        <v>71</v>
      </c>
      <c r="BF99" s="48" t="s">
        <v>71</v>
      </c>
      <c r="BG99" s="48" t="s">
        <v>69</v>
      </c>
      <c r="BH99" s="48" t="s">
        <v>69</v>
      </c>
      <c r="BI99" s="49">
        <f t="shared" si="366"/>
        <v>1</v>
      </c>
      <c r="BJ99" s="49" t="s">
        <v>148</v>
      </c>
      <c r="BK99" s="53">
        <v>0.71112207149379403</v>
      </c>
      <c r="BL99" s="53">
        <v>0.71533235825707098</v>
      </c>
      <c r="BM99" s="53">
        <v>19.023758263725899</v>
      </c>
      <c r="BN99" s="53">
        <v>18.862054385397599</v>
      </c>
      <c r="BO99" s="53">
        <v>0.53747365377868195</v>
      </c>
      <c r="BP99" s="53">
        <v>0.53354253976878796</v>
      </c>
      <c r="BQ99" s="53">
        <v>0.84446838566792704</v>
      </c>
      <c r="BR99" s="53">
        <v>0.85395105944368899</v>
      </c>
      <c r="BS99" s="49" t="s">
        <v>69</v>
      </c>
      <c r="BT99" s="49" t="s">
        <v>69</v>
      </c>
      <c r="BU99" s="49" t="s">
        <v>68</v>
      </c>
      <c r="BV99" s="49" t="s">
        <v>68</v>
      </c>
      <c r="BW99" s="49" t="s">
        <v>69</v>
      </c>
      <c r="BX99" s="49" t="s">
        <v>69</v>
      </c>
      <c r="BY99" s="49" t="s">
        <v>69</v>
      </c>
      <c r="BZ99" s="49" t="s">
        <v>71</v>
      </c>
    </row>
    <row r="100" spans="1:78" s="49" customFormat="1" x14ac:dyDescent="0.25">
      <c r="A100" s="48">
        <v>14183000</v>
      </c>
      <c r="B100" s="48">
        <v>23780481</v>
      </c>
      <c r="C100" s="49" t="s">
        <v>142</v>
      </c>
      <c r="D100" s="49" t="s">
        <v>200</v>
      </c>
      <c r="F100" s="50"/>
      <c r="G100" s="51">
        <v>0.82599999999999996</v>
      </c>
      <c r="H100" s="51" t="str">
        <f t="shared" si="350"/>
        <v>VG</v>
      </c>
      <c r="I100" s="51" t="str">
        <f t="shared" si="351"/>
        <v>G</v>
      </c>
      <c r="J100" s="51" t="str">
        <f t="shared" si="352"/>
        <v>G</v>
      </c>
      <c r="K100" s="51" t="str">
        <f t="shared" si="353"/>
        <v>G</v>
      </c>
      <c r="L100" s="68">
        <v>-7.1900000000000006E-2</v>
      </c>
      <c r="M100" s="51" t="str">
        <f t="shared" si="354"/>
        <v>G</v>
      </c>
      <c r="N100" s="51" t="str">
        <f t="shared" si="355"/>
        <v>G</v>
      </c>
      <c r="O100" s="51" t="str">
        <f t="shared" si="356"/>
        <v>S</v>
      </c>
      <c r="P100" s="51" t="str">
        <f t="shared" si="357"/>
        <v>G</v>
      </c>
      <c r="Q100" s="51">
        <v>0.41299999999999998</v>
      </c>
      <c r="R100" s="51" t="str">
        <f t="shared" si="358"/>
        <v>VG</v>
      </c>
      <c r="S100" s="51" t="str">
        <f t="shared" si="359"/>
        <v>G</v>
      </c>
      <c r="T100" s="51" t="str">
        <f t="shared" si="360"/>
        <v>VG</v>
      </c>
      <c r="U100" s="51" t="str">
        <f t="shared" si="361"/>
        <v>G</v>
      </c>
      <c r="V100" s="51">
        <v>0.85599999999999998</v>
      </c>
      <c r="W100" s="51" t="str">
        <f t="shared" si="362"/>
        <v>VG</v>
      </c>
      <c r="X100" s="51" t="str">
        <f t="shared" si="363"/>
        <v>S</v>
      </c>
      <c r="Y100" s="51" t="str">
        <f t="shared" si="364"/>
        <v>G</v>
      </c>
      <c r="Z100" s="51" t="str">
        <f t="shared" si="365"/>
        <v>VG</v>
      </c>
      <c r="AA100" s="53">
        <v>0.70282479882715998</v>
      </c>
      <c r="AB100" s="53">
        <v>0.64417107550446695</v>
      </c>
      <c r="AC100" s="53">
        <v>19.359259877907299</v>
      </c>
      <c r="AD100" s="53">
        <v>16.635148005357099</v>
      </c>
      <c r="AE100" s="53">
        <v>0.54513778182477901</v>
      </c>
      <c r="AF100" s="53">
        <v>0.59651397678137696</v>
      </c>
      <c r="AG100" s="53">
        <v>0.84394804880386798</v>
      </c>
      <c r="AH100" s="53">
        <v>0.737360127489193</v>
      </c>
      <c r="AI100" s="48" t="s">
        <v>69</v>
      </c>
      <c r="AJ100" s="48" t="s">
        <v>70</v>
      </c>
      <c r="AK100" s="48" t="s">
        <v>68</v>
      </c>
      <c r="AL100" s="48" t="s">
        <v>68</v>
      </c>
      <c r="AM100" s="48" t="s">
        <v>69</v>
      </c>
      <c r="AN100" s="48" t="s">
        <v>69</v>
      </c>
      <c r="AO100" s="48" t="s">
        <v>69</v>
      </c>
      <c r="AP100" s="48" t="s">
        <v>70</v>
      </c>
      <c r="AR100" s="54" t="s">
        <v>148</v>
      </c>
      <c r="AS100" s="53">
        <v>0.76928837982983</v>
      </c>
      <c r="AT100" s="53">
        <v>0.76210211929609495</v>
      </c>
      <c r="AU100" s="53">
        <v>13.359614076382901</v>
      </c>
      <c r="AV100" s="53">
        <v>14.134358933216401</v>
      </c>
      <c r="AW100" s="53">
        <v>0.480324494659777</v>
      </c>
      <c r="AX100" s="53">
        <v>0.48774776340225801</v>
      </c>
      <c r="AY100" s="53">
        <v>0.84007191381065005</v>
      </c>
      <c r="AZ100" s="53">
        <v>0.84754044212579605</v>
      </c>
      <c r="BA100" s="48" t="s">
        <v>69</v>
      </c>
      <c r="BB100" s="48" t="s">
        <v>69</v>
      </c>
      <c r="BC100" s="48" t="s">
        <v>70</v>
      </c>
      <c r="BD100" s="48" t="s">
        <v>70</v>
      </c>
      <c r="BE100" s="48" t="s">
        <v>71</v>
      </c>
      <c r="BF100" s="48" t="s">
        <v>71</v>
      </c>
      <c r="BG100" s="48" t="s">
        <v>69</v>
      </c>
      <c r="BH100" s="48" t="s">
        <v>69</v>
      </c>
      <c r="BI100" s="49">
        <f t="shared" si="366"/>
        <v>1</v>
      </c>
      <c r="BJ100" s="49" t="s">
        <v>148</v>
      </c>
      <c r="BK100" s="53">
        <v>0.71112207149379403</v>
      </c>
      <c r="BL100" s="53">
        <v>0.71533235825707098</v>
      </c>
      <c r="BM100" s="53">
        <v>19.023758263725899</v>
      </c>
      <c r="BN100" s="53">
        <v>18.862054385397599</v>
      </c>
      <c r="BO100" s="53">
        <v>0.53747365377868195</v>
      </c>
      <c r="BP100" s="53">
        <v>0.53354253976878796</v>
      </c>
      <c r="BQ100" s="53">
        <v>0.84446838566792704</v>
      </c>
      <c r="BR100" s="53">
        <v>0.85395105944368899</v>
      </c>
      <c r="BS100" s="49" t="s">
        <v>69</v>
      </c>
      <c r="BT100" s="49" t="s">
        <v>69</v>
      </c>
      <c r="BU100" s="49" t="s">
        <v>68</v>
      </c>
      <c r="BV100" s="49" t="s">
        <v>68</v>
      </c>
      <c r="BW100" s="49" t="s">
        <v>69</v>
      </c>
      <c r="BX100" s="49" t="s">
        <v>69</v>
      </c>
      <c r="BY100" s="49" t="s">
        <v>69</v>
      </c>
      <c r="BZ100" s="49" t="s">
        <v>71</v>
      </c>
    </row>
    <row r="101" spans="1:78" s="49" customFormat="1" x14ac:dyDescent="0.25">
      <c r="A101" s="48">
        <v>14183000</v>
      </c>
      <c r="B101" s="48">
        <v>23780481</v>
      </c>
      <c r="C101" s="49" t="s">
        <v>142</v>
      </c>
      <c r="D101" s="49" t="s">
        <v>204</v>
      </c>
      <c r="F101" s="50"/>
      <c r="G101" s="51">
        <v>0.81399999999999995</v>
      </c>
      <c r="H101" s="51" t="str">
        <f t="shared" si="350"/>
        <v>VG</v>
      </c>
      <c r="I101" s="51" t="str">
        <f t="shared" si="351"/>
        <v>G</v>
      </c>
      <c r="J101" s="51" t="str">
        <f t="shared" si="352"/>
        <v>G</v>
      </c>
      <c r="K101" s="51" t="str">
        <f t="shared" si="353"/>
        <v>G</v>
      </c>
      <c r="L101" s="68">
        <v>0.12379999999999999</v>
      </c>
      <c r="M101" s="51" t="str">
        <f t="shared" si="354"/>
        <v>S</v>
      </c>
      <c r="N101" s="51" t="str">
        <f t="shared" si="355"/>
        <v>G</v>
      </c>
      <c r="O101" s="51" t="str">
        <f t="shared" si="356"/>
        <v>S</v>
      </c>
      <c r="P101" s="51" t="str">
        <f t="shared" si="357"/>
        <v>G</v>
      </c>
      <c r="Q101" s="51">
        <v>0.42399999999999999</v>
      </c>
      <c r="R101" s="51" t="str">
        <f t="shared" si="358"/>
        <v>VG</v>
      </c>
      <c r="S101" s="51" t="str">
        <f t="shared" si="359"/>
        <v>G</v>
      </c>
      <c r="T101" s="51" t="str">
        <f t="shared" si="360"/>
        <v>VG</v>
      </c>
      <c r="U101" s="51" t="str">
        <f t="shared" si="361"/>
        <v>G</v>
      </c>
      <c r="V101" s="51">
        <v>0.85409999999999997</v>
      </c>
      <c r="W101" s="51" t="str">
        <f t="shared" si="362"/>
        <v>VG</v>
      </c>
      <c r="X101" s="51" t="str">
        <f t="shared" si="363"/>
        <v>S</v>
      </c>
      <c r="Y101" s="51" t="str">
        <f t="shared" si="364"/>
        <v>G</v>
      </c>
      <c r="Z101" s="51" t="str">
        <f t="shared" si="365"/>
        <v>VG</v>
      </c>
      <c r="AA101" s="53">
        <v>0.70282479882715998</v>
      </c>
      <c r="AB101" s="53">
        <v>0.64417107550446695</v>
      </c>
      <c r="AC101" s="53">
        <v>19.359259877907299</v>
      </c>
      <c r="AD101" s="53">
        <v>16.635148005357099</v>
      </c>
      <c r="AE101" s="53">
        <v>0.54513778182477901</v>
      </c>
      <c r="AF101" s="53">
        <v>0.59651397678137696</v>
      </c>
      <c r="AG101" s="53">
        <v>0.84394804880386798</v>
      </c>
      <c r="AH101" s="53">
        <v>0.737360127489193</v>
      </c>
      <c r="AI101" s="48" t="s">
        <v>69</v>
      </c>
      <c r="AJ101" s="48" t="s">
        <v>70</v>
      </c>
      <c r="AK101" s="48" t="s">
        <v>68</v>
      </c>
      <c r="AL101" s="48" t="s">
        <v>68</v>
      </c>
      <c r="AM101" s="48" t="s">
        <v>69</v>
      </c>
      <c r="AN101" s="48" t="s">
        <v>69</v>
      </c>
      <c r="AO101" s="48" t="s">
        <v>69</v>
      </c>
      <c r="AP101" s="48" t="s">
        <v>70</v>
      </c>
      <c r="AR101" s="54" t="s">
        <v>148</v>
      </c>
      <c r="AS101" s="53">
        <v>0.76928837982983</v>
      </c>
      <c r="AT101" s="53">
        <v>0.76210211929609495</v>
      </c>
      <c r="AU101" s="53">
        <v>13.359614076382901</v>
      </c>
      <c r="AV101" s="53">
        <v>14.134358933216401</v>
      </c>
      <c r="AW101" s="53">
        <v>0.480324494659777</v>
      </c>
      <c r="AX101" s="53">
        <v>0.48774776340225801</v>
      </c>
      <c r="AY101" s="53">
        <v>0.84007191381065005</v>
      </c>
      <c r="AZ101" s="53">
        <v>0.84754044212579605</v>
      </c>
      <c r="BA101" s="48" t="s">
        <v>69</v>
      </c>
      <c r="BB101" s="48" t="s">
        <v>69</v>
      </c>
      <c r="BC101" s="48" t="s">
        <v>70</v>
      </c>
      <c r="BD101" s="48" t="s">
        <v>70</v>
      </c>
      <c r="BE101" s="48" t="s">
        <v>71</v>
      </c>
      <c r="BF101" s="48" t="s">
        <v>71</v>
      </c>
      <c r="BG101" s="48" t="s">
        <v>69</v>
      </c>
      <c r="BH101" s="48" t="s">
        <v>69</v>
      </c>
      <c r="BI101" s="49">
        <f t="shared" si="366"/>
        <v>1</v>
      </c>
      <c r="BJ101" s="49" t="s">
        <v>148</v>
      </c>
      <c r="BK101" s="53">
        <v>0.71112207149379403</v>
      </c>
      <c r="BL101" s="53">
        <v>0.71533235825707098</v>
      </c>
      <c r="BM101" s="53">
        <v>19.023758263725899</v>
      </c>
      <c r="BN101" s="53">
        <v>18.862054385397599</v>
      </c>
      <c r="BO101" s="53">
        <v>0.53747365377868195</v>
      </c>
      <c r="BP101" s="53">
        <v>0.53354253976878796</v>
      </c>
      <c r="BQ101" s="53">
        <v>0.84446838566792704</v>
      </c>
      <c r="BR101" s="53">
        <v>0.85395105944368899</v>
      </c>
      <c r="BS101" s="49" t="s">
        <v>69</v>
      </c>
      <c r="BT101" s="49" t="s">
        <v>69</v>
      </c>
      <c r="BU101" s="49" t="s">
        <v>68</v>
      </c>
      <c r="BV101" s="49" t="s">
        <v>68</v>
      </c>
      <c r="BW101" s="49" t="s">
        <v>69</v>
      </c>
      <c r="BX101" s="49" t="s">
        <v>69</v>
      </c>
      <c r="BY101" s="49" t="s">
        <v>69</v>
      </c>
      <c r="BZ101" s="49" t="s">
        <v>71</v>
      </c>
    </row>
    <row r="102" spans="1:78" s="49" customFormat="1" x14ac:dyDescent="0.25">
      <c r="A102" s="48">
        <v>14183000</v>
      </c>
      <c r="B102" s="48">
        <v>23780481</v>
      </c>
      <c r="C102" s="49" t="s">
        <v>142</v>
      </c>
      <c r="D102" s="49" t="s">
        <v>213</v>
      </c>
      <c r="F102" s="50"/>
      <c r="G102" s="51">
        <v>0.81399999999999995</v>
      </c>
      <c r="H102" s="51" t="str">
        <f t="shared" si="350"/>
        <v>VG</v>
      </c>
      <c r="I102" s="51" t="str">
        <f t="shared" si="351"/>
        <v>G</v>
      </c>
      <c r="J102" s="51" t="str">
        <f t="shared" si="352"/>
        <v>G</v>
      </c>
      <c r="K102" s="51" t="str">
        <f t="shared" si="353"/>
        <v>G</v>
      </c>
      <c r="L102" s="68">
        <v>0.12379999999999999</v>
      </c>
      <c r="M102" s="51" t="str">
        <f t="shared" si="354"/>
        <v>S</v>
      </c>
      <c r="N102" s="51" t="str">
        <f t="shared" si="355"/>
        <v>G</v>
      </c>
      <c r="O102" s="51" t="str">
        <f t="shared" si="356"/>
        <v>S</v>
      </c>
      <c r="P102" s="51" t="str">
        <f t="shared" si="357"/>
        <v>G</v>
      </c>
      <c r="Q102" s="51">
        <v>0.42399999999999999</v>
      </c>
      <c r="R102" s="51" t="str">
        <f t="shared" si="358"/>
        <v>VG</v>
      </c>
      <c r="S102" s="51" t="str">
        <f t="shared" si="359"/>
        <v>G</v>
      </c>
      <c r="T102" s="51" t="str">
        <f t="shared" si="360"/>
        <v>VG</v>
      </c>
      <c r="U102" s="51" t="str">
        <f t="shared" si="361"/>
        <v>G</v>
      </c>
      <c r="V102" s="51">
        <v>0.85409999999999997</v>
      </c>
      <c r="W102" s="51" t="str">
        <f t="shared" si="362"/>
        <v>VG</v>
      </c>
      <c r="X102" s="51" t="str">
        <f t="shared" si="363"/>
        <v>S</v>
      </c>
      <c r="Y102" s="51" t="str">
        <f t="shared" si="364"/>
        <v>G</v>
      </c>
      <c r="Z102" s="51" t="str">
        <f t="shared" si="365"/>
        <v>VG</v>
      </c>
      <c r="AA102" s="53">
        <v>0.70282479882715998</v>
      </c>
      <c r="AB102" s="53">
        <v>0.64417107550446695</v>
      </c>
      <c r="AC102" s="53">
        <v>19.359259877907299</v>
      </c>
      <c r="AD102" s="53">
        <v>16.635148005357099</v>
      </c>
      <c r="AE102" s="53">
        <v>0.54513778182477901</v>
      </c>
      <c r="AF102" s="53">
        <v>0.59651397678137696</v>
      </c>
      <c r="AG102" s="53">
        <v>0.84394804880386798</v>
      </c>
      <c r="AH102" s="53">
        <v>0.737360127489193</v>
      </c>
      <c r="AI102" s="48" t="s">
        <v>69</v>
      </c>
      <c r="AJ102" s="48" t="s">
        <v>70</v>
      </c>
      <c r="AK102" s="48" t="s">
        <v>68</v>
      </c>
      <c r="AL102" s="48" t="s">
        <v>68</v>
      </c>
      <c r="AM102" s="48" t="s">
        <v>69</v>
      </c>
      <c r="AN102" s="48" t="s">
        <v>69</v>
      </c>
      <c r="AO102" s="48" t="s">
        <v>69</v>
      </c>
      <c r="AP102" s="48" t="s">
        <v>70</v>
      </c>
      <c r="AR102" s="54" t="s">
        <v>148</v>
      </c>
      <c r="AS102" s="53">
        <v>0.76928837982983</v>
      </c>
      <c r="AT102" s="53">
        <v>0.76210211929609495</v>
      </c>
      <c r="AU102" s="53">
        <v>13.359614076382901</v>
      </c>
      <c r="AV102" s="53">
        <v>14.134358933216401</v>
      </c>
      <c r="AW102" s="53">
        <v>0.480324494659777</v>
      </c>
      <c r="AX102" s="53">
        <v>0.48774776340225801</v>
      </c>
      <c r="AY102" s="53">
        <v>0.84007191381065005</v>
      </c>
      <c r="AZ102" s="53">
        <v>0.84754044212579605</v>
      </c>
      <c r="BA102" s="48" t="s">
        <v>69</v>
      </c>
      <c r="BB102" s="48" t="s">
        <v>69</v>
      </c>
      <c r="BC102" s="48" t="s">
        <v>70</v>
      </c>
      <c r="BD102" s="48" t="s">
        <v>70</v>
      </c>
      <c r="BE102" s="48" t="s">
        <v>71</v>
      </c>
      <c r="BF102" s="48" t="s">
        <v>71</v>
      </c>
      <c r="BG102" s="48" t="s">
        <v>69</v>
      </c>
      <c r="BH102" s="48" t="s">
        <v>69</v>
      </c>
      <c r="BI102" s="49">
        <f t="shared" si="366"/>
        <v>1</v>
      </c>
      <c r="BJ102" s="49" t="s">
        <v>148</v>
      </c>
      <c r="BK102" s="53">
        <v>0.71112207149379403</v>
      </c>
      <c r="BL102" s="53">
        <v>0.71533235825707098</v>
      </c>
      <c r="BM102" s="53">
        <v>19.023758263725899</v>
      </c>
      <c r="BN102" s="53">
        <v>18.862054385397599</v>
      </c>
      <c r="BO102" s="53">
        <v>0.53747365377868195</v>
      </c>
      <c r="BP102" s="53">
        <v>0.53354253976878796</v>
      </c>
      <c r="BQ102" s="53">
        <v>0.84446838566792704</v>
      </c>
      <c r="BR102" s="53">
        <v>0.85395105944368899</v>
      </c>
      <c r="BS102" s="49" t="s">
        <v>69</v>
      </c>
      <c r="BT102" s="49" t="s">
        <v>69</v>
      </c>
      <c r="BU102" s="49" t="s">
        <v>68</v>
      </c>
      <c r="BV102" s="49" t="s">
        <v>68</v>
      </c>
      <c r="BW102" s="49" t="s">
        <v>69</v>
      </c>
      <c r="BX102" s="49" t="s">
        <v>69</v>
      </c>
      <c r="BY102" s="49" t="s">
        <v>69</v>
      </c>
      <c r="BZ102" s="49" t="s">
        <v>71</v>
      </c>
    </row>
    <row r="103" spans="1:78" s="49" customFormat="1" x14ac:dyDescent="0.25">
      <c r="A103" s="48">
        <v>14183000</v>
      </c>
      <c r="B103" s="48">
        <v>23780481</v>
      </c>
      <c r="C103" s="49" t="s">
        <v>142</v>
      </c>
      <c r="D103" s="49" t="s">
        <v>222</v>
      </c>
      <c r="E103" s="49" t="s">
        <v>224</v>
      </c>
      <c r="F103" s="50"/>
      <c r="G103" s="51">
        <v>0.85199999999999998</v>
      </c>
      <c r="H103" s="51" t="str">
        <f t="shared" si="350"/>
        <v>VG</v>
      </c>
      <c r="I103" s="51" t="str">
        <f t="shared" si="351"/>
        <v>G</v>
      </c>
      <c r="J103" s="51" t="str">
        <f t="shared" si="352"/>
        <v>G</v>
      </c>
      <c r="K103" s="51" t="str">
        <f t="shared" si="353"/>
        <v>G</v>
      </c>
      <c r="L103" s="68">
        <v>-5.8099999999999999E-2</v>
      </c>
      <c r="M103" s="51" t="str">
        <f t="shared" si="354"/>
        <v>G</v>
      </c>
      <c r="N103" s="51" t="str">
        <f t="shared" si="355"/>
        <v>G</v>
      </c>
      <c r="O103" s="51" t="str">
        <f t="shared" si="356"/>
        <v>S</v>
      </c>
      <c r="P103" s="51" t="str">
        <f t="shared" si="357"/>
        <v>G</v>
      </c>
      <c r="Q103" s="51">
        <v>0.38200000000000001</v>
      </c>
      <c r="R103" s="51" t="str">
        <f t="shared" si="358"/>
        <v>VG</v>
      </c>
      <c r="S103" s="51" t="str">
        <f t="shared" si="359"/>
        <v>G</v>
      </c>
      <c r="T103" s="51" t="str">
        <f t="shared" si="360"/>
        <v>VG</v>
      </c>
      <c r="U103" s="51" t="str">
        <f t="shared" si="361"/>
        <v>G</v>
      </c>
      <c r="V103" s="51">
        <v>0.86599999999999999</v>
      </c>
      <c r="W103" s="51" t="str">
        <f t="shared" si="362"/>
        <v>VG</v>
      </c>
      <c r="X103" s="51" t="str">
        <f t="shared" si="363"/>
        <v>S</v>
      </c>
      <c r="Y103" s="51" t="str">
        <f t="shared" si="364"/>
        <v>G</v>
      </c>
      <c r="Z103" s="51" t="str">
        <f t="shared" si="365"/>
        <v>VG</v>
      </c>
      <c r="AA103" s="53">
        <v>0.70282479882715998</v>
      </c>
      <c r="AB103" s="53">
        <v>0.64417107550446695</v>
      </c>
      <c r="AC103" s="53">
        <v>19.359259877907299</v>
      </c>
      <c r="AD103" s="53">
        <v>16.635148005357099</v>
      </c>
      <c r="AE103" s="53">
        <v>0.54513778182477901</v>
      </c>
      <c r="AF103" s="53">
        <v>0.59651397678137696</v>
      </c>
      <c r="AG103" s="53">
        <v>0.84394804880386798</v>
      </c>
      <c r="AH103" s="53">
        <v>0.737360127489193</v>
      </c>
      <c r="AI103" s="48" t="s">
        <v>69</v>
      </c>
      <c r="AJ103" s="48" t="s">
        <v>70</v>
      </c>
      <c r="AK103" s="48" t="s">
        <v>68</v>
      </c>
      <c r="AL103" s="48" t="s">
        <v>68</v>
      </c>
      <c r="AM103" s="48" t="s">
        <v>69</v>
      </c>
      <c r="AN103" s="48" t="s">
        <v>69</v>
      </c>
      <c r="AO103" s="48" t="s">
        <v>69</v>
      </c>
      <c r="AP103" s="48" t="s">
        <v>70</v>
      </c>
      <c r="AR103" s="54" t="s">
        <v>148</v>
      </c>
      <c r="AS103" s="53">
        <v>0.76928837982983</v>
      </c>
      <c r="AT103" s="53">
        <v>0.76210211929609495</v>
      </c>
      <c r="AU103" s="53">
        <v>13.359614076382901</v>
      </c>
      <c r="AV103" s="53">
        <v>14.134358933216401</v>
      </c>
      <c r="AW103" s="53">
        <v>0.480324494659777</v>
      </c>
      <c r="AX103" s="53">
        <v>0.48774776340225801</v>
      </c>
      <c r="AY103" s="53">
        <v>0.84007191381065005</v>
      </c>
      <c r="AZ103" s="53">
        <v>0.84754044212579605</v>
      </c>
      <c r="BA103" s="48" t="s">
        <v>69</v>
      </c>
      <c r="BB103" s="48" t="s">
        <v>69</v>
      </c>
      <c r="BC103" s="48" t="s">
        <v>70</v>
      </c>
      <c r="BD103" s="48" t="s">
        <v>70</v>
      </c>
      <c r="BE103" s="48" t="s">
        <v>71</v>
      </c>
      <c r="BF103" s="48" t="s">
        <v>71</v>
      </c>
      <c r="BG103" s="48" t="s">
        <v>69</v>
      </c>
      <c r="BH103" s="48" t="s">
        <v>69</v>
      </c>
      <c r="BI103" s="49">
        <f t="shared" si="366"/>
        <v>1</v>
      </c>
      <c r="BJ103" s="49" t="s">
        <v>148</v>
      </c>
      <c r="BK103" s="53">
        <v>0.71112207149379403</v>
      </c>
      <c r="BL103" s="53">
        <v>0.71533235825707098</v>
      </c>
      <c r="BM103" s="53">
        <v>19.023758263725899</v>
      </c>
      <c r="BN103" s="53">
        <v>18.862054385397599</v>
      </c>
      <c r="BO103" s="53">
        <v>0.53747365377868195</v>
      </c>
      <c r="BP103" s="53">
        <v>0.53354253976878796</v>
      </c>
      <c r="BQ103" s="53">
        <v>0.84446838566792704</v>
      </c>
      <c r="BR103" s="53">
        <v>0.85395105944368899</v>
      </c>
      <c r="BS103" s="49" t="s">
        <v>69</v>
      </c>
      <c r="BT103" s="49" t="s">
        <v>69</v>
      </c>
      <c r="BU103" s="49" t="s">
        <v>68</v>
      </c>
      <c r="BV103" s="49" t="s">
        <v>68</v>
      </c>
      <c r="BW103" s="49" t="s">
        <v>69</v>
      </c>
      <c r="BX103" s="49" t="s">
        <v>69</v>
      </c>
      <c r="BY103" s="49" t="s">
        <v>69</v>
      </c>
      <c r="BZ103" s="49" t="s">
        <v>71</v>
      </c>
    </row>
    <row r="104" spans="1:78" s="49" customFormat="1" ht="60" x14ac:dyDescent="0.25">
      <c r="A104" s="48">
        <v>14183000</v>
      </c>
      <c r="B104" s="48">
        <v>23780481</v>
      </c>
      <c r="C104" s="49" t="s">
        <v>142</v>
      </c>
      <c r="D104" s="65" t="s">
        <v>226</v>
      </c>
      <c r="E104" s="49" t="s">
        <v>227</v>
      </c>
      <c r="F104" s="50"/>
      <c r="G104" s="51">
        <v>0.83699999999999997</v>
      </c>
      <c r="H104" s="51" t="str">
        <f t="shared" ref="H104" si="367">IF(G104&gt;0.8,"VG",IF(G104&gt;0.7,"G",IF(G104&gt;0.45,"S","NS")))</f>
        <v>VG</v>
      </c>
      <c r="I104" s="51" t="str">
        <f t="shared" ref="I104" si="368">AI104</f>
        <v>G</v>
      </c>
      <c r="J104" s="51" t="str">
        <f t="shared" ref="J104" si="369">BB104</f>
        <v>G</v>
      </c>
      <c r="K104" s="51" t="str">
        <f t="shared" ref="K104" si="370">BT104</f>
        <v>G</v>
      </c>
      <c r="L104" s="68">
        <v>9.7799999999999998E-2</v>
      </c>
      <c r="M104" s="51" t="str">
        <f t="shared" ref="M104" si="371">IF(ABS(L104)&lt;5%,"VG",IF(ABS(L104)&lt;10%,"G",IF(ABS(L104)&lt;15%,"S","NS")))</f>
        <v>G</v>
      </c>
      <c r="N104" s="51" t="str">
        <f t="shared" ref="N104" si="372">AO104</f>
        <v>G</v>
      </c>
      <c r="O104" s="51" t="str">
        <f t="shared" ref="O104" si="373">BD104</f>
        <v>S</v>
      </c>
      <c r="P104" s="51" t="str">
        <f t="shared" ref="P104" si="374">BY104</f>
        <v>G</v>
      </c>
      <c r="Q104" s="51">
        <v>0.39900000000000002</v>
      </c>
      <c r="R104" s="51" t="str">
        <f t="shared" ref="R104" si="375">IF(Q104&lt;=0.5,"VG",IF(Q104&lt;=0.6,"G",IF(Q104&lt;=0.7,"S","NS")))</f>
        <v>VG</v>
      </c>
      <c r="S104" s="51" t="str">
        <f t="shared" ref="S104" si="376">AN104</f>
        <v>G</v>
      </c>
      <c r="T104" s="51" t="str">
        <f t="shared" ref="T104" si="377">BF104</f>
        <v>VG</v>
      </c>
      <c r="U104" s="51" t="str">
        <f t="shared" ref="U104" si="378">BX104</f>
        <v>G</v>
      </c>
      <c r="V104" s="51">
        <v>0.86809999999999998</v>
      </c>
      <c r="W104" s="51" t="str">
        <f t="shared" ref="W104" si="379">IF(V104&gt;0.85,"VG",IF(V104&gt;0.75,"G",IF(V104&gt;0.6,"S","NS")))</f>
        <v>VG</v>
      </c>
      <c r="X104" s="51" t="str">
        <f t="shared" ref="X104" si="380">AP104</f>
        <v>S</v>
      </c>
      <c r="Y104" s="51" t="str">
        <f t="shared" ref="Y104" si="381">BH104</f>
        <v>G</v>
      </c>
      <c r="Z104" s="51" t="str">
        <f t="shared" ref="Z104" si="382">BZ104</f>
        <v>VG</v>
      </c>
      <c r="AA104" s="53">
        <v>0.70282479882715998</v>
      </c>
      <c r="AB104" s="53">
        <v>0.64417107550446695</v>
      </c>
      <c r="AC104" s="53">
        <v>19.359259877907299</v>
      </c>
      <c r="AD104" s="53">
        <v>16.635148005357099</v>
      </c>
      <c r="AE104" s="53">
        <v>0.54513778182477901</v>
      </c>
      <c r="AF104" s="53">
        <v>0.59651397678137696</v>
      </c>
      <c r="AG104" s="53">
        <v>0.84394804880386798</v>
      </c>
      <c r="AH104" s="53">
        <v>0.737360127489193</v>
      </c>
      <c r="AI104" s="48" t="s">
        <v>69</v>
      </c>
      <c r="AJ104" s="48" t="s">
        <v>70</v>
      </c>
      <c r="AK104" s="48" t="s">
        <v>68</v>
      </c>
      <c r="AL104" s="48" t="s">
        <v>68</v>
      </c>
      <c r="AM104" s="48" t="s">
        <v>69</v>
      </c>
      <c r="AN104" s="48" t="s">
        <v>69</v>
      </c>
      <c r="AO104" s="48" t="s">
        <v>69</v>
      </c>
      <c r="AP104" s="48" t="s">
        <v>70</v>
      </c>
      <c r="AR104" s="54" t="s">
        <v>148</v>
      </c>
      <c r="AS104" s="53">
        <v>0.76928837982983</v>
      </c>
      <c r="AT104" s="53">
        <v>0.76210211929609495</v>
      </c>
      <c r="AU104" s="53">
        <v>13.359614076382901</v>
      </c>
      <c r="AV104" s="53">
        <v>14.134358933216401</v>
      </c>
      <c r="AW104" s="53">
        <v>0.480324494659777</v>
      </c>
      <c r="AX104" s="53">
        <v>0.48774776340225801</v>
      </c>
      <c r="AY104" s="53">
        <v>0.84007191381065005</v>
      </c>
      <c r="AZ104" s="53">
        <v>0.84754044212579605</v>
      </c>
      <c r="BA104" s="48" t="s">
        <v>69</v>
      </c>
      <c r="BB104" s="48" t="s">
        <v>69</v>
      </c>
      <c r="BC104" s="48" t="s">
        <v>70</v>
      </c>
      <c r="BD104" s="48" t="s">
        <v>70</v>
      </c>
      <c r="BE104" s="48" t="s">
        <v>71</v>
      </c>
      <c r="BF104" s="48" t="s">
        <v>71</v>
      </c>
      <c r="BG104" s="48" t="s">
        <v>69</v>
      </c>
      <c r="BH104" s="48" t="s">
        <v>69</v>
      </c>
      <c r="BI104" s="49">
        <f t="shared" ref="BI104" si="383">IF(BJ104=AR104,1,0)</f>
        <v>1</v>
      </c>
      <c r="BJ104" s="49" t="s">
        <v>148</v>
      </c>
      <c r="BK104" s="53">
        <v>0.71112207149379403</v>
      </c>
      <c r="BL104" s="53">
        <v>0.71533235825707098</v>
      </c>
      <c r="BM104" s="53">
        <v>19.023758263725899</v>
      </c>
      <c r="BN104" s="53">
        <v>18.862054385397599</v>
      </c>
      <c r="BO104" s="53">
        <v>0.53747365377868195</v>
      </c>
      <c r="BP104" s="53">
        <v>0.53354253976878796</v>
      </c>
      <c r="BQ104" s="53">
        <v>0.84446838566792704</v>
      </c>
      <c r="BR104" s="53">
        <v>0.85395105944368899</v>
      </c>
      <c r="BS104" s="49" t="s">
        <v>69</v>
      </c>
      <c r="BT104" s="49" t="s">
        <v>69</v>
      </c>
      <c r="BU104" s="49" t="s">
        <v>68</v>
      </c>
      <c r="BV104" s="49" t="s">
        <v>68</v>
      </c>
      <c r="BW104" s="49" t="s">
        <v>69</v>
      </c>
      <c r="BX104" s="49" t="s">
        <v>69</v>
      </c>
      <c r="BY104" s="49" t="s">
        <v>69</v>
      </c>
      <c r="BZ104" s="49" t="s">
        <v>71</v>
      </c>
    </row>
    <row r="105" spans="1:78" s="49" customFormat="1" x14ac:dyDescent="0.25">
      <c r="A105" s="48">
        <v>14183000</v>
      </c>
      <c r="B105" s="48">
        <v>23780481</v>
      </c>
      <c r="C105" s="49" t="s">
        <v>142</v>
      </c>
      <c r="D105" s="65" t="s">
        <v>231</v>
      </c>
      <c r="E105" s="49" t="s">
        <v>232</v>
      </c>
      <c r="F105" s="50"/>
      <c r="G105" s="51">
        <v>0.79700000000000004</v>
      </c>
      <c r="H105" s="51" t="str">
        <f t="shared" ref="H105" si="384">IF(G105&gt;0.8,"VG",IF(G105&gt;0.7,"G",IF(G105&gt;0.45,"S","NS")))</f>
        <v>G</v>
      </c>
      <c r="I105" s="51" t="str">
        <f t="shared" ref="I105" si="385">AI105</f>
        <v>G</v>
      </c>
      <c r="J105" s="51" t="str">
        <f t="shared" ref="J105" si="386">BB105</f>
        <v>G</v>
      </c>
      <c r="K105" s="51" t="str">
        <f t="shared" ref="K105" si="387">BT105</f>
        <v>G</v>
      </c>
      <c r="L105" s="68">
        <v>-0.1283</v>
      </c>
      <c r="M105" s="51" t="str">
        <f t="shared" ref="M105" si="388">IF(ABS(L105)&lt;5%,"VG",IF(ABS(L105)&lt;10%,"G",IF(ABS(L105)&lt;15%,"S","NS")))</f>
        <v>S</v>
      </c>
      <c r="N105" s="51" t="str">
        <f t="shared" ref="N105" si="389">AO105</f>
        <v>G</v>
      </c>
      <c r="O105" s="51" t="str">
        <f t="shared" ref="O105" si="390">BD105</f>
        <v>S</v>
      </c>
      <c r="P105" s="51" t="str">
        <f t="shared" ref="P105" si="391">BY105</f>
        <v>G</v>
      </c>
      <c r="Q105" s="51">
        <v>0.437</v>
      </c>
      <c r="R105" s="51" t="str">
        <f t="shared" ref="R105" si="392">IF(Q105&lt;=0.5,"VG",IF(Q105&lt;=0.6,"G",IF(Q105&lt;=0.7,"S","NS")))</f>
        <v>VG</v>
      </c>
      <c r="S105" s="51" t="str">
        <f t="shared" ref="S105" si="393">AN105</f>
        <v>G</v>
      </c>
      <c r="T105" s="51" t="str">
        <f t="shared" ref="T105" si="394">BF105</f>
        <v>VG</v>
      </c>
      <c r="U105" s="51" t="str">
        <f t="shared" ref="U105" si="395">BX105</f>
        <v>G</v>
      </c>
      <c r="V105" s="51">
        <v>0.8679</v>
      </c>
      <c r="W105" s="51" t="str">
        <f t="shared" ref="W105" si="396">IF(V105&gt;0.85,"VG",IF(V105&gt;0.75,"G",IF(V105&gt;0.6,"S","NS")))</f>
        <v>VG</v>
      </c>
      <c r="X105" s="51" t="str">
        <f t="shared" ref="X105" si="397">AP105</f>
        <v>S</v>
      </c>
      <c r="Y105" s="51" t="str">
        <f t="shared" ref="Y105" si="398">BH105</f>
        <v>G</v>
      </c>
      <c r="Z105" s="51" t="str">
        <f t="shared" ref="Z105" si="399">BZ105</f>
        <v>VG</v>
      </c>
      <c r="AA105" s="53">
        <v>0.70282479882715998</v>
      </c>
      <c r="AB105" s="53">
        <v>0.64417107550446695</v>
      </c>
      <c r="AC105" s="53">
        <v>19.359259877907299</v>
      </c>
      <c r="AD105" s="53">
        <v>16.635148005357099</v>
      </c>
      <c r="AE105" s="53">
        <v>0.54513778182477901</v>
      </c>
      <c r="AF105" s="53">
        <v>0.59651397678137696</v>
      </c>
      <c r="AG105" s="53">
        <v>0.84394804880386798</v>
      </c>
      <c r="AH105" s="53">
        <v>0.737360127489193</v>
      </c>
      <c r="AI105" s="48" t="s">
        <v>69</v>
      </c>
      <c r="AJ105" s="48" t="s">
        <v>70</v>
      </c>
      <c r="AK105" s="48" t="s">
        <v>68</v>
      </c>
      <c r="AL105" s="48" t="s">
        <v>68</v>
      </c>
      <c r="AM105" s="48" t="s">
        <v>69</v>
      </c>
      <c r="AN105" s="48" t="s">
        <v>69</v>
      </c>
      <c r="AO105" s="48" t="s">
        <v>69</v>
      </c>
      <c r="AP105" s="48" t="s">
        <v>70</v>
      </c>
      <c r="AR105" s="54" t="s">
        <v>148</v>
      </c>
      <c r="AS105" s="53">
        <v>0.76928837982983</v>
      </c>
      <c r="AT105" s="53">
        <v>0.76210211929609495</v>
      </c>
      <c r="AU105" s="53">
        <v>13.359614076382901</v>
      </c>
      <c r="AV105" s="53">
        <v>14.134358933216401</v>
      </c>
      <c r="AW105" s="53">
        <v>0.480324494659777</v>
      </c>
      <c r="AX105" s="53">
        <v>0.48774776340225801</v>
      </c>
      <c r="AY105" s="53">
        <v>0.84007191381065005</v>
      </c>
      <c r="AZ105" s="53">
        <v>0.84754044212579605</v>
      </c>
      <c r="BA105" s="48" t="s">
        <v>69</v>
      </c>
      <c r="BB105" s="48" t="s">
        <v>69</v>
      </c>
      <c r="BC105" s="48" t="s">
        <v>70</v>
      </c>
      <c r="BD105" s="48" t="s">
        <v>70</v>
      </c>
      <c r="BE105" s="48" t="s">
        <v>71</v>
      </c>
      <c r="BF105" s="48" t="s">
        <v>71</v>
      </c>
      <c r="BG105" s="48" t="s">
        <v>69</v>
      </c>
      <c r="BH105" s="48" t="s">
        <v>69</v>
      </c>
      <c r="BI105" s="49">
        <f t="shared" ref="BI105" si="400">IF(BJ105=AR105,1,0)</f>
        <v>1</v>
      </c>
      <c r="BJ105" s="49" t="s">
        <v>148</v>
      </c>
      <c r="BK105" s="53">
        <v>0.71112207149379403</v>
      </c>
      <c r="BL105" s="53">
        <v>0.71533235825707098</v>
      </c>
      <c r="BM105" s="53">
        <v>19.023758263725899</v>
      </c>
      <c r="BN105" s="53">
        <v>18.862054385397599</v>
      </c>
      <c r="BO105" s="53">
        <v>0.53747365377868195</v>
      </c>
      <c r="BP105" s="53">
        <v>0.53354253976878796</v>
      </c>
      <c r="BQ105" s="53">
        <v>0.84446838566792704</v>
      </c>
      <c r="BR105" s="53">
        <v>0.85395105944368899</v>
      </c>
      <c r="BS105" s="49" t="s">
        <v>69</v>
      </c>
      <c r="BT105" s="49" t="s">
        <v>69</v>
      </c>
      <c r="BU105" s="49" t="s">
        <v>68</v>
      </c>
      <c r="BV105" s="49" t="s">
        <v>68</v>
      </c>
      <c r="BW105" s="49" t="s">
        <v>69</v>
      </c>
      <c r="BX105" s="49" t="s">
        <v>69</v>
      </c>
      <c r="BY105" s="49" t="s">
        <v>69</v>
      </c>
      <c r="BZ105" s="49" t="s">
        <v>71</v>
      </c>
    </row>
    <row r="106" spans="1:78" s="49" customFormat="1" x14ac:dyDescent="0.25">
      <c r="A106" s="48">
        <v>14183000</v>
      </c>
      <c r="B106" s="48">
        <v>23780481</v>
      </c>
      <c r="C106" s="49" t="s">
        <v>142</v>
      </c>
      <c r="D106" s="65" t="s">
        <v>237</v>
      </c>
      <c r="E106" s="49" t="s">
        <v>238</v>
      </c>
      <c r="F106" s="50"/>
      <c r="G106" s="51">
        <v>0.80500000000000005</v>
      </c>
      <c r="H106" s="51" t="str">
        <f t="shared" ref="H106" si="401">IF(G106&gt;0.8,"VG",IF(G106&gt;0.7,"G",IF(G106&gt;0.45,"S","NS")))</f>
        <v>VG</v>
      </c>
      <c r="I106" s="51" t="str">
        <f t="shared" ref="I106" si="402">AI106</f>
        <v>G</v>
      </c>
      <c r="J106" s="51" t="str">
        <f t="shared" ref="J106" si="403">BB106</f>
        <v>G</v>
      </c>
      <c r="K106" s="51" t="str">
        <f t="shared" ref="K106" si="404">BT106</f>
        <v>G</v>
      </c>
      <c r="L106" s="68">
        <v>-0.1225</v>
      </c>
      <c r="M106" s="51" t="str">
        <f t="shared" ref="M106" si="405">IF(ABS(L106)&lt;5%,"VG",IF(ABS(L106)&lt;10%,"G",IF(ABS(L106)&lt;15%,"S","NS")))</f>
        <v>S</v>
      </c>
      <c r="N106" s="51" t="str">
        <f t="shared" ref="N106" si="406">AO106</f>
        <v>G</v>
      </c>
      <c r="O106" s="51" t="str">
        <f t="shared" ref="O106" si="407">BD106</f>
        <v>S</v>
      </c>
      <c r="P106" s="51" t="str">
        <f t="shared" ref="P106" si="408">BY106</f>
        <v>G</v>
      </c>
      <c r="Q106" s="51">
        <v>0.43</v>
      </c>
      <c r="R106" s="51" t="str">
        <f t="shared" ref="R106" si="409">IF(Q106&lt;=0.5,"VG",IF(Q106&lt;=0.6,"G",IF(Q106&lt;=0.7,"S","NS")))</f>
        <v>VG</v>
      </c>
      <c r="S106" s="51" t="str">
        <f t="shared" ref="S106" si="410">AN106</f>
        <v>G</v>
      </c>
      <c r="T106" s="51" t="str">
        <f t="shared" ref="T106" si="411">BF106</f>
        <v>VG</v>
      </c>
      <c r="U106" s="51" t="str">
        <f t="shared" ref="U106" si="412">BX106</f>
        <v>G</v>
      </c>
      <c r="V106" s="51">
        <v>0.86929999999999996</v>
      </c>
      <c r="W106" s="51" t="str">
        <f t="shared" ref="W106" si="413">IF(V106&gt;0.85,"VG",IF(V106&gt;0.75,"G",IF(V106&gt;0.6,"S","NS")))</f>
        <v>VG</v>
      </c>
      <c r="X106" s="51" t="str">
        <f t="shared" ref="X106" si="414">AP106</f>
        <v>S</v>
      </c>
      <c r="Y106" s="51" t="str">
        <f t="shared" ref="Y106" si="415">BH106</f>
        <v>G</v>
      </c>
      <c r="Z106" s="51" t="str">
        <f t="shared" ref="Z106" si="416">BZ106</f>
        <v>VG</v>
      </c>
      <c r="AA106" s="53">
        <v>0.70282479882715998</v>
      </c>
      <c r="AB106" s="53">
        <v>0.64417107550446695</v>
      </c>
      <c r="AC106" s="53">
        <v>19.359259877907299</v>
      </c>
      <c r="AD106" s="53">
        <v>16.635148005357099</v>
      </c>
      <c r="AE106" s="53">
        <v>0.54513778182477901</v>
      </c>
      <c r="AF106" s="53">
        <v>0.59651397678137696</v>
      </c>
      <c r="AG106" s="53">
        <v>0.84394804880386798</v>
      </c>
      <c r="AH106" s="53">
        <v>0.737360127489193</v>
      </c>
      <c r="AI106" s="48" t="s">
        <v>69</v>
      </c>
      <c r="AJ106" s="48" t="s">
        <v>70</v>
      </c>
      <c r="AK106" s="48" t="s">
        <v>68</v>
      </c>
      <c r="AL106" s="48" t="s">
        <v>68</v>
      </c>
      <c r="AM106" s="48" t="s">
        <v>69</v>
      </c>
      <c r="AN106" s="48" t="s">
        <v>69</v>
      </c>
      <c r="AO106" s="48" t="s">
        <v>69</v>
      </c>
      <c r="AP106" s="48" t="s">
        <v>70</v>
      </c>
      <c r="AR106" s="54" t="s">
        <v>148</v>
      </c>
      <c r="AS106" s="53">
        <v>0.76928837982983</v>
      </c>
      <c r="AT106" s="53">
        <v>0.76210211929609495</v>
      </c>
      <c r="AU106" s="53">
        <v>13.359614076382901</v>
      </c>
      <c r="AV106" s="53">
        <v>14.134358933216401</v>
      </c>
      <c r="AW106" s="53">
        <v>0.480324494659777</v>
      </c>
      <c r="AX106" s="53">
        <v>0.48774776340225801</v>
      </c>
      <c r="AY106" s="53">
        <v>0.84007191381065005</v>
      </c>
      <c r="AZ106" s="53">
        <v>0.84754044212579605</v>
      </c>
      <c r="BA106" s="48" t="s">
        <v>69</v>
      </c>
      <c r="BB106" s="48" t="s">
        <v>69</v>
      </c>
      <c r="BC106" s="48" t="s">
        <v>70</v>
      </c>
      <c r="BD106" s="48" t="s">
        <v>70</v>
      </c>
      <c r="BE106" s="48" t="s">
        <v>71</v>
      </c>
      <c r="BF106" s="48" t="s">
        <v>71</v>
      </c>
      <c r="BG106" s="48" t="s">
        <v>69</v>
      </c>
      <c r="BH106" s="48" t="s">
        <v>69</v>
      </c>
      <c r="BI106" s="49">
        <f t="shared" ref="BI106" si="417">IF(BJ106=AR106,1,0)</f>
        <v>1</v>
      </c>
      <c r="BJ106" s="49" t="s">
        <v>148</v>
      </c>
      <c r="BK106" s="53">
        <v>0.71112207149379403</v>
      </c>
      <c r="BL106" s="53">
        <v>0.71533235825707098</v>
      </c>
      <c r="BM106" s="53">
        <v>19.023758263725899</v>
      </c>
      <c r="BN106" s="53">
        <v>18.862054385397599</v>
      </c>
      <c r="BO106" s="53">
        <v>0.53747365377868195</v>
      </c>
      <c r="BP106" s="53">
        <v>0.53354253976878796</v>
      </c>
      <c r="BQ106" s="53">
        <v>0.84446838566792704</v>
      </c>
      <c r="BR106" s="53">
        <v>0.85395105944368899</v>
      </c>
      <c r="BS106" s="49" t="s">
        <v>69</v>
      </c>
      <c r="BT106" s="49" t="s">
        <v>69</v>
      </c>
      <c r="BU106" s="49" t="s">
        <v>68</v>
      </c>
      <c r="BV106" s="49" t="s">
        <v>68</v>
      </c>
      <c r="BW106" s="49" t="s">
        <v>69</v>
      </c>
      <c r="BX106" s="49" t="s">
        <v>69</v>
      </c>
      <c r="BY106" s="49" t="s">
        <v>69</v>
      </c>
      <c r="BZ106" s="49" t="s">
        <v>71</v>
      </c>
    </row>
    <row r="107" spans="1:78" s="49" customFormat="1" ht="45" x14ac:dyDescent="0.25">
      <c r="A107" s="48">
        <v>14183000</v>
      </c>
      <c r="B107" s="48">
        <v>23780481</v>
      </c>
      <c r="C107" s="49" t="s">
        <v>142</v>
      </c>
      <c r="D107" s="65" t="s">
        <v>241</v>
      </c>
      <c r="E107" s="49" t="s">
        <v>240</v>
      </c>
      <c r="F107" s="50"/>
      <c r="G107" s="51">
        <v>0.85499999999999998</v>
      </c>
      <c r="H107" s="51" t="str">
        <f t="shared" ref="H107" si="418">IF(G107&gt;0.8,"VG",IF(G107&gt;0.7,"G",IF(G107&gt;0.45,"S","NS")))</f>
        <v>VG</v>
      </c>
      <c r="I107" s="51" t="str">
        <f t="shared" ref="I107" si="419">AI107</f>
        <v>G</v>
      </c>
      <c r="J107" s="51" t="str">
        <f t="shared" ref="J107" si="420">BB107</f>
        <v>G</v>
      </c>
      <c r="K107" s="51" t="str">
        <f t="shared" ref="K107" si="421">BT107</f>
        <v>G</v>
      </c>
      <c r="L107" s="68">
        <v>5.7099999999999998E-2</v>
      </c>
      <c r="M107" s="51" t="str">
        <f t="shared" ref="M107" si="422">IF(ABS(L107)&lt;5%,"VG",IF(ABS(L107)&lt;10%,"G",IF(ABS(L107)&lt;15%,"S","NS")))</f>
        <v>G</v>
      </c>
      <c r="N107" s="51" t="str">
        <f t="shared" ref="N107" si="423">AO107</f>
        <v>G</v>
      </c>
      <c r="O107" s="51" t="str">
        <f t="shared" ref="O107" si="424">BD107</f>
        <v>S</v>
      </c>
      <c r="P107" s="51" t="str">
        <f t="shared" ref="P107" si="425">BY107</f>
        <v>G</v>
      </c>
      <c r="Q107" s="51">
        <v>0.379</v>
      </c>
      <c r="R107" s="51" t="str">
        <f t="shared" ref="R107" si="426">IF(Q107&lt;=0.5,"VG",IF(Q107&lt;=0.6,"G",IF(Q107&lt;=0.7,"S","NS")))</f>
        <v>VG</v>
      </c>
      <c r="S107" s="51" t="str">
        <f t="shared" ref="S107" si="427">AN107</f>
        <v>G</v>
      </c>
      <c r="T107" s="51" t="str">
        <f t="shared" ref="T107" si="428">BF107</f>
        <v>VG</v>
      </c>
      <c r="U107" s="51" t="str">
        <f t="shared" ref="U107" si="429">BX107</f>
        <v>G</v>
      </c>
      <c r="V107" s="51">
        <v>0.87150000000000005</v>
      </c>
      <c r="W107" s="51" t="str">
        <f t="shared" ref="W107" si="430">IF(V107&gt;0.85,"VG",IF(V107&gt;0.75,"G",IF(V107&gt;0.6,"S","NS")))</f>
        <v>VG</v>
      </c>
      <c r="X107" s="51" t="str">
        <f t="shared" ref="X107" si="431">AP107</f>
        <v>S</v>
      </c>
      <c r="Y107" s="51" t="str">
        <f t="shared" ref="Y107" si="432">BH107</f>
        <v>G</v>
      </c>
      <c r="Z107" s="51" t="str">
        <f t="shared" ref="Z107" si="433">BZ107</f>
        <v>VG</v>
      </c>
      <c r="AA107" s="53">
        <v>0.70282479882715998</v>
      </c>
      <c r="AB107" s="53">
        <v>0.64417107550446695</v>
      </c>
      <c r="AC107" s="53">
        <v>19.359259877907299</v>
      </c>
      <c r="AD107" s="53">
        <v>16.635148005357099</v>
      </c>
      <c r="AE107" s="53">
        <v>0.54513778182477901</v>
      </c>
      <c r="AF107" s="53">
        <v>0.59651397678137696</v>
      </c>
      <c r="AG107" s="53">
        <v>0.84394804880386798</v>
      </c>
      <c r="AH107" s="53">
        <v>0.737360127489193</v>
      </c>
      <c r="AI107" s="48" t="s">
        <v>69</v>
      </c>
      <c r="AJ107" s="48" t="s">
        <v>70</v>
      </c>
      <c r="AK107" s="48" t="s">
        <v>68</v>
      </c>
      <c r="AL107" s="48" t="s">
        <v>68</v>
      </c>
      <c r="AM107" s="48" t="s">
        <v>69</v>
      </c>
      <c r="AN107" s="48" t="s">
        <v>69</v>
      </c>
      <c r="AO107" s="48" t="s">
        <v>69</v>
      </c>
      <c r="AP107" s="48" t="s">
        <v>70</v>
      </c>
      <c r="AR107" s="54" t="s">
        <v>148</v>
      </c>
      <c r="AS107" s="53">
        <v>0.76928837982983</v>
      </c>
      <c r="AT107" s="53">
        <v>0.76210211929609495</v>
      </c>
      <c r="AU107" s="53">
        <v>13.359614076382901</v>
      </c>
      <c r="AV107" s="53">
        <v>14.134358933216401</v>
      </c>
      <c r="AW107" s="53">
        <v>0.480324494659777</v>
      </c>
      <c r="AX107" s="53">
        <v>0.48774776340225801</v>
      </c>
      <c r="AY107" s="53">
        <v>0.84007191381065005</v>
      </c>
      <c r="AZ107" s="53">
        <v>0.84754044212579605</v>
      </c>
      <c r="BA107" s="48" t="s">
        <v>69</v>
      </c>
      <c r="BB107" s="48" t="s">
        <v>69</v>
      </c>
      <c r="BC107" s="48" t="s">
        <v>70</v>
      </c>
      <c r="BD107" s="48" t="s">
        <v>70</v>
      </c>
      <c r="BE107" s="48" t="s">
        <v>71</v>
      </c>
      <c r="BF107" s="48" t="s">
        <v>71</v>
      </c>
      <c r="BG107" s="48" t="s">
        <v>69</v>
      </c>
      <c r="BH107" s="48" t="s">
        <v>69</v>
      </c>
      <c r="BI107" s="49">
        <f t="shared" ref="BI107" si="434">IF(BJ107=AR107,1,0)</f>
        <v>1</v>
      </c>
      <c r="BJ107" s="49" t="s">
        <v>148</v>
      </c>
      <c r="BK107" s="53">
        <v>0.71112207149379403</v>
      </c>
      <c r="BL107" s="53">
        <v>0.71533235825707098</v>
      </c>
      <c r="BM107" s="53">
        <v>19.023758263725899</v>
      </c>
      <c r="BN107" s="53">
        <v>18.862054385397599</v>
      </c>
      <c r="BO107" s="53">
        <v>0.53747365377868195</v>
      </c>
      <c r="BP107" s="53">
        <v>0.53354253976878796</v>
      </c>
      <c r="BQ107" s="53">
        <v>0.84446838566792704</v>
      </c>
      <c r="BR107" s="53">
        <v>0.85395105944368899</v>
      </c>
      <c r="BS107" s="49" t="s">
        <v>69</v>
      </c>
      <c r="BT107" s="49" t="s">
        <v>69</v>
      </c>
      <c r="BU107" s="49" t="s">
        <v>68</v>
      </c>
      <c r="BV107" s="49" t="s">
        <v>68</v>
      </c>
      <c r="BW107" s="49" t="s">
        <v>69</v>
      </c>
      <c r="BX107" s="49" t="s">
        <v>69</v>
      </c>
      <c r="BY107" s="49" t="s">
        <v>69</v>
      </c>
      <c r="BZ107" s="49" t="s">
        <v>71</v>
      </c>
    </row>
    <row r="108" spans="1:78" s="49" customFormat="1" x14ac:dyDescent="0.25">
      <c r="A108" s="48">
        <v>14183000</v>
      </c>
      <c r="B108" s="48">
        <v>23780481</v>
      </c>
      <c r="C108" s="49" t="s">
        <v>142</v>
      </c>
      <c r="D108" s="65" t="s">
        <v>242</v>
      </c>
      <c r="E108" s="49" t="s">
        <v>243</v>
      </c>
      <c r="F108" s="50"/>
      <c r="G108" s="51">
        <v>0.82899999999999996</v>
      </c>
      <c r="H108" s="51" t="str">
        <f t="shared" ref="H108:H109" si="435">IF(G108&gt;0.8,"VG",IF(G108&gt;0.7,"G",IF(G108&gt;0.45,"S","NS")))</f>
        <v>VG</v>
      </c>
      <c r="I108" s="51" t="str">
        <f t="shared" ref="I108:I109" si="436">AI108</f>
        <v>G</v>
      </c>
      <c r="J108" s="51" t="str">
        <f t="shared" ref="J108:J109" si="437">BB108</f>
        <v>G</v>
      </c>
      <c r="K108" s="51" t="str">
        <f t="shared" ref="K108:K109" si="438">BT108</f>
        <v>G</v>
      </c>
      <c r="L108" s="68">
        <v>-9.5899999999999999E-2</v>
      </c>
      <c r="M108" s="51" t="str">
        <f t="shared" ref="M108:M109" si="439">IF(ABS(L108)&lt;5%,"VG",IF(ABS(L108)&lt;10%,"G",IF(ABS(L108)&lt;15%,"S","NS")))</f>
        <v>G</v>
      </c>
      <c r="N108" s="51" t="str">
        <f t="shared" ref="N108:N109" si="440">AO108</f>
        <v>G</v>
      </c>
      <c r="O108" s="51" t="str">
        <f t="shared" ref="O108:O109" si="441">BD108</f>
        <v>S</v>
      </c>
      <c r="P108" s="51" t="str">
        <f t="shared" ref="P108:P109" si="442">BY108</f>
        <v>G</v>
      </c>
      <c r="Q108" s="51">
        <v>0.40699999999999997</v>
      </c>
      <c r="R108" s="51" t="str">
        <f t="shared" ref="R108:R109" si="443">IF(Q108&lt;=0.5,"VG",IF(Q108&lt;=0.6,"G",IF(Q108&lt;=0.7,"S","NS")))</f>
        <v>VG</v>
      </c>
      <c r="S108" s="51" t="str">
        <f t="shared" ref="S108:S109" si="444">AN108</f>
        <v>G</v>
      </c>
      <c r="T108" s="51" t="str">
        <f t="shared" ref="T108:T109" si="445">BF108</f>
        <v>VG</v>
      </c>
      <c r="U108" s="51" t="str">
        <f t="shared" ref="U108:U109" si="446">BX108</f>
        <v>G</v>
      </c>
      <c r="V108" s="51">
        <v>0.86550000000000005</v>
      </c>
      <c r="W108" s="51" t="str">
        <f t="shared" ref="W108:W109" si="447">IF(V108&gt;0.85,"VG",IF(V108&gt;0.75,"G",IF(V108&gt;0.6,"S","NS")))</f>
        <v>VG</v>
      </c>
      <c r="X108" s="51" t="str">
        <f t="shared" ref="X108:X109" si="448">AP108</f>
        <v>S</v>
      </c>
      <c r="Y108" s="51" t="str">
        <f t="shared" ref="Y108:Y109" si="449">BH108</f>
        <v>G</v>
      </c>
      <c r="Z108" s="51" t="str">
        <f t="shared" ref="Z108:Z109" si="450">BZ108</f>
        <v>VG</v>
      </c>
      <c r="AA108" s="53">
        <v>0.70282479882715998</v>
      </c>
      <c r="AB108" s="53">
        <v>0.64417107550446695</v>
      </c>
      <c r="AC108" s="53">
        <v>19.359259877907299</v>
      </c>
      <c r="AD108" s="53">
        <v>16.635148005357099</v>
      </c>
      <c r="AE108" s="53">
        <v>0.54513778182477901</v>
      </c>
      <c r="AF108" s="53">
        <v>0.59651397678137696</v>
      </c>
      <c r="AG108" s="53">
        <v>0.84394804880386798</v>
      </c>
      <c r="AH108" s="53">
        <v>0.737360127489193</v>
      </c>
      <c r="AI108" s="48" t="s">
        <v>69</v>
      </c>
      <c r="AJ108" s="48" t="s">
        <v>70</v>
      </c>
      <c r="AK108" s="48" t="s">
        <v>68</v>
      </c>
      <c r="AL108" s="48" t="s">
        <v>68</v>
      </c>
      <c r="AM108" s="48" t="s">
        <v>69</v>
      </c>
      <c r="AN108" s="48" t="s">
        <v>69</v>
      </c>
      <c r="AO108" s="48" t="s">
        <v>69</v>
      </c>
      <c r="AP108" s="48" t="s">
        <v>70</v>
      </c>
      <c r="AR108" s="54" t="s">
        <v>148</v>
      </c>
      <c r="AS108" s="53">
        <v>0.76928837982983</v>
      </c>
      <c r="AT108" s="53">
        <v>0.76210211929609495</v>
      </c>
      <c r="AU108" s="53">
        <v>13.359614076382901</v>
      </c>
      <c r="AV108" s="53">
        <v>14.134358933216401</v>
      </c>
      <c r="AW108" s="53">
        <v>0.480324494659777</v>
      </c>
      <c r="AX108" s="53">
        <v>0.48774776340225801</v>
      </c>
      <c r="AY108" s="53">
        <v>0.84007191381065005</v>
      </c>
      <c r="AZ108" s="53">
        <v>0.84754044212579605</v>
      </c>
      <c r="BA108" s="48" t="s">
        <v>69</v>
      </c>
      <c r="BB108" s="48" t="s">
        <v>69</v>
      </c>
      <c r="BC108" s="48" t="s">
        <v>70</v>
      </c>
      <c r="BD108" s="48" t="s">
        <v>70</v>
      </c>
      <c r="BE108" s="48" t="s">
        <v>71</v>
      </c>
      <c r="BF108" s="48" t="s">
        <v>71</v>
      </c>
      <c r="BG108" s="48" t="s">
        <v>69</v>
      </c>
      <c r="BH108" s="48" t="s">
        <v>69</v>
      </c>
      <c r="BI108" s="49">
        <f t="shared" ref="BI108:BI109" si="451">IF(BJ108=AR108,1,0)</f>
        <v>1</v>
      </c>
      <c r="BJ108" s="49" t="s">
        <v>148</v>
      </c>
      <c r="BK108" s="53">
        <v>0.71112207149379403</v>
      </c>
      <c r="BL108" s="53">
        <v>0.71533235825707098</v>
      </c>
      <c r="BM108" s="53">
        <v>19.023758263725899</v>
      </c>
      <c r="BN108" s="53">
        <v>18.862054385397599</v>
      </c>
      <c r="BO108" s="53">
        <v>0.53747365377868195</v>
      </c>
      <c r="BP108" s="53">
        <v>0.53354253976878796</v>
      </c>
      <c r="BQ108" s="53">
        <v>0.84446838566792704</v>
      </c>
      <c r="BR108" s="53">
        <v>0.85395105944368899</v>
      </c>
      <c r="BS108" s="49" t="s">
        <v>69</v>
      </c>
      <c r="BT108" s="49" t="s">
        <v>69</v>
      </c>
      <c r="BU108" s="49" t="s">
        <v>68</v>
      </c>
      <c r="BV108" s="49" t="s">
        <v>68</v>
      </c>
      <c r="BW108" s="49" t="s">
        <v>69</v>
      </c>
      <c r="BX108" s="49" t="s">
        <v>69</v>
      </c>
      <c r="BY108" s="49" t="s">
        <v>69</v>
      </c>
      <c r="BZ108" s="49" t="s">
        <v>71</v>
      </c>
    </row>
    <row r="109" spans="1:78" s="49" customFormat="1" x14ac:dyDescent="0.25">
      <c r="A109" s="48">
        <v>14183000</v>
      </c>
      <c r="B109" s="48">
        <v>23780481</v>
      </c>
      <c r="C109" s="49" t="s">
        <v>142</v>
      </c>
      <c r="D109" s="65" t="s">
        <v>278</v>
      </c>
      <c r="E109" s="49" t="s">
        <v>280</v>
      </c>
      <c r="F109" s="50"/>
      <c r="G109" s="51">
        <v>0.81</v>
      </c>
      <c r="H109" s="51" t="str">
        <f t="shared" si="435"/>
        <v>VG</v>
      </c>
      <c r="I109" s="51" t="str">
        <f t="shared" si="436"/>
        <v>G</v>
      </c>
      <c r="J109" s="51" t="str">
        <f t="shared" si="437"/>
        <v>G</v>
      </c>
      <c r="K109" s="51" t="str">
        <f t="shared" si="438"/>
        <v>G</v>
      </c>
      <c r="L109" s="68">
        <v>-0.11799999999999999</v>
      </c>
      <c r="M109" s="51" t="str">
        <f t="shared" si="439"/>
        <v>S</v>
      </c>
      <c r="N109" s="51" t="str">
        <f t="shared" si="440"/>
        <v>G</v>
      </c>
      <c r="O109" s="51" t="str">
        <f t="shared" si="441"/>
        <v>S</v>
      </c>
      <c r="P109" s="51" t="str">
        <f t="shared" si="442"/>
        <v>G</v>
      </c>
      <c r="Q109" s="51">
        <v>0.42299999999999999</v>
      </c>
      <c r="R109" s="51" t="str">
        <f t="shared" si="443"/>
        <v>VG</v>
      </c>
      <c r="S109" s="51" t="str">
        <f t="shared" si="444"/>
        <v>G</v>
      </c>
      <c r="T109" s="51" t="str">
        <f t="shared" si="445"/>
        <v>VG</v>
      </c>
      <c r="U109" s="51" t="str">
        <f t="shared" si="446"/>
        <v>G</v>
      </c>
      <c r="V109" s="51">
        <v>0.87150000000000005</v>
      </c>
      <c r="W109" s="51" t="str">
        <f t="shared" si="447"/>
        <v>VG</v>
      </c>
      <c r="X109" s="51" t="str">
        <f t="shared" si="448"/>
        <v>S</v>
      </c>
      <c r="Y109" s="51" t="str">
        <f t="shared" si="449"/>
        <v>G</v>
      </c>
      <c r="Z109" s="51" t="str">
        <f t="shared" si="450"/>
        <v>VG</v>
      </c>
      <c r="AA109" s="53">
        <v>0.70282479882715998</v>
      </c>
      <c r="AB109" s="53">
        <v>0.64417107550446695</v>
      </c>
      <c r="AC109" s="53">
        <v>19.359259877907299</v>
      </c>
      <c r="AD109" s="53">
        <v>16.635148005357099</v>
      </c>
      <c r="AE109" s="53">
        <v>0.54513778182477901</v>
      </c>
      <c r="AF109" s="53">
        <v>0.59651397678137696</v>
      </c>
      <c r="AG109" s="53">
        <v>0.84394804880386798</v>
      </c>
      <c r="AH109" s="53">
        <v>0.737360127489193</v>
      </c>
      <c r="AI109" s="48" t="s">
        <v>69</v>
      </c>
      <c r="AJ109" s="48" t="s">
        <v>70</v>
      </c>
      <c r="AK109" s="48" t="s">
        <v>68</v>
      </c>
      <c r="AL109" s="48" t="s">
        <v>68</v>
      </c>
      <c r="AM109" s="48" t="s">
        <v>69</v>
      </c>
      <c r="AN109" s="48" t="s">
        <v>69</v>
      </c>
      <c r="AO109" s="48" t="s">
        <v>69</v>
      </c>
      <c r="AP109" s="48" t="s">
        <v>70</v>
      </c>
      <c r="AR109" s="54" t="s">
        <v>148</v>
      </c>
      <c r="AS109" s="53">
        <v>0.76928837982983</v>
      </c>
      <c r="AT109" s="53">
        <v>0.76210211929609495</v>
      </c>
      <c r="AU109" s="53">
        <v>13.359614076382901</v>
      </c>
      <c r="AV109" s="53">
        <v>14.134358933216401</v>
      </c>
      <c r="AW109" s="53">
        <v>0.480324494659777</v>
      </c>
      <c r="AX109" s="53">
        <v>0.48774776340225801</v>
      </c>
      <c r="AY109" s="53">
        <v>0.84007191381065005</v>
      </c>
      <c r="AZ109" s="53">
        <v>0.84754044212579605</v>
      </c>
      <c r="BA109" s="48" t="s">
        <v>69</v>
      </c>
      <c r="BB109" s="48" t="s">
        <v>69</v>
      </c>
      <c r="BC109" s="48" t="s">
        <v>70</v>
      </c>
      <c r="BD109" s="48" t="s">
        <v>70</v>
      </c>
      <c r="BE109" s="48" t="s">
        <v>71</v>
      </c>
      <c r="BF109" s="48" t="s">
        <v>71</v>
      </c>
      <c r="BG109" s="48" t="s">
        <v>69</v>
      </c>
      <c r="BH109" s="48" t="s">
        <v>69</v>
      </c>
      <c r="BI109" s="49">
        <f t="shared" si="451"/>
        <v>1</v>
      </c>
      <c r="BJ109" s="49" t="s">
        <v>148</v>
      </c>
      <c r="BK109" s="53">
        <v>0.71112207149379403</v>
      </c>
      <c r="BL109" s="53">
        <v>0.71533235825707098</v>
      </c>
      <c r="BM109" s="53">
        <v>19.023758263725899</v>
      </c>
      <c r="BN109" s="53">
        <v>18.862054385397599</v>
      </c>
      <c r="BO109" s="53">
        <v>0.53747365377868195</v>
      </c>
      <c r="BP109" s="53">
        <v>0.53354253976878796</v>
      </c>
      <c r="BQ109" s="53">
        <v>0.84446838566792704</v>
      </c>
      <c r="BR109" s="53">
        <v>0.85395105944368899</v>
      </c>
      <c r="BS109" s="49" t="s">
        <v>69</v>
      </c>
      <c r="BT109" s="49" t="s">
        <v>69</v>
      </c>
      <c r="BU109" s="49" t="s">
        <v>68</v>
      </c>
      <c r="BV109" s="49" t="s">
        <v>68</v>
      </c>
      <c r="BW109" s="49" t="s">
        <v>69</v>
      </c>
      <c r="BX109" s="49" t="s">
        <v>69</v>
      </c>
      <c r="BY109" s="49" t="s">
        <v>69</v>
      </c>
      <c r="BZ109" s="49" t="s">
        <v>71</v>
      </c>
    </row>
    <row r="110" spans="1:78" s="70" customFormat="1" x14ac:dyDescent="0.25">
      <c r="A110" s="69"/>
      <c r="B110" s="69"/>
      <c r="F110" s="71"/>
      <c r="G110" s="72"/>
      <c r="H110" s="72"/>
      <c r="I110" s="72"/>
      <c r="J110" s="72"/>
      <c r="K110" s="72"/>
      <c r="L110" s="80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4"/>
      <c r="AB110" s="74"/>
      <c r="AC110" s="74"/>
      <c r="AD110" s="74"/>
      <c r="AE110" s="74"/>
      <c r="AF110" s="74"/>
      <c r="AG110" s="74"/>
      <c r="AH110" s="74"/>
      <c r="AI110" s="69"/>
      <c r="AJ110" s="69"/>
      <c r="AK110" s="69"/>
      <c r="AL110" s="69"/>
      <c r="AM110" s="69"/>
      <c r="AN110" s="69"/>
      <c r="AO110" s="69"/>
      <c r="AP110" s="69"/>
      <c r="AR110" s="75"/>
      <c r="AS110" s="74"/>
      <c r="AT110" s="74"/>
      <c r="AU110" s="74"/>
      <c r="AV110" s="74"/>
      <c r="AW110" s="74"/>
      <c r="AX110" s="74"/>
      <c r="AY110" s="74"/>
      <c r="AZ110" s="74"/>
      <c r="BA110" s="69"/>
      <c r="BB110" s="69"/>
      <c r="BC110" s="69"/>
      <c r="BD110" s="69"/>
      <c r="BE110" s="69"/>
      <c r="BF110" s="69"/>
      <c r="BG110" s="69"/>
      <c r="BH110" s="69"/>
      <c r="BK110" s="74"/>
      <c r="BL110" s="74"/>
      <c r="BM110" s="74"/>
      <c r="BN110" s="74"/>
      <c r="BO110" s="74"/>
      <c r="BP110" s="74"/>
      <c r="BQ110" s="74"/>
      <c r="BR110" s="74"/>
    </row>
    <row r="111" spans="1:78" x14ac:dyDescent="0.25">
      <c r="A111" s="3">
        <v>14184100</v>
      </c>
      <c r="B111" s="3">
        <v>23780883</v>
      </c>
      <c r="C111" t="s">
        <v>143</v>
      </c>
      <c r="D111" t="s">
        <v>137</v>
      </c>
      <c r="G111" s="16">
        <v>0.82</v>
      </c>
      <c r="H111" s="16" t="str">
        <f t="shared" ref="H111:H125" si="452">IF(G111&gt;0.8,"VG",IF(G111&gt;0.7,"G",IF(G111&gt;0.45,"S","NS")))</f>
        <v>VG</v>
      </c>
      <c r="I111" s="16" t="str">
        <f t="shared" ref="I111:I125" si="453">AI111</f>
        <v>G</v>
      </c>
      <c r="J111" s="16" t="str">
        <f t="shared" ref="J111:J125" si="454">BB111</f>
        <v>G</v>
      </c>
      <c r="K111" s="16" t="str">
        <f t="shared" ref="K111:K125" si="455">BT111</f>
        <v>G</v>
      </c>
      <c r="L111" s="19">
        <v>6.4000000000000001E-2</v>
      </c>
      <c r="M111" s="26" t="str">
        <f t="shared" ref="M111:M125" si="456">IF(ABS(L111)&lt;5%,"VG",IF(ABS(L111)&lt;10%,"G",IF(ABS(L111)&lt;15%,"S","NS")))</f>
        <v>G</v>
      </c>
      <c r="N111" s="26" t="str">
        <f t="shared" ref="N111:N125" si="457">AO111</f>
        <v>G</v>
      </c>
      <c r="O111" s="26" t="str">
        <f t="shared" ref="O111:O125" si="458">BD111</f>
        <v>G</v>
      </c>
      <c r="P111" s="26" t="str">
        <f t="shared" ref="P111:P125" si="459">BY111</f>
        <v>G</v>
      </c>
      <c r="Q111" s="18">
        <v>0.42</v>
      </c>
      <c r="R111" s="17" t="str">
        <f t="shared" ref="R111:R125" si="460">IF(Q111&lt;=0.5,"VG",IF(Q111&lt;=0.6,"G",IF(Q111&lt;=0.7,"S","NS")))</f>
        <v>VG</v>
      </c>
      <c r="S111" s="17" t="str">
        <f t="shared" ref="S111:S125" si="461">AN111</f>
        <v>G</v>
      </c>
      <c r="T111" s="17" t="str">
        <f t="shared" ref="T111:T125" si="462">BF111</f>
        <v>VG</v>
      </c>
      <c r="U111" s="17" t="str">
        <f t="shared" ref="U111:U125" si="463">BX111</f>
        <v>VG</v>
      </c>
      <c r="V111" s="18">
        <v>0.84</v>
      </c>
      <c r="W111" s="18" t="str">
        <f t="shared" ref="W111:W125" si="464">IF(V111&gt;0.85,"VG",IF(V111&gt;0.75,"G",IF(V111&gt;0.6,"S","NS")))</f>
        <v>G</v>
      </c>
      <c r="X111" s="18" t="str">
        <f t="shared" ref="X111:X125" si="465">AP111</f>
        <v>S</v>
      </c>
      <c r="Y111" s="18" t="str">
        <f t="shared" ref="Y111:Y125" si="466">BH111</f>
        <v>VG</v>
      </c>
      <c r="Z111" s="18" t="str">
        <f t="shared" ref="Z111:Z125" si="467">BZ111</f>
        <v>G</v>
      </c>
      <c r="AA111" s="33">
        <v>0.74616055699305495</v>
      </c>
      <c r="AB111" s="33">
        <v>0.67909814418889003</v>
      </c>
      <c r="AC111" s="42">
        <v>14.057892180073001</v>
      </c>
      <c r="AD111" s="42">
        <v>10.3877828640448</v>
      </c>
      <c r="AE111" s="43">
        <v>0.50382481380629296</v>
      </c>
      <c r="AF111" s="43">
        <v>0.56648199954730305</v>
      </c>
      <c r="AG111" s="35">
        <v>0.84268686003554205</v>
      </c>
      <c r="AH111" s="35">
        <v>0.72946601556531199</v>
      </c>
      <c r="AI111" s="36" t="s">
        <v>69</v>
      </c>
      <c r="AJ111" s="36" t="s">
        <v>70</v>
      </c>
      <c r="AK111" s="40" t="s">
        <v>70</v>
      </c>
      <c r="AL111" s="40" t="s">
        <v>70</v>
      </c>
      <c r="AM111" s="41" t="s">
        <v>69</v>
      </c>
      <c r="AN111" s="41" t="s">
        <v>69</v>
      </c>
      <c r="AO111" s="3" t="s">
        <v>69</v>
      </c>
      <c r="AP111" s="3" t="s">
        <v>70</v>
      </c>
      <c r="AR111" s="44" t="s">
        <v>149</v>
      </c>
      <c r="AS111" s="33">
        <v>0.79445395584336498</v>
      </c>
      <c r="AT111" s="33">
        <v>0.793548832874162</v>
      </c>
      <c r="AU111" s="42">
        <v>8.4103450557926198</v>
      </c>
      <c r="AV111" s="42">
        <v>8.4276026771923807</v>
      </c>
      <c r="AW111" s="43">
        <v>0.45337186079049402</v>
      </c>
      <c r="AX111" s="43">
        <v>0.45436897685233502</v>
      </c>
      <c r="AY111" s="35">
        <v>0.85077270589057197</v>
      </c>
      <c r="AZ111" s="35">
        <v>0.85532850180283004</v>
      </c>
      <c r="BA111" s="36" t="s">
        <v>69</v>
      </c>
      <c r="BB111" s="36" t="s">
        <v>69</v>
      </c>
      <c r="BC111" s="40" t="s">
        <v>69</v>
      </c>
      <c r="BD111" s="40" t="s">
        <v>69</v>
      </c>
      <c r="BE111" s="41" t="s">
        <v>71</v>
      </c>
      <c r="BF111" s="41" t="s">
        <v>71</v>
      </c>
      <c r="BG111" s="3" t="s">
        <v>71</v>
      </c>
      <c r="BH111" s="3" t="s">
        <v>71</v>
      </c>
      <c r="BI111">
        <f t="shared" ref="BI111:BI125" si="468">IF(BJ111=AR111,1,0)</f>
        <v>1</v>
      </c>
      <c r="BJ111" t="s">
        <v>149</v>
      </c>
      <c r="BK111" s="35">
        <v>0.75847979630699902</v>
      </c>
      <c r="BL111" s="35">
        <v>0.76392120553183895</v>
      </c>
      <c r="BM111" s="35">
        <v>12.772944691857001</v>
      </c>
      <c r="BN111" s="35">
        <v>11.9197259371805</v>
      </c>
      <c r="BO111" s="35">
        <v>0.49144705075216599</v>
      </c>
      <c r="BP111" s="35">
        <v>0.485879403214584</v>
      </c>
      <c r="BQ111" s="35">
        <v>0.84162527161224499</v>
      </c>
      <c r="BR111" s="35">
        <v>0.84458503604716195</v>
      </c>
      <c r="BS111" t="s">
        <v>69</v>
      </c>
      <c r="BT111" t="s">
        <v>69</v>
      </c>
      <c r="BU111" t="s">
        <v>70</v>
      </c>
      <c r="BV111" t="s">
        <v>70</v>
      </c>
      <c r="BW111" t="s">
        <v>71</v>
      </c>
      <c r="BX111" t="s">
        <v>71</v>
      </c>
      <c r="BY111" t="s">
        <v>69</v>
      </c>
      <c r="BZ111" t="s">
        <v>69</v>
      </c>
    </row>
    <row r="112" spans="1:78" s="49" customFormat="1" x14ac:dyDescent="0.25">
      <c r="A112" s="48">
        <v>14184100</v>
      </c>
      <c r="B112" s="48">
        <v>23780883</v>
      </c>
      <c r="C112" s="49" t="s">
        <v>143</v>
      </c>
      <c r="D112" s="49" t="s">
        <v>151</v>
      </c>
      <c r="F112" s="50"/>
      <c r="G112" s="51">
        <v>0.82</v>
      </c>
      <c r="H112" s="51" t="str">
        <f t="shared" si="452"/>
        <v>VG</v>
      </c>
      <c r="I112" s="51" t="str">
        <f t="shared" si="453"/>
        <v>G</v>
      </c>
      <c r="J112" s="51" t="str">
        <f t="shared" si="454"/>
        <v>G</v>
      </c>
      <c r="K112" s="51" t="str">
        <f t="shared" si="455"/>
        <v>G</v>
      </c>
      <c r="L112" s="52">
        <v>0.05</v>
      </c>
      <c r="M112" s="51" t="str">
        <f t="shared" si="456"/>
        <v>G</v>
      </c>
      <c r="N112" s="51" t="str">
        <f t="shared" si="457"/>
        <v>G</v>
      </c>
      <c r="O112" s="51" t="str">
        <f t="shared" si="458"/>
        <v>G</v>
      </c>
      <c r="P112" s="51" t="str">
        <f t="shared" si="459"/>
        <v>G</v>
      </c>
      <c r="Q112" s="51">
        <v>0.43</v>
      </c>
      <c r="R112" s="51" t="str">
        <f t="shared" si="460"/>
        <v>VG</v>
      </c>
      <c r="S112" s="51" t="str">
        <f t="shared" si="461"/>
        <v>G</v>
      </c>
      <c r="T112" s="51" t="str">
        <f t="shared" si="462"/>
        <v>VG</v>
      </c>
      <c r="U112" s="51" t="str">
        <f t="shared" si="463"/>
        <v>VG</v>
      </c>
      <c r="V112" s="51">
        <v>0.84</v>
      </c>
      <c r="W112" s="51" t="str">
        <f t="shared" si="464"/>
        <v>G</v>
      </c>
      <c r="X112" s="51" t="str">
        <f t="shared" si="465"/>
        <v>S</v>
      </c>
      <c r="Y112" s="51" t="str">
        <f t="shared" si="466"/>
        <v>VG</v>
      </c>
      <c r="Z112" s="51" t="str">
        <f t="shared" si="467"/>
        <v>G</v>
      </c>
      <c r="AA112" s="53">
        <v>0.74616055699305495</v>
      </c>
      <c r="AB112" s="53">
        <v>0.67909814418889003</v>
      </c>
      <c r="AC112" s="53">
        <v>14.057892180073001</v>
      </c>
      <c r="AD112" s="53">
        <v>10.3877828640448</v>
      </c>
      <c r="AE112" s="53">
        <v>0.50382481380629296</v>
      </c>
      <c r="AF112" s="53">
        <v>0.56648199954730305</v>
      </c>
      <c r="AG112" s="53">
        <v>0.84268686003554205</v>
      </c>
      <c r="AH112" s="53">
        <v>0.72946601556531199</v>
      </c>
      <c r="AI112" s="48" t="s">
        <v>69</v>
      </c>
      <c r="AJ112" s="48" t="s">
        <v>70</v>
      </c>
      <c r="AK112" s="48" t="s">
        <v>70</v>
      </c>
      <c r="AL112" s="48" t="s">
        <v>70</v>
      </c>
      <c r="AM112" s="48" t="s">
        <v>69</v>
      </c>
      <c r="AN112" s="48" t="s">
        <v>69</v>
      </c>
      <c r="AO112" s="48" t="s">
        <v>69</v>
      </c>
      <c r="AP112" s="48" t="s">
        <v>70</v>
      </c>
      <c r="AR112" s="54" t="s">
        <v>149</v>
      </c>
      <c r="AS112" s="53">
        <v>0.79445395584336498</v>
      </c>
      <c r="AT112" s="53">
        <v>0.793548832874162</v>
      </c>
      <c r="AU112" s="53">
        <v>8.4103450557926198</v>
      </c>
      <c r="AV112" s="53">
        <v>8.4276026771923807</v>
      </c>
      <c r="AW112" s="53">
        <v>0.45337186079049402</v>
      </c>
      <c r="AX112" s="53">
        <v>0.45436897685233502</v>
      </c>
      <c r="AY112" s="53">
        <v>0.85077270589057197</v>
      </c>
      <c r="AZ112" s="53">
        <v>0.85532850180283004</v>
      </c>
      <c r="BA112" s="48" t="s">
        <v>69</v>
      </c>
      <c r="BB112" s="48" t="s">
        <v>69</v>
      </c>
      <c r="BC112" s="48" t="s">
        <v>69</v>
      </c>
      <c r="BD112" s="48" t="s">
        <v>69</v>
      </c>
      <c r="BE112" s="48" t="s">
        <v>71</v>
      </c>
      <c r="BF112" s="48" t="s">
        <v>71</v>
      </c>
      <c r="BG112" s="48" t="s">
        <v>71</v>
      </c>
      <c r="BH112" s="48" t="s">
        <v>71</v>
      </c>
      <c r="BI112" s="49">
        <f t="shared" si="468"/>
        <v>1</v>
      </c>
      <c r="BJ112" s="49" t="s">
        <v>149</v>
      </c>
      <c r="BK112" s="53">
        <v>0.75847979630699902</v>
      </c>
      <c r="BL112" s="53">
        <v>0.76392120553183895</v>
      </c>
      <c r="BM112" s="53">
        <v>12.772944691857001</v>
      </c>
      <c r="BN112" s="53">
        <v>11.9197259371805</v>
      </c>
      <c r="BO112" s="53">
        <v>0.49144705075216599</v>
      </c>
      <c r="BP112" s="53">
        <v>0.485879403214584</v>
      </c>
      <c r="BQ112" s="53">
        <v>0.84162527161224499</v>
      </c>
      <c r="BR112" s="53">
        <v>0.84458503604716195</v>
      </c>
      <c r="BS112" s="49" t="s">
        <v>69</v>
      </c>
      <c r="BT112" s="49" t="s">
        <v>69</v>
      </c>
      <c r="BU112" s="49" t="s">
        <v>70</v>
      </c>
      <c r="BV112" s="49" t="s">
        <v>70</v>
      </c>
      <c r="BW112" s="49" t="s">
        <v>71</v>
      </c>
      <c r="BX112" s="49" t="s">
        <v>71</v>
      </c>
      <c r="BY112" s="49" t="s">
        <v>69</v>
      </c>
      <c r="BZ112" s="49" t="s">
        <v>69</v>
      </c>
    </row>
    <row r="113" spans="1:78" s="56" customFormat="1" ht="30" x14ac:dyDescent="0.25">
      <c r="A113" s="55">
        <v>14184100</v>
      </c>
      <c r="B113" s="55">
        <v>23780883</v>
      </c>
      <c r="C113" s="56" t="s">
        <v>143</v>
      </c>
      <c r="D113" s="66" t="s">
        <v>156</v>
      </c>
      <c r="E113" s="56" t="s">
        <v>157</v>
      </c>
      <c r="F113" s="57"/>
      <c r="G113" s="58">
        <v>0.75</v>
      </c>
      <c r="H113" s="58" t="str">
        <f t="shared" si="452"/>
        <v>G</v>
      </c>
      <c r="I113" s="58" t="str">
        <f t="shared" si="453"/>
        <v>G</v>
      </c>
      <c r="J113" s="58" t="str">
        <f t="shared" si="454"/>
        <v>G</v>
      </c>
      <c r="K113" s="58" t="str">
        <f t="shared" si="455"/>
        <v>G</v>
      </c>
      <c r="L113" s="59">
        <v>0.193</v>
      </c>
      <c r="M113" s="58" t="str">
        <f t="shared" si="456"/>
        <v>NS</v>
      </c>
      <c r="N113" s="58" t="str">
        <f t="shared" si="457"/>
        <v>G</v>
      </c>
      <c r="O113" s="58" t="str">
        <f t="shared" si="458"/>
        <v>G</v>
      </c>
      <c r="P113" s="58" t="str">
        <f t="shared" si="459"/>
        <v>G</v>
      </c>
      <c r="Q113" s="58">
        <v>0.49</v>
      </c>
      <c r="R113" s="58" t="str">
        <f t="shared" si="460"/>
        <v>VG</v>
      </c>
      <c r="S113" s="58" t="str">
        <f t="shared" si="461"/>
        <v>G</v>
      </c>
      <c r="T113" s="58" t="str">
        <f t="shared" si="462"/>
        <v>VG</v>
      </c>
      <c r="U113" s="58" t="str">
        <f t="shared" si="463"/>
        <v>VG</v>
      </c>
      <c r="V113" s="58">
        <v>0.83</v>
      </c>
      <c r="W113" s="58" t="str">
        <f t="shared" si="464"/>
        <v>G</v>
      </c>
      <c r="X113" s="58" t="str">
        <f t="shared" si="465"/>
        <v>S</v>
      </c>
      <c r="Y113" s="58" t="str">
        <f t="shared" si="466"/>
        <v>VG</v>
      </c>
      <c r="Z113" s="58" t="str">
        <f t="shared" si="467"/>
        <v>G</v>
      </c>
      <c r="AA113" s="60">
        <v>0.74616055699305495</v>
      </c>
      <c r="AB113" s="60">
        <v>0.67909814418889003</v>
      </c>
      <c r="AC113" s="60">
        <v>14.057892180073001</v>
      </c>
      <c r="AD113" s="60">
        <v>10.3877828640448</v>
      </c>
      <c r="AE113" s="60">
        <v>0.50382481380629296</v>
      </c>
      <c r="AF113" s="60">
        <v>0.56648199954730305</v>
      </c>
      <c r="AG113" s="60">
        <v>0.84268686003554205</v>
      </c>
      <c r="AH113" s="60">
        <v>0.72946601556531199</v>
      </c>
      <c r="AI113" s="55" t="s">
        <v>69</v>
      </c>
      <c r="AJ113" s="55" t="s">
        <v>70</v>
      </c>
      <c r="AK113" s="55" t="s">
        <v>70</v>
      </c>
      <c r="AL113" s="55" t="s">
        <v>70</v>
      </c>
      <c r="AM113" s="55" t="s">
        <v>69</v>
      </c>
      <c r="AN113" s="55" t="s">
        <v>69</v>
      </c>
      <c r="AO113" s="55" t="s">
        <v>69</v>
      </c>
      <c r="AP113" s="55" t="s">
        <v>70</v>
      </c>
      <c r="AR113" s="61" t="s">
        <v>149</v>
      </c>
      <c r="AS113" s="60">
        <v>0.79445395584336498</v>
      </c>
      <c r="AT113" s="60">
        <v>0.793548832874162</v>
      </c>
      <c r="AU113" s="60">
        <v>8.4103450557926198</v>
      </c>
      <c r="AV113" s="60">
        <v>8.4276026771923807</v>
      </c>
      <c r="AW113" s="60">
        <v>0.45337186079049402</v>
      </c>
      <c r="AX113" s="60">
        <v>0.45436897685233502</v>
      </c>
      <c r="AY113" s="60">
        <v>0.85077270589057197</v>
      </c>
      <c r="AZ113" s="60">
        <v>0.85532850180283004</v>
      </c>
      <c r="BA113" s="55" t="s">
        <v>69</v>
      </c>
      <c r="BB113" s="55" t="s">
        <v>69</v>
      </c>
      <c r="BC113" s="55" t="s">
        <v>69</v>
      </c>
      <c r="BD113" s="55" t="s">
        <v>69</v>
      </c>
      <c r="BE113" s="55" t="s">
        <v>71</v>
      </c>
      <c r="BF113" s="55" t="s">
        <v>71</v>
      </c>
      <c r="BG113" s="55" t="s">
        <v>71</v>
      </c>
      <c r="BH113" s="55" t="s">
        <v>71</v>
      </c>
      <c r="BI113" s="56">
        <f t="shared" si="468"/>
        <v>1</v>
      </c>
      <c r="BJ113" s="56" t="s">
        <v>149</v>
      </c>
      <c r="BK113" s="60">
        <v>0.75847979630699902</v>
      </c>
      <c r="BL113" s="60">
        <v>0.76392120553183895</v>
      </c>
      <c r="BM113" s="60">
        <v>12.772944691857001</v>
      </c>
      <c r="BN113" s="60">
        <v>11.9197259371805</v>
      </c>
      <c r="BO113" s="60">
        <v>0.49144705075216599</v>
      </c>
      <c r="BP113" s="60">
        <v>0.485879403214584</v>
      </c>
      <c r="BQ113" s="60">
        <v>0.84162527161224499</v>
      </c>
      <c r="BR113" s="60">
        <v>0.84458503604716195</v>
      </c>
      <c r="BS113" s="56" t="s">
        <v>69</v>
      </c>
      <c r="BT113" s="56" t="s">
        <v>69</v>
      </c>
      <c r="BU113" s="56" t="s">
        <v>70</v>
      </c>
      <c r="BV113" s="56" t="s">
        <v>70</v>
      </c>
      <c r="BW113" s="56" t="s">
        <v>71</v>
      </c>
      <c r="BX113" s="56" t="s">
        <v>71</v>
      </c>
      <c r="BY113" s="56" t="s">
        <v>69</v>
      </c>
      <c r="BZ113" s="56" t="s">
        <v>69</v>
      </c>
    </row>
    <row r="114" spans="1:78" s="49" customFormat="1" x14ac:dyDescent="0.25">
      <c r="A114" s="48">
        <v>14184100</v>
      </c>
      <c r="B114" s="48">
        <v>23780883</v>
      </c>
      <c r="C114" s="49" t="s">
        <v>143</v>
      </c>
      <c r="D114" s="49" t="s">
        <v>183</v>
      </c>
      <c r="F114" s="50"/>
      <c r="G114" s="51">
        <v>0.81899999999999995</v>
      </c>
      <c r="H114" s="51" t="str">
        <f t="shared" si="452"/>
        <v>VG</v>
      </c>
      <c r="I114" s="51" t="str">
        <f t="shared" si="453"/>
        <v>G</v>
      </c>
      <c r="J114" s="51" t="str">
        <f t="shared" si="454"/>
        <v>G</v>
      </c>
      <c r="K114" s="51" t="str">
        <f t="shared" si="455"/>
        <v>G</v>
      </c>
      <c r="L114" s="52">
        <v>3.3399999999999999E-2</v>
      </c>
      <c r="M114" s="51" t="str">
        <f t="shared" si="456"/>
        <v>VG</v>
      </c>
      <c r="N114" s="51" t="str">
        <f t="shared" si="457"/>
        <v>G</v>
      </c>
      <c r="O114" s="51" t="str">
        <f t="shared" si="458"/>
        <v>G</v>
      </c>
      <c r="P114" s="51" t="str">
        <f t="shared" si="459"/>
        <v>G</v>
      </c>
      <c r="Q114" s="51">
        <v>0.42599999999999999</v>
      </c>
      <c r="R114" s="51" t="str">
        <f t="shared" si="460"/>
        <v>VG</v>
      </c>
      <c r="S114" s="51" t="str">
        <f t="shared" si="461"/>
        <v>G</v>
      </c>
      <c r="T114" s="51" t="str">
        <f t="shared" si="462"/>
        <v>VG</v>
      </c>
      <c r="U114" s="51" t="str">
        <f t="shared" si="463"/>
        <v>VG</v>
      </c>
      <c r="V114" s="51">
        <v>0.83199999999999996</v>
      </c>
      <c r="W114" s="51" t="str">
        <f t="shared" si="464"/>
        <v>G</v>
      </c>
      <c r="X114" s="51" t="str">
        <f t="shared" si="465"/>
        <v>S</v>
      </c>
      <c r="Y114" s="51" t="str">
        <f t="shared" si="466"/>
        <v>VG</v>
      </c>
      <c r="Z114" s="51" t="str">
        <f t="shared" si="467"/>
        <v>G</v>
      </c>
      <c r="AA114" s="53">
        <v>0.74616055699305495</v>
      </c>
      <c r="AB114" s="53">
        <v>0.67909814418889003</v>
      </c>
      <c r="AC114" s="53">
        <v>14.057892180073001</v>
      </c>
      <c r="AD114" s="53">
        <v>10.3877828640448</v>
      </c>
      <c r="AE114" s="53">
        <v>0.50382481380629296</v>
      </c>
      <c r="AF114" s="53">
        <v>0.56648199954730305</v>
      </c>
      <c r="AG114" s="53">
        <v>0.84268686003554205</v>
      </c>
      <c r="AH114" s="53">
        <v>0.72946601556531199</v>
      </c>
      <c r="AI114" s="48" t="s">
        <v>69</v>
      </c>
      <c r="AJ114" s="48" t="s">
        <v>70</v>
      </c>
      <c r="AK114" s="48" t="s">
        <v>70</v>
      </c>
      <c r="AL114" s="48" t="s">
        <v>70</v>
      </c>
      <c r="AM114" s="48" t="s">
        <v>69</v>
      </c>
      <c r="AN114" s="48" t="s">
        <v>69</v>
      </c>
      <c r="AO114" s="48" t="s">
        <v>69</v>
      </c>
      <c r="AP114" s="48" t="s">
        <v>70</v>
      </c>
      <c r="AR114" s="54" t="s">
        <v>149</v>
      </c>
      <c r="AS114" s="53">
        <v>0.79445395584336498</v>
      </c>
      <c r="AT114" s="53">
        <v>0.793548832874162</v>
      </c>
      <c r="AU114" s="53">
        <v>8.4103450557926198</v>
      </c>
      <c r="AV114" s="53">
        <v>8.4276026771923807</v>
      </c>
      <c r="AW114" s="53">
        <v>0.45337186079049402</v>
      </c>
      <c r="AX114" s="53">
        <v>0.45436897685233502</v>
      </c>
      <c r="AY114" s="53">
        <v>0.85077270589057197</v>
      </c>
      <c r="AZ114" s="53">
        <v>0.85532850180283004</v>
      </c>
      <c r="BA114" s="48" t="s">
        <v>69</v>
      </c>
      <c r="BB114" s="48" t="s">
        <v>69</v>
      </c>
      <c r="BC114" s="48" t="s">
        <v>69</v>
      </c>
      <c r="BD114" s="48" t="s">
        <v>69</v>
      </c>
      <c r="BE114" s="48" t="s">
        <v>71</v>
      </c>
      <c r="BF114" s="48" t="s">
        <v>71</v>
      </c>
      <c r="BG114" s="48" t="s">
        <v>71</v>
      </c>
      <c r="BH114" s="48" t="s">
        <v>71</v>
      </c>
      <c r="BI114" s="49">
        <f t="shared" si="468"/>
        <v>1</v>
      </c>
      <c r="BJ114" s="49" t="s">
        <v>149</v>
      </c>
      <c r="BK114" s="53">
        <v>0.75847979630699902</v>
      </c>
      <c r="BL114" s="53">
        <v>0.76392120553183895</v>
      </c>
      <c r="BM114" s="53">
        <v>12.772944691857001</v>
      </c>
      <c r="BN114" s="53">
        <v>11.9197259371805</v>
      </c>
      <c r="BO114" s="53">
        <v>0.49144705075216599</v>
      </c>
      <c r="BP114" s="53">
        <v>0.485879403214584</v>
      </c>
      <c r="BQ114" s="53">
        <v>0.84162527161224499</v>
      </c>
      <c r="BR114" s="53">
        <v>0.84458503604716195</v>
      </c>
      <c r="BS114" s="49" t="s">
        <v>69</v>
      </c>
      <c r="BT114" s="49" t="s">
        <v>69</v>
      </c>
      <c r="BU114" s="49" t="s">
        <v>70</v>
      </c>
      <c r="BV114" s="49" t="s">
        <v>70</v>
      </c>
      <c r="BW114" s="49" t="s">
        <v>71</v>
      </c>
      <c r="BX114" s="49" t="s">
        <v>71</v>
      </c>
      <c r="BY114" s="49" t="s">
        <v>69</v>
      </c>
      <c r="BZ114" s="49" t="s">
        <v>69</v>
      </c>
    </row>
    <row r="115" spans="1:78" s="49" customFormat="1" x14ac:dyDescent="0.25">
      <c r="A115" s="48">
        <v>14184100</v>
      </c>
      <c r="B115" s="48">
        <v>23780883</v>
      </c>
      <c r="C115" s="49" t="s">
        <v>143</v>
      </c>
      <c r="D115" s="49" t="s">
        <v>188</v>
      </c>
      <c r="F115" s="50"/>
      <c r="G115" s="51">
        <v>0.83399999999999996</v>
      </c>
      <c r="H115" s="51" t="str">
        <f t="shared" si="452"/>
        <v>VG</v>
      </c>
      <c r="I115" s="51" t="str">
        <f t="shared" si="453"/>
        <v>G</v>
      </c>
      <c r="J115" s="51" t="str">
        <f t="shared" si="454"/>
        <v>G</v>
      </c>
      <c r="K115" s="51" t="str">
        <f t="shared" si="455"/>
        <v>G</v>
      </c>
      <c r="L115" s="52">
        <v>8.6E-3</v>
      </c>
      <c r="M115" s="51" t="str">
        <f t="shared" si="456"/>
        <v>VG</v>
      </c>
      <c r="N115" s="51" t="str">
        <f t="shared" si="457"/>
        <v>G</v>
      </c>
      <c r="O115" s="51" t="str">
        <f t="shared" si="458"/>
        <v>G</v>
      </c>
      <c r="P115" s="51" t="str">
        <f t="shared" si="459"/>
        <v>G</v>
      </c>
      <c r="Q115" s="51">
        <v>0.40799999999999997</v>
      </c>
      <c r="R115" s="51" t="str">
        <f t="shared" si="460"/>
        <v>VG</v>
      </c>
      <c r="S115" s="51" t="str">
        <f t="shared" si="461"/>
        <v>G</v>
      </c>
      <c r="T115" s="51" t="str">
        <f t="shared" si="462"/>
        <v>VG</v>
      </c>
      <c r="U115" s="51" t="str">
        <f t="shared" si="463"/>
        <v>VG</v>
      </c>
      <c r="V115" s="51">
        <v>0.84399999999999997</v>
      </c>
      <c r="W115" s="51" t="str">
        <f t="shared" si="464"/>
        <v>G</v>
      </c>
      <c r="X115" s="51" t="str">
        <f t="shared" si="465"/>
        <v>S</v>
      </c>
      <c r="Y115" s="51" t="str">
        <f t="shared" si="466"/>
        <v>VG</v>
      </c>
      <c r="Z115" s="51" t="str">
        <f t="shared" si="467"/>
        <v>G</v>
      </c>
      <c r="AA115" s="53">
        <v>0.74616055699305495</v>
      </c>
      <c r="AB115" s="53">
        <v>0.67909814418889003</v>
      </c>
      <c r="AC115" s="53">
        <v>14.057892180073001</v>
      </c>
      <c r="AD115" s="53">
        <v>10.3877828640448</v>
      </c>
      <c r="AE115" s="53">
        <v>0.50382481380629296</v>
      </c>
      <c r="AF115" s="53">
        <v>0.56648199954730305</v>
      </c>
      <c r="AG115" s="53">
        <v>0.84268686003554205</v>
      </c>
      <c r="AH115" s="53">
        <v>0.72946601556531199</v>
      </c>
      <c r="AI115" s="48" t="s">
        <v>69</v>
      </c>
      <c r="AJ115" s="48" t="s">
        <v>70</v>
      </c>
      <c r="AK115" s="48" t="s">
        <v>70</v>
      </c>
      <c r="AL115" s="48" t="s">
        <v>70</v>
      </c>
      <c r="AM115" s="48" t="s">
        <v>69</v>
      </c>
      <c r="AN115" s="48" t="s">
        <v>69</v>
      </c>
      <c r="AO115" s="48" t="s">
        <v>69</v>
      </c>
      <c r="AP115" s="48" t="s">
        <v>70</v>
      </c>
      <c r="AR115" s="54" t="s">
        <v>149</v>
      </c>
      <c r="AS115" s="53">
        <v>0.79445395584336498</v>
      </c>
      <c r="AT115" s="53">
        <v>0.793548832874162</v>
      </c>
      <c r="AU115" s="53">
        <v>8.4103450557926198</v>
      </c>
      <c r="AV115" s="53">
        <v>8.4276026771923807</v>
      </c>
      <c r="AW115" s="53">
        <v>0.45337186079049402</v>
      </c>
      <c r="AX115" s="53">
        <v>0.45436897685233502</v>
      </c>
      <c r="AY115" s="53">
        <v>0.85077270589057197</v>
      </c>
      <c r="AZ115" s="53">
        <v>0.85532850180283004</v>
      </c>
      <c r="BA115" s="48" t="s">
        <v>69</v>
      </c>
      <c r="BB115" s="48" t="s">
        <v>69</v>
      </c>
      <c r="BC115" s="48" t="s">
        <v>69</v>
      </c>
      <c r="BD115" s="48" t="s">
        <v>69</v>
      </c>
      <c r="BE115" s="48" t="s">
        <v>71</v>
      </c>
      <c r="BF115" s="48" t="s">
        <v>71</v>
      </c>
      <c r="BG115" s="48" t="s">
        <v>71</v>
      </c>
      <c r="BH115" s="48" t="s">
        <v>71</v>
      </c>
      <c r="BI115" s="49">
        <f t="shared" si="468"/>
        <v>1</v>
      </c>
      <c r="BJ115" s="49" t="s">
        <v>149</v>
      </c>
      <c r="BK115" s="53">
        <v>0.75847979630699902</v>
      </c>
      <c r="BL115" s="53">
        <v>0.76392120553183895</v>
      </c>
      <c r="BM115" s="53">
        <v>12.772944691857001</v>
      </c>
      <c r="BN115" s="53">
        <v>11.9197259371805</v>
      </c>
      <c r="BO115" s="53">
        <v>0.49144705075216599</v>
      </c>
      <c r="BP115" s="53">
        <v>0.485879403214584</v>
      </c>
      <c r="BQ115" s="53">
        <v>0.84162527161224499</v>
      </c>
      <c r="BR115" s="53">
        <v>0.84458503604716195</v>
      </c>
      <c r="BS115" s="49" t="s">
        <v>69</v>
      </c>
      <c r="BT115" s="49" t="s">
        <v>69</v>
      </c>
      <c r="BU115" s="49" t="s">
        <v>70</v>
      </c>
      <c r="BV115" s="49" t="s">
        <v>70</v>
      </c>
      <c r="BW115" s="49" t="s">
        <v>71</v>
      </c>
      <c r="BX115" s="49" t="s">
        <v>71</v>
      </c>
      <c r="BY115" s="49" t="s">
        <v>69</v>
      </c>
      <c r="BZ115" s="49" t="s">
        <v>69</v>
      </c>
    </row>
    <row r="116" spans="1:78" s="49" customFormat="1" x14ac:dyDescent="0.25">
      <c r="A116" s="48">
        <v>14184100</v>
      </c>
      <c r="B116" s="48">
        <v>23780883</v>
      </c>
      <c r="C116" s="49" t="s">
        <v>143</v>
      </c>
      <c r="D116" s="49" t="s">
        <v>197</v>
      </c>
      <c r="F116" s="50"/>
      <c r="G116" s="51">
        <v>0.83399999999999996</v>
      </c>
      <c r="H116" s="51" t="str">
        <f t="shared" si="452"/>
        <v>VG</v>
      </c>
      <c r="I116" s="51" t="str">
        <f t="shared" si="453"/>
        <v>G</v>
      </c>
      <c r="J116" s="51" t="str">
        <f t="shared" si="454"/>
        <v>G</v>
      </c>
      <c r="K116" s="51" t="str">
        <f t="shared" si="455"/>
        <v>G</v>
      </c>
      <c r="L116" s="52">
        <v>1.29E-2</v>
      </c>
      <c r="M116" s="51" t="str">
        <f t="shared" si="456"/>
        <v>VG</v>
      </c>
      <c r="N116" s="51" t="str">
        <f t="shared" si="457"/>
        <v>G</v>
      </c>
      <c r="O116" s="51" t="str">
        <f t="shared" si="458"/>
        <v>G</v>
      </c>
      <c r="P116" s="51" t="str">
        <f t="shared" si="459"/>
        <v>G</v>
      </c>
      <c r="Q116" s="51">
        <v>0.40799999999999997</v>
      </c>
      <c r="R116" s="51" t="str">
        <f t="shared" si="460"/>
        <v>VG</v>
      </c>
      <c r="S116" s="51" t="str">
        <f t="shared" si="461"/>
        <v>G</v>
      </c>
      <c r="T116" s="51" t="str">
        <f t="shared" si="462"/>
        <v>VG</v>
      </c>
      <c r="U116" s="51" t="str">
        <f t="shared" si="463"/>
        <v>VG</v>
      </c>
      <c r="V116" s="51">
        <v>0.84399999999999997</v>
      </c>
      <c r="W116" s="51" t="str">
        <f t="shared" si="464"/>
        <v>G</v>
      </c>
      <c r="X116" s="51" t="str">
        <f t="shared" si="465"/>
        <v>S</v>
      </c>
      <c r="Y116" s="51" t="str">
        <f t="shared" si="466"/>
        <v>VG</v>
      </c>
      <c r="Z116" s="51" t="str">
        <f t="shared" si="467"/>
        <v>G</v>
      </c>
      <c r="AA116" s="53">
        <v>0.74616055699305495</v>
      </c>
      <c r="AB116" s="53">
        <v>0.67909814418889003</v>
      </c>
      <c r="AC116" s="53">
        <v>14.057892180073001</v>
      </c>
      <c r="AD116" s="53">
        <v>10.3877828640448</v>
      </c>
      <c r="AE116" s="53">
        <v>0.50382481380629296</v>
      </c>
      <c r="AF116" s="53">
        <v>0.56648199954730305</v>
      </c>
      <c r="AG116" s="53">
        <v>0.84268686003554205</v>
      </c>
      <c r="AH116" s="53">
        <v>0.72946601556531199</v>
      </c>
      <c r="AI116" s="48" t="s">
        <v>69</v>
      </c>
      <c r="AJ116" s="48" t="s">
        <v>70</v>
      </c>
      <c r="AK116" s="48" t="s">
        <v>70</v>
      </c>
      <c r="AL116" s="48" t="s">
        <v>70</v>
      </c>
      <c r="AM116" s="48" t="s">
        <v>69</v>
      </c>
      <c r="AN116" s="48" t="s">
        <v>69</v>
      </c>
      <c r="AO116" s="48" t="s">
        <v>69</v>
      </c>
      <c r="AP116" s="48" t="s">
        <v>70</v>
      </c>
      <c r="AR116" s="54" t="s">
        <v>149</v>
      </c>
      <c r="AS116" s="53">
        <v>0.79445395584336498</v>
      </c>
      <c r="AT116" s="53">
        <v>0.793548832874162</v>
      </c>
      <c r="AU116" s="53">
        <v>8.4103450557926198</v>
      </c>
      <c r="AV116" s="53">
        <v>8.4276026771923807</v>
      </c>
      <c r="AW116" s="53">
        <v>0.45337186079049402</v>
      </c>
      <c r="AX116" s="53">
        <v>0.45436897685233502</v>
      </c>
      <c r="AY116" s="53">
        <v>0.85077270589057197</v>
      </c>
      <c r="AZ116" s="53">
        <v>0.85532850180283004</v>
      </c>
      <c r="BA116" s="48" t="s">
        <v>69</v>
      </c>
      <c r="BB116" s="48" t="s">
        <v>69</v>
      </c>
      <c r="BC116" s="48" t="s">
        <v>69</v>
      </c>
      <c r="BD116" s="48" t="s">
        <v>69</v>
      </c>
      <c r="BE116" s="48" t="s">
        <v>71</v>
      </c>
      <c r="BF116" s="48" t="s">
        <v>71</v>
      </c>
      <c r="BG116" s="48" t="s">
        <v>71</v>
      </c>
      <c r="BH116" s="48" t="s">
        <v>71</v>
      </c>
      <c r="BI116" s="49">
        <f t="shared" si="468"/>
        <v>1</v>
      </c>
      <c r="BJ116" s="49" t="s">
        <v>149</v>
      </c>
      <c r="BK116" s="53">
        <v>0.75847979630699902</v>
      </c>
      <c r="BL116" s="53">
        <v>0.76392120553183895</v>
      </c>
      <c r="BM116" s="53">
        <v>12.772944691857001</v>
      </c>
      <c r="BN116" s="53">
        <v>11.9197259371805</v>
      </c>
      <c r="BO116" s="53">
        <v>0.49144705075216599</v>
      </c>
      <c r="BP116" s="53">
        <v>0.485879403214584</v>
      </c>
      <c r="BQ116" s="53">
        <v>0.84162527161224499</v>
      </c>
      <c r="BR116" s="53">
        <v>0.84458503604716195</v>
      </c>
      <c r="BS116" s="49" t="s">
        <v>69</v>
      </c>
      <c r="BT116" s="49" t="s">
        <v>69</v>
      </c>
      <c r="BU116" s="49" t="s">
        <v>70</v>
      </c>
      <c r="BV116" s="49" t="s">
        <v>70</v>
      </c>
      <c r="BW116" s="49" t="s">
        <v>71</v>
      </c>
      <c r="BX116" s="49" t="s">
        <v>71</v>
      </c>
      <c r="BY116" s="49" t="s">
        <v>69</v>
      </c>
      <c r="BZ116" s="49" t="s">
        <v>69</v>
      </c>
    </row>
    <row r="117" spans="1:78" s="49" customFormat="1" x14ac:dyDescent="0.25">
      <c r="A117" s="48">
        <v>14184100</v>
      </c>
      <c r="B117" s="48">
        <v>23780883</v>
      </c>
      <c r="C117" s="49" t="s">
        <v>143</v>
      </c>
      <c r="D117" s="49" t="s">
        <v>199</v>
      </c>
      <c r="F117" s="50"/>
      <c r="G117" s="51">
        <v>0.83799999999999997</v>
      </c>
      <c r="H117" s="51" t="str">
        <f t="shared" si="452"/>
        <v>VG</v>
      </c>
      <c r="I117" s="51" t="str">
        <f t="shared" si="453"/>
        <v>G</v>
      </c>
      <c r="J117" s="51" t="str">
        <f t="shared" si="454"/>
        <v>G</v>
      </c>
      <c r="K117" s="51" t="str">
        <f t="shared" si="455"/>
        <v>G</v>
      </c>
      <c r="L117" s="52">
        <v>0.02</v>
      </c>
      <c r="M117" s="51" t="str">
        <f t="shared" si="456"/>
        <v>VG</v>
      </c>
      <c r="N117" s="51" t="str">
        <f t="shared" si="457"/>
        <v>G</v>
      </c>
      <c r="O117" s="51" t="str">
        <f t="shared" si="458"/>
        <v>G</v>
      </c>
      <c r="P117" s="51" t="str">
        <f t="shared" si="459"/>
        <v>G</v>
      </c>
      <c r="Q117" s="51">
        <v>0.40300000000000002</v>
      </c>
      <c r="R117" s="51" t="str">
        <f t="shared" si="460"/>
        <v>VG</v>
      </c>
      <c r="S117" s="51" t="str">
        <f t="shared" si="461"/>
        <v>G</v>
      </c>
      <c r="T117" s="51" t="str">
        <f t="shared" si="462"/>
        <v>VG</v>
      </c>
      <c r="U117" s="51" t="str">
        <f t="shared" si="463"/>
        <v>VG</v>
      </c>
      <c r="V117" s="51">
        <v>0.85</v>
      </c>
      <c r="W117" s="51" t="str">
        <f t="shared" si="464"/>
        <v>G</v>
      </c>
      <c r="X117" s="51" t="str">
        <f t="shared" si="465"/>
        <v>S</v>
      </c>
      <c r="Y117" s="51" t="str">
        <f t="shared" si="466"/>
        <v>VG</v>
      </c>
      <c r="Z117" s="51" t="str">
        <f t="shared" si="467"/>
        <v>G</v>
      </c>
      <c r="AA117" s="53">
        <v>0.74616055699305495</v>
      </c>
      <c r="AB117" s="53">
        <v>0.67909814418889003</v>
      </c>
      <c r="AC117" s="53">
        <v>14.057892180073001</v>
      </c>
      <c r="AD117" s="53">
        <v>10.3877828640448</v>
      </c>
      <c r="AE117" s="53">
        <v>0.50382481380629296</v>
      </c>
      <c r="AF117" s="53">
        <v>0.56648199954730305</v>
      </c>
      <c r="AG117" s="53">
        <v>0.84268686003554205</v>
      </c>
      <c r="AH117" s="53">
        <v>0.72946601556531199</v>
      </c>
      <c r="AI117" s="48" t="s">
        <v>69</v>
      </c>
      <c r="AJ117" s="48" t="s">
        <v>70</v>
      </c>
      <c r="AK117" s="48" t="s">
        <v>70</v>
      </c>
      <c r="AL117" s="48" t="s">
        <v>70</v>
      </c>
      <c r="AM117" s="48" t="s">
        <v>69</v>
      </c>
      <c r="AN117" s="48" t="s">
        <v>69</v>
      </c>
      <c r="AO117" s="48" t="s">
        <v>69</v>
      </c>
      <c r="AP117" s="48" t="s">
        <v>70</v>
      </c>
      <c r="AR117" s="54" t="s">
        <v>149</v>
      </c>
      <c r="AS117" s="53">
        <v>0.79445395584336498</v>
      </c>
      <c r="AT117" s="53">
        <v>0.793548832874162</v>
      </c>
      <c r="AU117" s="53">
        <v>8.4103450557926198</v>
      </c>
      <c r="AV117" s="53">
        <v>8.4276026771923807</v>
      </c>
      <c r="AW117" s="53">
        <v>0.45337186079049402</v>
      </c>
      <c r="AX117" s="53">
        <v>0.45436897685233502</v>
      </c>
      <c r="AY117" s="53">
        <v>0.85077270589057197</v>
      </c>
      <c r="AZ117" s="53">
        <v>0.85532850180283004</v>
      </c>
      <c r="BA117" s="48" t="s">
        <v>69</v>
      </c>
      <c r="BB117" s="48" t="s">
        <v>69</v>
      </c>
      <c r="BC117" s="48" t="s">
        <v>69</v>
      </c>
      <c r="BD117" s="48" t="s">
        <v>69</v>
      </c>
      <c r="BE117" s="48" t="s">
        <v>71</v>
      </c>
      <c r="BF117" s="48" t="s">
        <v>71</v>
      </c>
      <c r="BG117" s="48" t="s">
        <v>71</v>
      </c>
      <c r="BH117" s="48" t="s">
        <v>71</v>
      </c>
      <c r="BI117" s="49">
        <f t="shared" si="468"/>
        <v>1</v>
      </c>
      <c r="BJ117" s="49" t="s">
        <v>149</v>
      </c>
      <c r="BK117" s="53">
        <v>0.75847979630699902</v>
      </c>
      <c r="BL117" s="53">
        <v>0.76392120553183895</v>
      </c>
      <c r="BM117" s="53">
        <v>12.772944691857001</v>
      </c>
      <c r="BN117" s="53">
        <v>11.9197259371805</v>
      </c>
      <c r="BO117" s="53">
        <v>0.49144705075216599</v>
      </c>
      <c r="BP117" s="53">
        <v>0.485879403214584</v>
      </c>
      <c r="BQ117" s="53">
        <v>0.84162527161224499</v>
      </c>
      <c r="BR117" s="53">
        <v>0.84458503604716195</v>
      </c>
      <c r="BS117" s="49" t="s">
        <v>69</v>
      </c>
      <c r="BT117" s="49" t="s">
        <v>69</v>
      </c>
      <c r="BU117" s="49" t="s">
        <v>70</v>
      </c>
      <c r="BV117" s="49" t="s">
        <v>70</v>
      </c>
      <c r="BW117" s="49" t="s">
        <v>71</v>
      </c>
      <c r="BX117" s="49" t="s">
        <v>71</v>
      </c>
      <c r="BY117" s="49" t="s">
        <v>69</v>
      </c>
      <c r="BZ117" s="49" t="s">
        <v>69</v>
      </c>
    </row>
    <row r="118" spans="1:78" s="49" customFormat="1" x14ac:dyDescent="0.25">
      <c r="A118" s="48">
        <v>14184100</v>
      </c>
      <c r="B118" s="48">
        <v>23780883</v>
      </c>
      <c r="C118" s="49" t="s">
        <v>143</v>
      </c>
      <c r="D118" s="49" t="s">
        <v>200</v>
      </c>
      <c r="F118" s="50"/>
      <c r="G118" s="51">
        <v>0.83799999999999997</v>
      </c>
      <c r="H118" s="51" t="str">
        <f t="shared" si="452"/>
        <v>VG</v>
      </c>
      <c r="I118" s="51" t="str">
        <f t="shared" si="453"/>
        <v>G</v>
      </c>
      <c r="J118" s="51" t="str">
        <f t="shared" si="454"/>
        <v>G</v>
      </c>
      <c r="K118" s="51" t="str">
        <f t="shared" si="455"/>
        <v>G</v>
      </c>
      <c r="L118" s="52">
        <v>1.5800000000000002E-2</v>
      </c>
      <c r="M118" s="51" t="str">
        <f t="shared" si="456"/>
        <v>VG</v>
      </c>
      <c r="N118" s="51" t="str">
        <f t="shared" si="457"/>
        <v>G</v>
      </c>
      <c r="O118" s="51" t="str">
        <f t="shared" si="458"/>
        <v>G</v>
      </c>
      <c r="P118" s="51" t="str">
        <f t="shared" si="459"/>
        <v>G</v>
      </c>
      <c r="Q118" s="51">
        <v>0.40200000000000002</v>
      </c>
      <c r="R118" s="51" t="str">
        <f t="shared" si="460"/>
        <v>VG</v>
      </c>
      <c r="S118" s="51" t="str">
        <f t="shared" si="461"/>
        <v>G</v>
      </c>
      <c r="T118" s="51" t="str">
        <f t="shared" si="462"/>
        <v>VG</v>
      </c>
      <c r="U118" s="51" t="str">
        <f t="shared" si="463"/>
        <v>VG</v>
      </c>
      <c r="V118" s="51">
        <v>0.8508</v>
      </c>
      <c r="W118" s="51" t="str">
        <f t="shared" si="464"/>
        <v>VG</v>
      </c>
      <c r="X118" s="51" t="str">
        <f t="shared" si="465"/>
        <v>S</v>
      </c>
      <c r="Y118" s="51" t="str">
        <f t="shared" si="466"/>
        <v>VG</v>
      </c>
      <c r="Z118" s="51" t="str">
        <f t="shared" si="467"/>
        <v>G</v>
      </c>
      <c r="AA118" s="53">
        <v>0.74616055699305495</v>
      </c>
      <c r="AB118" s="53">
        <v>0.67909814418889003</v>
      </c>
      <c r="AC118" s="53">
        <v>14.057892180073001</v>
      </c>
      <c r="AD118" s="53">
        <v>10.3877828640448</v>
      </c>
      <c r="AE118" s="53">
        <v>0.50382481380629296</v>
      </c>
      <c r="AF118" s="53">
        <v>0.56648199954730305</v>
      </c>
      <c r="AG118" s="53">
        <v>0.84268686003554205</v>
      </c>
      <c r="AH118" s="53">
        <v>0.72946601556531199</v>
      </c>
      <c r="AI118" s="48" t="s">
        <v>69</v>
      </c>
      <c r="AJ118" s="48" t="s">
        <v>70</v>
      </c>
      <c r="AK118" s="48" t="s">
        <v>70</v>
      </c>
      <c r="AL118" s="48" t="s">
        <v>70</v>
      </c>
      <c r="AM118" s="48" t="s">
        <v>69</v>
      </c>
      <c r="AN118" s="48" t="s">
        <v>69</v>
      </c>
      <c r="AO118" s="48" t="s">
        <v>69</v>
      </c>
      <c r="AP118" s="48" t="s">
        <v>70</v>
      </c>
      <c r="AR118" s="54" t="s">
        <v>149</v>
      </c>
      <c r="AS118" s="53">
        <v>0.79445395584336498</v>
      </c>
      <c r="AT118" s="53">
        <v>0.793548832874162</v>
      </c>
      <c r="AU118" s="53">
        <v>8.4103450557926198</v>
      </c>
      <c r="AV118" s="53">
        <v>8.4276026771923807</v>
      </c>
      <c r="AW118" s="53">
        <v>0.45337186079049402</v>
      </c>
      <c r="AX118" s="53">
        <v>0.45436897685233502</v>
      </c>
      <c r="AY118" s="53">
        <v>0.85077270589057197</v>
      </c>
      <c r="AZ118" s="53">
        <v>0.85532850180283004</v>
      </c>
      <c r="BA118" s="48" t="s">
        <v>69</v>
      </c>
      <c r="BB118" s="48" t="s">
        <v>69</v>
      </c>
      <c r="BC118" s="48" t="s">
        <v>69</v>
      </c>
      <c r="BD118" s="48" t="s">
        <v>69</v>
      </c>
      <c r="BE118" s="48" t="s">
        <v>71</v>
      </c>
      <c r="BF118" s="48" t="s">
        <v>71</v>
      </c>
      <c r="BG118" s="48" t="s">
        <v>71</v>
      </c>
      <c r="BH118" s="48" t="s">
        <v>71</v>
      </c>
      <c r="BI118" s="49">
        <f t="shared" si="468"/>
        <v>1</v>
      </c>
      <c r="BJ118" s="49" t="s">
        <v>149</v>
      </c>
      <c r="BK118" s="53">
        <v>0.75847979630699902</v>
      </c>
      <c r="BL118" s="53">
        <v>0.76392120553183895</v>
      </c>
      <c r="BM118" s="53">
        <v>12.772944691857001</v>
      </c>
      <c r="BN118" s="53">
        <v>11.9197259371805</v>
      </c>
      <c r="BO118" s="53">
        <v>0.49144705075216599</v>
      </c>
      <c r="BP118" s="53">
        <v>0.485879403214584</v>
      </c>
      <c r="BQ118" s="53">
        <v>0.84162527161224499</v>
      </c>
      <c r="BR118" s="53">
        <v>0.84458503604716195</v>
      </c>
      <c r="BS118" s="49" t="s">
        <v>69</v>
      </c>
      <c r="BT118" s="49" t="s">
        <v>69</v>
      </c>
      <c r="BU118" s="49" t="s">
        <v>70</v>
      </c>
      <c r="BV118" s="49" t="s">
        <v>70</v>
      </c>
      <c r="BW118" s="49" t="s">
        <v>71</v>
      </c>
      <c r="BX118" s="49" t="s">
        <v>71</v>
      </c>
      <c r="BY118" s="49" t="s">
        <v>69</v>
      </c>
      <c r="BZ118" s="49" t="s">
        <v>69</v>
      </c>
    </row>
    <row r="119" spans="1:78" s="49" customFormat="1" x14ac:dyDescent="0.25">
      <c r="A119" s="48">
        <v>14184100</v>
      </c>
      <c r="B119" s="48">
        <v>23780883</v>
      </c>
      <c r="C119" s="49" t="s">
        <v>143</v>
      </c>
      <c r="D119" s="49" t="s">
        <v>201</v>
      </c>
      <c r="F119" s="50"/>
      <c r="G119" s="51">
        <v>0.83699999999999997</v>
      </c>
      <c r="H119" s="51" t="str">
        <f t="shared" si="452"/>
        <v>VG</v>
      </c>
      <c r="I119" s="51" t="str">
        <f t="shared" si="453"/>
        <v>G</v>
      </c>
      <c r="J119" s="51" t="str">
        <f t="shared" si="454"/>
        <v>G</v>
      </c>
      <c r="K119" s="51" t="str">
        <f t="shared" si="455"/>
        <v>G</v>
      </c>
      <c r="L119" s="52">
        <v>2.0899999999999998E-2</v>
      </c>
      <c r="M119" s="51" t="str">
        <f t="shared" si="456"/>
        <v>VG</v>
      </c>
      <c r="N119" s="51" t="str">
        <f t="shared" si="457"/>
        <v>G</v>
      </c>
      <c r="O119" s="51" t="str">
        <f t="shared" si="458"/>
        <v>G</v>
      </c>
      <c r="P119" s="51" t="str">
        <f t="shared" si="459"/>
        <v>G</v>
      </c>
      <c r="Q119" s="51">
        <v>0.40300000000000002</v>
      </c>
      <c r="R119" s="51" t="str">
        <f t="shared" si="460"/>
        <v>VG</v>
      </c>
      <c r="S119" s="51" t="str">
        <f t="shared" si="461"/>
        <v>G</v>
      </c>
      <c r="T119" s="51" t="str">
        <f t="shared" si="462"/>
        <v>VG</v>
      </c>
      <c r="U119" s="51" t="str">
        <f t="shared" si="463"/>
        <v>VG</v>
      </c>
      <c r="V119" s="51">
        <v>0.8508</v>
      </c>
      <c r="W119" s="51" t="str">
        <f t="shared" si="464"/>
        <v>VG</v>
      </c>
      <c r="X119" s="51" t="str">
        <f t="shared" si="465"/>
        <v>S</v>
      </c>
      <c r="Y119" s="51" t="str">
        <f t="shared" si="466"/>
        <v>VG</v>
      </c>
      <c r="Z119" s="51" t="str">
        <f t="shared" si="467"/>
        <v>G</v>
      </c>
      <c r="AA119" s="53">
        <v>0.74616055699305495</v>
      </c>
      <c r="AB119" s="53">
        <v>0.67909814418889003</v>
      </c>
      <c r="AC119" s="53">
        <v>14.057892180073001</v>
      </c>
      <c r="AD119" s="53">
        <v>10.3877828640448</v>
      </c>
      <c r="AE119" s="53">
        <v>0.50382481380629296</v>
      </c>
      <c r="AF119" s="53">
        <v>0.56648199954730305</v>
      </c>
      <c r="AG119" s="53">
        <v>0.84268686003554205</v>
      </c>
      <c r="AH119" s="53">
        <v>0.72946601556531199</v>
      </c>
      <c r="AI119" s="48" t="s">
        <v>69</v>
      </c>
      <c r="AJ119" s="48" t="s">
        <v>70</v>
      </c>
      <c r="AK119" s="48" t="s">
        <v>70</v>
      </c>
      <c r="AL119" s="48" t="s">
        <v>70</v>
      </c>
      <c r="AM119" s="48" t="s">
        <v>69</v>
      </c>
      <c r="AN119" s="48" t="s">
        <v>69</v>
      </c>
      <c r="AO119" s="48" t="s">
        <v>69</v>
      </c>
      <c r="AP119" s="48" t="s">
        <v>70</v>
      </c>
      <c r="AR119" s="54" t="s">
        <v>149</v>
      </c>
      <c r="AS119" s="53">
        <v>0.79445395584336498</v>
      </c>
      <c r="AT119" s="53">
        <v>0.793548832874162</v>
      </c>
      <c r="AU119" s="53">
        <v>8.4103450557926198</v>
      </c>
      <c r="AV119" s="53">
        <v>8.4276026771923807</v>
      </c>
      <c r="AW119" s="53">
        <v>0.45337186079049402</v>
      </c>
      <c r="AX119" s="53">
        <v>0.45436897685233502</v>
      </c>
      <c r="AY119" s="53">
        <v>0.85077270589057197</v>
      </c>
      <c r="AZ119" s="53">
        <v>0.85532850180283004</v>
      </c>
      <c r="BA119" s="48" t="s">
        <v>69</v>
      </c>
      <c r="BB119" s="48" t="s">
        <v>69</v>
      </c>
      <c r="BC119" s="48" t="s">
        <v>69</v>
      </c>
      <c r="BD119" s="48" t="s">
        <v>69</v>
      </c>
      <c r="BE119" s="48" t="s">
        <v>71</v>
      </c>
      <c r="BF119" s="48" t="s">
        <v>71</v>
      </c>
      <c r="BG119" s="48" t="s">
        <v>71</v>
      </c>
      <c r="BH119" s="48" t="s">
        <v>71</v>
      </c>
      <c r="BI119" s="49">
        <f t="shared" si="468"/>
        <v>1</v>
      </c>
      <c r="BJ119" s="49" t="s">
        <v>149</v>
      </c>
      <c r="BK119" s="53">
        <v>0.75847979630699902</v>
      </c>
      <c r="BL119" s="53">
        <v>0.76392120553183895</v>
      </c>
      <c r="BM119" s="53">
        <v>12.772944691857001</v>
      </c>
      <c r="BN119" s="53">
        <v>11.9197259371805</v>
      </c>
      <c r="BO119" s="53">
        <v>0.49144705075216599</v>
      </c>
      <c r="BP119" s="53">
        <v>0.485879403214584</v>
      </c>
      <c r="BQ119" s="53">
        <v>0.84162527161224499</v>
      </c>
      <c r="BR119" s="53">
        <v>0.84458503604716195</v>
      </c>
      <c r="BS119" s="49" t="s">
        <v>69</v>
      </c>
      <c r="BT119" s="49" t="s">
        <v>69</v>
      </c>
      <c r="BU119" s="49" t="s">
        <v>70</v>
      </c>
      <c r="BV119" s="49" t="s">
        <v>70</v>
      </c>
      <c r="BW119" s="49" t="s">
        <v>71</v>
      </c>
      <c r="BX119" s="49" t="s">
        <v>71</v>
      </c>
      <c r="BY119" s="49" t="s">
        <v>69</v>
      </c>
      <c r="BZ119" s="49" t="s">
        <v>69</v>
      </c>
    </row>
    <row r="120" spans="1:78" s="49" customFormat="1" x14ac:dyDescent="0.25">
      <c r="A120" s="48">
        <v>14184100</v>
      </c>
      <c r="B120" s="48">
        <v>23780883</v>
      </c>
      <c r="C120" s="49" t="s">
        <v>143</v>
      </c>
      <c r="D120" s="49" t="s">
        <v>202</v>
      </c>
      <c r="F120" s="50"/>
      <c r="G120" s="51">
        <v>0.83399999999999996</v>
      </c>
      <c r="H120" s="51" t="str">
        <f t="shared" si="452"/>
        <v>VG</v>
      </c>
      <c r="I120" s="51" t="str">
        <f t="shared" si="453"/>
        <v>G</v>
      </c>
      <c r="J120" s="51" t="str">
        <f t="shared" si="454"/>
        <v>G</v>
      </c>
      <c r="K120" s="51" t="str">
        <f t="shared" si="455"/>
        <v>G</v>
      </c>
      <c r="L120" s="52">
        <v>2.5999999999999999E-2</v>
      </c>
      <c r="M120" s="51" t="str">
        <f t="shared" si="456"/>
        <v>VG</v>
      </c>
      <c r="N120" s="51" t="str">
        <f t="shared" si="457"/>
        <v>G</v>
      </c>
      <c r="O120" s="51" t="str">
        <f t="shared" si="458"/>
        <v>G</v>
      </c>
      <c r="P120" s="51" t="str">
        <f t="shared" si="459"/>
        <v>G</v>
      </c>
      <c r="Q120" s="51">
        <v>0.40699999999999997</v>
      </c>
      <c r="R120" s="51" t="str">
        <f t="shared" si="460"/>
        <v>VG</v>
      </c>
      <c r="S120" s="51" t="str">
        <f t="shared" si="461"/>
        <v>G</v>
      </c>
      <c r="T120" s="51" t="str">
        <f t="shared" si="462"/>
        <v>VG</v>
      </c>
      <c r="U120" s="51" t="str">
        <f t="shared" si="463"/>
        <v>VG</v>
      </c>
      <c r="V120" s="76">
        <v>0.84919999999999995</v>
      </c>
      <c r="W120" s="51" t="str">
        <f t="shared" si="464"/>
        <v>G</v>
      </c>
      <c r="X120" s="51" t="str">
        <f t="shared" si="465"/>
        <v>S</v>
      </c>
      <c r="Y120" s="51" t="str">
        <f t="shared" si="466"/>
        <v>VG</v>
      </c>
      <c r="Z120" s="51" t="str">
        <f t="shared" si="467"/>
        <v>G</v>
      </c>
      <c r="AA120" s="53">
        <v>0.74616055699305495</v>
      </c>
      <c r="AB120" s="53">
        <v>0.67909814418889003</v>
      </c>
      <c r="AC120" s="53">
        <v>14.057892180073001</v>
      </c>
      <c r="AD120" s="53">
        <v>10.3877828640448</v>
      </c>
      <c r="AE120" s="53">
        <v>0.50382481380629296</v>
      </c>
      <c r="AF120" s="53">
        <v>0.56648199954730305</v>
      </c>
      <c r="AG120" s="53">
        <v>0.84268686003554205</v>
      </c>
      <c r="AH120" s="53">
        <v>0.72946601556531199</v>
      </c>
      <c r="AI120" s="48" t="s">
        <v>69</v>
      </c>
      <c r="AJ120" s="48" t="s">
        <v>70</v>
      </c>
      <c r="AK120" s="48" t="s">
        <v>70</v>
      </c>
      <c r="AL120" s="48" t="s">
        <v>70</v>
      </c>
      <c r="AM120" s="48" t="s">
        <v>69</v>
      </c>
      <c r="AN120" s="48" t="s">
        <v>69</v>
      </c>
      <c r="AO120" s="48" t="s">
        <v>69</v>
      </c>
      <c r="AP120" s="48" t="s">
        <v>70</v>
      </c>
      <c r="AR120" s="54" t="s">
        <v>149</v>
      </c>
      <c r="AS120" s="53">
        <v>0.79445395584336498</v>
      </c>
      <c r="AT120" s="53">
        <v>0.793548832874162</v>
      </c>
      <c r="AU120" s="53">
        <v>8.4103450557926198</v>
      </c>
      <c r="AV120" s="53">
        <v>8.4276026771923807</v>
      </c>
      <c r="AW120" s="53">
        <v>0.45337186079049402</v>
      </c>
      <c r="AX120" s="53">
        <v>0.45436897685233502</v>
      </c>
      <c r="AY120" s="53">
        <v>0.85077270589057197</v>
      </c>
      <c r="AZ120" s="53">
        <v>0.85532850180283004</v>
      </c>
      <c r="BA120" s="48" t="s">
        <v>69</v>
      </c>
      <c r="BB120" s="48" t="s">
        <v>69</v>
      </c>
      <c r="BC120" s="48" t="s">
        <v>69</v>
      </c>
      <c r="BD120" s="48" t="s">
        <v>69</v>
      </c>
      <c r="BE120" s="48" t="s">
        <v>71</v>
      </c>
      <c r="BF120" s="48" t="s">
        <v>71</v>
      </c>
      <c r="BG120" s="48" t="s">
        <v>71</v>
      </c>
      <c r="BH120" s="48" t="s">
        <v>71</v>
      </c>
      <c r="BI120" s="49">
        <f t="shared" si="468"/>
        <v>1</v>
      </c>
      <c r="BJ120" s="49" t="s">
        <v>149</v>
      </c>
      <c r="BK120" s="53">
        <v>0.75847979630699902</v>
      </c>
      <c r="BL120" s="53">
        <v>0.76392120553183895</v>
      </c>
      <c r="BM120" s="53">
        <v>12.772944691857001</v>
      </c>
      <c r="BN120" s="53">
        <v>11.9197259371805</v>
      </c>
      <c r="BO120" s="53">
        <v>0.49144705075216599</v>
      </c>
      <c r="BP120" s="53">
        <v>0.485879403214584</v>
      </c>
      <c r="BQ120" s="53">
        <v>0.84162527161224499</v>
      </c>
      <c r="BR120" s="53">
        <v>0.84458503604716195</v>
      </c>
      <c r="BS120" s="49" t="s">
        <v>69</v>
      </c>
      <c r="BT120" s="49" t="s">
        <v>69</v>
      </c>
      <c r="BU120" s="49" t="s">
        <v>70</v>
      </c>
      <c r="BV120" s="49" t="s">
        <v>70</v>
      </c>
      <c r="BW120" s="49" t="s">
        <v>71</v>
      </c>
      <c r="BX120" s="49" t="s">
        <v>71</v>
      </c>
      <c r="BY120" s="49" t="s">
        <v>69</v>
      </c>
      <c r="BZ120" s="49" t="s">
        <v>69</v>
      </c>
    </row>
    <row r="121" spans="1:78" s="49" customFormat="1" x14ac:dyDescent="0.25">
      <c r="A121" s="48">
        <v>14184100</v>
      </c>
      <c r="B121" s="48">
        <v>23780883</v>
      </c>
      <c r="C121" s="49" t="s">
        <v>143</v>
      </c>
      <c r="D121" s="49" t="s">
        <v>205</v>
      </c>
      <c r="F121" s="50"/>
      <c r="G121" s="51">
        <v>0.83299999999999996</v>
      </c>
      <c r="H121" s="51" t="str">
        <f t="shared" si="452"/>
        <v>VG</v>
      </c>
      <c r="I121" s="51" t="str">
        <f t="shared" si="453"/>
        <v>G</v>
      </c>
      <c r="J121" s="51" t="str">
        <f t="shared" si="454"/>
        <v>G</v>
      </c>
      <c r="K121" s="51" t="str">
        <f t="shared" si="455"/>
        <v>G</v>
      </c>
      <c r="L121" s="52">
        <v>2.9600000000000001E-2</v>
      </c>
      <c r="M121" s="51" t="str">
        <f t="shared" si="456"/>
        <v>VG</v>
      </c>
      <c r="N121" s="51" t="str">
        <f t="shared" si="457"/>
        <v>G</v>
      </c>
      <c r="O121" s="51" t="str">
        <f t="shared" si="458"/>
        <v>G</v>
      </c>
      <c r="P121" s="51" t="str">
        <f t="shared" si="459"/>
        <v>G</v>
      </c>
      <c r="Q121" s="51">
        <v>0.40899999999999997</v>
      </c>
      <c r="R121" s="51" t="str">
        <f t="shared" si="460"/>
        <v>VG</v>
      </c>
      <c r="S121" s="51" t="str">
        <f t="shared" si="461"/>
        <v>G</v>
      </c>
      <c r="T121" s="51" t="str">
        <f t="shared" si="462"/>
        <v>VG</v>
      </c>
      <c r="U121" s="51" t="str">
        <f t="shared" si="463"/>
        <v>VG</v>
      </c>
      <c r="V121" s="76">
        <v>0.84860000000000002</v>
      </c>
      <c r="W121" s="51" t="str">
        <f t="shared" si="464"/>
        <v>G</v>
      </c>
      <c r="X121" s="51" t="str">
        <f t="shared" si="465"/>
        <v>S</v>
      </c>
      <c r="Y121" s="51" t="str">
        <f t="shared" si="466"/>
        <v>VG</v>
      </c>
      <c r="Z121" s="51" t="str">
        <f t="shared" si="467"/>
        <v>G</v>
      </c>
      <c r="AA121" s="53">
        <v>0.74616055699305495</v>
      </c>
      <c r="AB121" s="53">
        <v>0.67909814418889003</v>
      </c>
      <c r="AC121" s="53">
        <v>14.057892180073001</v>
      </c>
      <c r="AD121" s="53">
        <v>10.3877828640448</v>
      </c>
      <c r="AE121" s="53">
        <v>0.50382481380629296</v>
      </c>
      <c r="AF121" s="53">
        <v>0.56648199954730305</v>
      </c>
      <c r="AG121" s="53">
        <v>0.84268686003554205</v>
      </c>
      <c r="AH121" s="53">
        <v>0.72946601556531199</v>
      </c>
      <c r="AI121" s="48" t="s">
        <v>69</v>
      </c>
      <c r="AJ121" s="48" t="s">
        <v>70</v>
      </c>
      <c r="AK121" s="48" t="s">
        <v>70</v>
      </c>
      <c r="AL121" s="48" t="s">
        <v>70</v>
      </c>
      <c r="AM121" s="48" t="s">
        <v>69</v>
      </c>
      <c r="AN121" s="48" t="s">
        <v>69</v>
      </c>
      <c r="AO121" s="48" t="s">
        <v>69</v>
      </c>
      <c r="AP121" s="48" t="s">
        <v>70</v>
      </c>
      <c r="AR121" s="54" t="s">
        <v>149</v>
      </c>
      <c r="AS121" s="53">
        <v>0.79445395584336498</v>
      </c>
      <c r="AT121" s="53">
        <v>0.793548832874162</v>
      </c>
      <c r="AU121" s="53">
        <v>8.4103450557926198</v>
      </c>
      <c r="AV121" s="53">
        <v>8.4276026771923807</v>
      </c>
      <c r="AW121" s="53">
        <v>0.45337186079049402</v>
      </c>
      <c r="AX121" s="53">
        <v>0.45436897685233502</v>
      </c>
      <c r="AY121" s="53">
        <v>0.85077270589057197</v>
      </c>
      <c r="AZ121" s="53">
        <v>0.85532850180283004</v>
      </c>
      <c r="BA121" s="48" t="s">
        <v>69</v>
      </c>
      <c r="BB121" s="48" t="s">
        <v>69</v>
      </c>
      <c r="BC121" s="48" t="s">
        <v>69</v>
      </c>
      <c r="BD121" s="48" t="s">
        <v>69</v>
      </c>
      <c r="BE121" s="48" t="s">
        <v>71</v>
      </c>
      <c r="BF121" s="48" t="s">
        <v>71</v>
      </c>
      <c r="BG121" s="48" t="s">
        <v>71</v>
      </c>
      <c r="BH121" s="48" t="s">
        <v>71</v>
      </c>
      <c r="BI121" s="49">
        <f t="shared" si="468"/>
        <v>1</v>
      </c>
      <c r="BJ121" s="49" t="s">
        <v>149</v>
      </c>
      <c r="BK121" s="53">
        <v>0.75847979630699902</v>
      </c>
      <c r="BL121" s="53">
        <v>0.76392120553183895</v>
      </c>
      <c r="BM121" s="53">
        <v>12.772944691857001</v>
      </c>
      <c r="BN121" s="53">
        <v>11.9197259371805</v>
      </c>
      <c r="BO121" s="53">
        <v>0.49144705075216599</v>
      </c>
      <c r="BP121" s="53">
        <v>0.485879403214584</v>
      </c>
      <c r="BQ121" s="53">
        <v>0.84162527161224499</v>
      </c>
      <c r="BR121" s="53">
        <v>0.84458503604716195</v>
      </c>
      <c r="BS121" s="49" t="s">
        <v>69</v>
      </c>
      <c r="BT121" s="49" t="s">
        <v>69</v>
      </c>
      <c r="BU121" s="49" t="s">
        <v>70</v>
      </c>
      <c r="BV121" s="49" t="s">
        <v>70</v>
      </c>
      <c r="BW121" s="49" t="s">
        <v>71</v>
      </c>
      <c r="BX121" s="49" t="s">
        <v>71</v>
      </c>
      <c r="BY121" s="49" t="s">
        <v>69</v>
      </c>
      <c r="BZ121" s="49" t="s">
        <v>69</v>
      </c>
    </row>
    <row r="122" spans="1:78" s="49" customFormat="1" x14ac:dyDescent="0.25">
      <c r="A122" s="48">
        <v>14184100</v>
      </c>
      <c r="B122" s="48">
        <v>23780883</v>
      </c>
      <c r="C122" s="49" t="s">
        <v>143</v>
      </c>
      <c r="D122" s="49" t="s">
        <v>208</v>
      </c>
      <c r="F122" s="50"/>
      <c r="G122" s="51">
        <v>0.83399999999999996</v>
      </c>
      <c r="H122" s="51" t="str">
        <f t="shared" si="452"/>
        <v>VG</v>
      </c>
      <c r="I122" s="51" t="str">
        <f t="shared" si="453"/>
        <v>G</v>
      </c>
      <c r="J122" s="51" t="str">
        <f t="shared" si="454"/>
        <v>G</v>
      </c>
      <c r="K122" s="51" t="str">
        <f t="shared" si="455"/>
        <v>G</v>
      </c>
      <c r="L122" s="52">
        <v>2.6599999999999999E-2</v>
      </c>
      <c r="M122" s="51" t="str">
        <f t="shared" si="456"/>
        <v>VG</v>
      </c>
      <c r="N122" s="51" t="str">
        <f t="shared" si="457"/>
        <v>G</v>
      </c>
      <c r="O122" s="51" t="str">
        <f t="shared" si="458"/>
        <v>G</v>
      </c>
      <c r="P122" s="51" t="str">
        <f t="shared" si="459"/>
        <v>G</v>
      </c>
      <c r="Q122" s="51">
        <v>0.40799999999999997</v>
      </c>
      <c r="R122" s="51" t="str">
        <f t="shared" si="460"/>
        <v>VG</v>
      </c>
      <c r="S122" s="51" t="str">
        <f t="shared" si="461"/>
        <v>G</v>
      </c>
      <c r="T122" s="51" t="str">
        <f t="shared" si="462"/>
        <v>VG</v>
      </c>
      <c r="U122" s="51" t="str">
        <f t="shared" si="463"/>
        <v>VG</v>
      </c>
      <c r="V122" s="76">
        <v>0.84860000000000002</v>
      </c>
      <c r="W122" s="51" t="str">
        <f t="shared" si="464"/>
        <v>G</v>
      </c>
      <c r="X122" s="51" t="str">
        <f t="shared" si="465"/>
        <v>S</v>
      </c>
      <c r="Y122" s="51" t="str">
        <f t="shared" si="466"/>
        <v>VG</v>
      </c>
      <c r="Z122" s="51" t="str">
        <f t="shared" si="467"/>
        <v>G</v>
      </c>
      <c r="AA122" s="53">
        <v>0.74616055699305495</v>
      </c>
      <c r="AB122" s="53">
        <v>0.67909814418889003</v>
      </c>
      <c r="AC122" s="53">
        <v>14.057892180073001</v>
      </c>
      <c r="AD122" s="53">
        <v>10.3877828640448</v>
      </c>
      <c r="AE122" s="53">
        <v>0.50382481380629296</v>
      </c>
      <c r="AF122" s="53">
        <v>0.56648199954730305</v>
      </c>
      <c r="AG122" s="53">
        <v>0.84268686003554205</v>
      </c>
      <c r="AH122" s="53">
        <v>0.72946601556531199</v>
      </c>
      <c r="AI122" s="48" t="s">
        <v>69</v>
      </c>
      <c r="AJ122" s="48" t="s">
        <v>70</v>
      </c>
      <c r="AK122" s="48" t="s">
        <v>70</v>
      </c>
      <c r="AL122" s="48" t="s">
        <v>70</v>
      </c>
      <c r="AM122" s="48" t="s">
        <v>69</v>
      </c>
      <c r="AN122" s="48" t="s">
        <v>69</v>
      </c>
      <c r="AO122" s="48" t="s">
        <v>69</v>
      </c>
      <c r="AP122" s="48" t="s">
        <v>70</v>
      </c>
      <c r="AR122" s="54" t="s">
        <v>149</v>
      </c>
      <c r="AS122" s="53">
        <v>0.79445395584336498</v>
      </c>
      <c r="AT122" s="53">
        <v>0.793548832874162</v>
      </c>
      <c r="AU122" s="53">
        <v>8.4103450557926198</v>
      </c>
      <c r="AV122" s="53">
        <v>8.4276026771923807</v>
      </c>
      <c r="AW122" s="53">
        <v>0.45337186079049402</v>
      </c>
      <c r="AX122" s="53">
        <v>0.45436897685233502</v>
      </c>
      <c r="AY122" s="53">
        <v>0.85077270589057197</v>
      </c>
      <c r="AZ122" s="53">
        <v>0.85532850180283004</v>
      </c>
      <c r="BA122" s="48" t="s">
        <v>69</v>
      </c>
      <c r="BB122" s="48" t="s">
        <v>69</v>
      </c>
      <c r="BC122" s="48" t="s">
        <v>69</v>
      </c>
      <c r="BD122" s="48" t="s">
        <v>69</v>
      </c>
      <c r="BE122" s="48" t="s">
        <v>71</v>
      </c>
      <c r="BF122" s="48" t="s">
        <v>71</v>
      </c>
      <c r="BG122" s="48" t="s">
        <v>71</v>
      </c>
      <c r="BH122" s="48" t="s">
        <v>71</v>
      </c>
      <c r="BI122" s="49">
        <f t="shared" si="468"/>
        <v>1</v>
      </c>
      <c r="BJ122" s="49" t="s">
        <v>149</v>
      </c>
      <c r="BK122" s="53">
        <v>0.75847979630699902</v>
      </c>
      <c r="BL122" s="53">
        <v>0.76392120553183895</v>
      </c>
      <c r="BM122" s="53">
        <v>12.772944691857001</v>
      </c>
      <c r="BN122" s="53">
        <v>11.9197259371805</v>
      </c>
      <c r="BO122" s="53">
        <v>0.49144705075216599</v>
      </c>
      <c r="BP122" s="53">
        <v>0.485879403214584</v>
      </c>
      <c r="BQ122" s="53">
        <v>0.84162527161224499</v>
      </c>
      <c r="BR122" s="53">
        <v>0.84458503604716195</v>
      </c>
      <c r="BS122" s="49" t="s">
        <v>69</v>
      </c>
      <c r="BT122" s="49" t="s">
        <v>69</v>
      </c>
      <c r="BU122" s="49" t="s">
        <v>70</v>
      </c>
      <c r="BV122" s="49" t="s">
        <v>70</v>
      </c>
      <c r="BW122" s="49" t="s">
        <v>71</v>
      </c>
      <c r="BX122" s="49" t="s">
        <v>71</v>
      </c>
      <c r="BY122" s="49" t="s">
        <v>69</v>
      </c>
      <c r="BZ122" s="49" t="s">
        <v>69</v>
      </c>
    </row>
    <row r="123" spans="1:78" s="49" customFormat="1" x14ac:dyDescent="0.25">
      <c r="A123" s="48">
        <v>14184100</v>
      </c>
      <c r="B123" s="48">
        <v>23780883</v>
      </c>
      <c r="C123" s="49" t="s">
        <v>143</v>
      </c>
      <c r="D123" s="49" t="s">
        <v>209</v>
      </c>
      <c r="F123" s="50"/>
      <c r="G123" s="51">
        <v>0.83299999999999996</v>
      </c>
      <c r="H123" s="51" t="str">
        <f t="shared" si="452"/>
        <v>VG</v>
      </c>
      <c r="I123" s="51" t="str">
        <f t="shared" si="453"/>
        <v>G</v>
      </c>
      <c r="J123" s="51" t="str">
        <f t="shared" si="454"/>
        <v>G</v>
      </c>
      <c r="K123" s="51" t="str">
        <f t="shared" si="455"/>
        <v>G</v>
      </c>
      <c r="L123" s="52">
        <v>2.9600000000000001E-2</v>
      </c>
      <c r="M123" s="51" t="str">
        <f t="shared" si="456"/>
        <v>VG</v>
      </c>
      <c r="N123" s="51" t="str">
        <f t="shared" si="457"/>
        <v>G</v>
      </c>
      <c r="O123" s="51" t="str">
        <f t="shared" si="458"/>
        <v>G</v>
      </c>
      <c r="P123" s="51" t="str">
        <f t="shared" si="459"/>
        <v>G</v>
      </c>
      <c r="Q123" s="51">
        <v>0.40899999999999997</v>
      </c>
      <c r="R123" s="51" t="str">
        <f t="shared" si="460"/>
        <v>VG</v>
      </c>
      <c r="S123" s="51" t="str">
        <f t="shared" si="461"/>
        <v>G</v>
      </c>
      <c r="T123" s="51" t="str">
        <f t="shared" si="462"/>
        <v>VG</v>
      </c>
      <c r="U123" s="51" t="str">
        <f t="shared" si="463"/>
        <v>VG</v>
      </c>
      <c r="V123" s="76">
        <v>0.84860000000000002</v>
      </c>
      <c r="W123" s="51" t="str">
        <f t="shared" si="464"/>
        <v>G</v>
      </c>
      <c r="X123" s="51" t="str">
        <f t="shared" si="465"/>
        <v>S</v>
      </c>
      <c r="Y123" s="51" t="str">
        <f t="shared" si="466"/>
        <v>VG</v>
      </c>
      <c r="Z123" s="51" t="str">
        <f t="shared" si="467"/>
        <v>G</v>
      </c>
      <c r="AA123" s="53">
        <v>0.74616055699305495</v>
      </c>
      <c r="AB123" s="53">
        <v>0.67909814418889003</v>
      </c>
      <c r="AC123" s="53">
        <v>14.057892180073001</v>
      </c>
      <c r="AD123" s="53">
        <v>10.3877828640448</v>
      </c>
      <c r="AE123" s="53">
        <v>0.50382481380629296</v>
      </c>
      <c r="AF123" s="53">
        <v>0.56648199954730305</v>
      </c>
      <c r="AG123" s="53">
        <v>0.84268686003554205</v>
      </c>
      <c r="AH123" s="53">
        <v>0.72946601556531199</v>
      </c>
      <c r="AI123" s="48" t="s">
        <v>69</v>
      </c>
      <c r="AJ123" s="48" t="s">
        <v>70</v>
      </c>
      <c r="AK123" s="48" t="s">
        <v>70</v>
      </c>
      <c r="AL123" s="48" t="s">
        <v>70</v>
      </c>
      <c r="AM123" s="48" t="s">
        <v>69</v>
      </c>
      <c r="AN123" s="48" t="s">
        <v>69</v>
      </c>
      <c r="AO123" s="48" t="s">
        <v>69</v>
      </c>
      <c r="AP123" s="48" t="s">
        <v>70</v>
      </c>
      <c r="AR123" s="54" t="s">
        <v>149</v>
      </c>
      <c r="AS123" s="53">
        <v>0.79445395584336498</v>
      </c>
      <c r="AT123" s="53">
        <v>0.793548832874162</v>
      </c>
      <c r="AU123" s="53">
        <v>8.4103450557926198</v>
      </c>
      <c r="AV123" s="53">
        <v>8.4276026771923807</v>
      </c>
      <c r="AW123" s="53">
        <v>0.45337186079049402</v>
      </c>
      <c r="AX123" s="53">
        <v>0.45436897685233502</v>
      </c>
      <c r="AY123" s="53">
        <v>0.85077270589057197</v>
      </c>
      <c r="AZ123" s="53">
        <v>0.85532850180283004</v>
      </c>
      <c r="BA123" s="48" t="s">
        <v>69</v>
      </c>
      <c r="BB123" s="48" t="s">
        <v>69</v>
      </c>
      <c r="BC123" s="48" t="s">
        <v>69</v>
      </c>
      <c r="BD123" s="48" t="s">
        <v>69</v>
      </c>
      <c r="BE123" s="48" t="s">
        <v>71</v>
      </c>
      <c r="BF123" s="48" t="s">
        <v>71</v>
      </c>
      <c r="BG123" s="48" t="s">
        <v>71</v>
      </c>
      <c r="BH123" s="48" t="s">
        <v>71</v>
      </c>
      <c r="BI123" s="49">
        <f t="shared" si="468"/>
        <v>1</v>
      </c>
      <c r="BJ123" s="49" t="s">
        <v>149</v>
      </c>
      <c r="BK123" s="53">
        <v>0.75847979630699902</v>
      </c>
      <c r="BL123" s="53">
        <v>0.76392120553183895</v>
      </c>
      <c r="BM123" s="53">
        <v>12.772944691857001</v>
      </c>
      <c r="BN123" s="53">
        <v>11.9197259371805</v>
      </c>
      <c r="BO123" s="53">
        <v>0.49144705075216599</v>
      </c>
      <c r="BP123" s="53">
        <v>0.485879403214584</v>
      </c>
      <c r="BQ123" s="53">
        <v>0.84162527161224499</v>
      </c>
      <c r="BR123" s="53">
        <v>0.84458503604716195</v>
      </c>
      <c r="BS123" s="49" t="s">
        <v>69</v>
      </c>
      <c r="BT123" s="49" t="s">
        <v>69</v>
      </c>
      <c r="BU123" s="49" t="s">
        <v>70</v>
      </c>
      <c r="BV123" s="49" t="s">
        <v>70</v>
      </c>
      <c r="BW123" s="49" t="s">
        <v>71</v>
      </c>
      <c r="BX123" s="49" t="s">
        <v>71</v>
      </c>
      <c r="BY123" s="49" t="s">
        <v>69</v>
      </c>
      <c r="BZ123" s="49" t="s">
        <v>69</v>
      </c>
    </row>
    <row r="124" spans="1:78" s="49" customFormat="1" x14ac:dyDescent="0.25">
      <c r="A124" s="48">
        <v>14184100</v>
      </c>
      <c r="B124" s="48">
        <v>23780883</v>
      </c>
      <c r="C124" s="49" t="s">
        <v>143</v>
      </c>
      <c r="D124" s="49" t="s">
        <v>214</v>
      </c>
      <c r="F124" s="50"/>
      <c r="G124" s="51">
        <v>0.83299999999999996</v>
      </c>
      <c r="H124" s="51" t="str">
        <f t="shared" si="452"/>
        <v>VG</v>
      </c>
      <c r="I124" s="51" t="str">
        <f t="shared" si="453"/>
        <v>G</v>
      </c>
      <c r="J124" s="51" t="str">
        <f t="shared" si="454"/>
        <v>G</v>
      </c>
      <c r="K124" s="51" t="str">
        <f t="shared" si="455"/>
        <v>G</v>
      </c>
      <c r="L124" s="52">
        <v>2.9600000000000001E-2</v>
      </c>
      <c r="M124" s="51" t="str">
        <f t="shared" si="456"/>
        <v>VG</v>
      </c>
      <c r="N124" s="51" t="str">
        <f t="shared" si="457"/>
        <v>G</v>
      </c>
      <c r="O124" s="51" t="str">
        <f t="shared" si="458"/>
        <v>G</v>
      </c>
      <c r="P124" s="51" t="str">
        <f t="shared" si="459"/>
        <v>G</v>
      </c>
      <c r="Q124" s="51">
        <v>0.40899999999999997</v>
      </c>
      <c r="R124" s="51" t="str">
        <f t="shared" si="460"/>
        <v>VG</v>
      </c>
      <c r="S124" s="51" t="str">
        <f t="shared" si="461"/>
        <v>G</v>
      </c>
      <c r="T124" s="51" t="str">
        <f t="shared" si="462"/>
        <v>VG</v>
      </c>
      <c r="U124" s="51" t="str">
        <f t="shared" si="463"/>
        <v>VG</v>
      </c>
      <c r="V124" s="76">
        <v>0.84860000000000002</v>
      </c>
      <c r="W124" s="51" t="str">
        <f t="shared" si="464"/>
        <v>G</v>
      </c>
      <c r="X124" s="51" t="str">
        <f t="shared" si="465"/>
        <v>S</v>
      </c>
      <c r="Y124" s="51" t="str">
        <f t="shared" si="466"/>
        <v>VG</v>
      </c>
      <c r="Z124" s="51" t="str">
        <f t="shared" si="467"/>
        <v>G</v>
      </c>
      <c r="AA124" s="53">
        <v>0.74616055699305495</v>
      </c>
      <c r="AB124" s="53">
        <v>0.67909814418889003</v>
      </c>
      <c r="AC124" s="53">
        <v>14.057892180073001</v>
      </c>
      <c r="AD124" s="53">
        <v>10.3877828640448</v>
      </c>
      <c r="AE124" s="53">
        <v>0.50382481380629296</v>
      </c>
      <c r="AF124" s="53">
        <v>0.56648199954730305</v>
      </c>
      <c r="AG124" s="53">
        <v>0.84268686003554205</v>
      </c>
      <c r="AH124" s="53">
        <v>0.72946601556531199</v>
      </c>
      <c r="AI124" s="48" t="s">
        <v>69</v>
      </c>
      <c r="AJ124" s="48" t="s">
        <v>70</v>
      </c>
      <c r="AK124" s="48" t="s">
        <v>70</v>
      </c>
      <c r="AL124" s="48" t="s">
        <v>70</v>
      </c>
      <c r="AM124" s="48" t="s">
        <v>69</v>
      </c>
      <c r="AN124" s="48" t="s">
        <v>69</v>
      </c>
      <c r="AO124" s="48" t="s">
        <v>69</v>
      </c>
      <c r="AP124" s="48" t="s">
        <v>70</v>
      </c>
      <c r="AR124" s="54" t="s">
        <v>149</v>
      </c>
      <c r="AS124" s="53">
        <v>0.79445395584336498</v>
      </c>
      <c r="AT124" s="53">
        <v>0.793548832874162</v>
      </c>
      <c r="AU124" s="53">
        <v>8.4103450557926198</v>
      </c>
      <c r="AV124" s="53">
        <v>8.4276026771923807</v>
      </c>
      <c r="AW124" s="53">
        <v>0.45337186079049402</v>
      </c>
      <c r="AX124" s="53">
        <v>0.45436897685233502</v>
      </c>
      <c r="AY124" s="53">
        <v>0.85077270589057197</v>
      </c>
      <c r="AZ124" s="53">
        <v>0.85532850180283004</v>
      </c>
      <c r="BA124" s="48" t="s">
        <v>69</v>
      </c>
      <c r="BB124" s="48" t="s">
        <v>69</v>
      </c>
      <c r="BC124" s="48" t="s">
        <v>69</v>
      </c>
      <c r="BD124" s="48" t="s">
        <v>69</v>
      </c>
      <c r="BE124" s="48" t="s">
        <v>71</v>
      </c>
      <c r="BF124" s="48" t="s">
        <v>71</v>
      </c>
      <c r="BG124" s="48" t="s">
        <v>71</v>
      </c>
      <c r="BH124" s="48" t="s">
        <v>71</v>
      </c>
      <c r="BI124" s="49">
        <f t="shared" si="468"/>
        <v>1</v>
      </c>
      <c r="BJ124" s="49" t="s">
        <v>149</v>
      </c>
      <c r="BK124" s="53">
        <v>0.75847979630699902</v>
      </c>
      <c r="BL124" s="53">
        <v>0.76392120553183895</v>
      </c>
      <c r="BM124" s="53">
        <v>12.772944691857001</v>
      </c>
      <c r="BN124" s="53">
        <v>11.9197259371805</v>
      </c>
      <c r="BO124" s="53">
        <v>0.49144705075216599</v>
      </c>
      <c r="BP124" s="53">
        <v>0.485879403214584</v>
      </c>
      <c r="BQ124" s="53">
        <v>0.84162527161224499</v>
      </c>
      <c r="BR124" s="53">
        <v>0.84458503604716195</v>
      </c>
      <c r="BS124" s="49" t="s">
        <v>69</v>
      </c>
      <c r="BT124" s="49" t="s">
        <v>69</v>
      </c>
      <c r="BU124" s="49" t="s">
        <v>70</v>
      </c>
      <c r="BV124" s="49" t="s">
        <v>70</v>
      </c>
      <c r="BW124" s="49" t="s">
        <v>71</v>
      </c>
      <c r="BX124" s="49" t="s">
        <v>71</v>
      </c>
      <c r="BY124" s="49" t="s">
        <v>69</v>
      </c>
      <c r="BZ124" s="49" t="s">
        <v>69</v>
      </c>
    </row>
    <row r="125" spans="1:78" s="49" customFormat="1" x14ac:dyDescent="0.25">
      <c r="A125" s="48">
        <v>14184100</v>
      </c>
      <c r="B125" s="48">
        <v>23780883</v>
      </c>
      <c r="C125" s="49" t="s">
        <v>143</v>
      </c>
      <c r="D125" s="49" t="s">
        <v>222</v>
      </c>
      <c r="E125" s="49" t="s">
        <v>225</v>
      </c>
      <c r="F125" s="50"/>
      <c r="G125" s="51">
        <v>0.83099999999999996</v>
      </c>
      <c r="H125" s="51" t="str">
        <f t="shared" si="452"/>
        <v>VG</v>
      </c>
      <c r="I125" s="51" t="str">
        <f t="shared" si="453"/>
        <v>G</v>
      </c>
      <c r="J125" s="51" t="str">
        <f t="shared" si="454"/>
        <v>G</v>
      </c>
      <c r="K125" s="51" t="str">
        <f t="shared" si="455"/>
        <v>G</v>
      </c>
      <c r="L125" s="52">
        <v>3.09E-2</v>
      </c>
      <c r="M125" s="51" t="str">
        <f t="shared" si="456"/>
        <v>VG</v>
      </c>
      <c r="N125" s="51" t="str">
        <f t="shared" si="457"/>
        <v>G</v>
      </c>
      <c r="O125" s="51" t="str">
        <f t="shared" si="458"/>
        <v>G</v>
      </c>
      <c r="P125" s="51" t="str">
        <f t="shared" si="459"/>
        <v>G</v>
      </c>
      <c r="Q125" s="51">
        <v>0.41099999999999998</v>
      </c>
      <c r="R125" s="51" t="str">
        <f t="shared" si="460"/>
        <v>VG</v>
      </c>
      <c r="S125" s="51" t="str">
        <f t="shared" si="461"/>
        <v>G</v>
      </c>
      <c r="T125" s="51" t="str">
        <f t="shared" si="462"/>
        <v>VG</v>
      </c>
      <c r="U125" s="51" t="str">
        <f t="shared" si="463"/>
        <v>VG</v>
      </c>
      <c r="V125" s="76">
        <v>0.85670000000000002</v>
      </c>
      <c r="W125" s="51" t="str">
        <f t="shared" si="464"/>
        <v>VG</v>
      </c>
      <c r="X125" s="51" t="str">
        <f t="shared" si="465"/>
        <v>S</v>
      </c>
      <c r="Y125" s="51" t="str">
        <f t="shared" si="466"/>
        <v>VG</v>
      </c>
      <c r="Z125" s="51" t="str">
        <f t="shared" si="467"/>
        <v>G</v>
      </c>
      <c r="AA125" s="53">
        <v>0.74616055699305495</v>
      </c>
      <c r="AB125" s="53">
        <v>0.67909814418889003</v>
      </c>
      <c r="AC125" s="53">
        <v>14.057892180073001</v>
      </c>
      <c r="AD125" s="53">
        <v>10.3877828640448</v>
      </c>
      <c r="AE125" s="53">
        <v>0.50382481380629296</v>
      </c>
      <c r="AF125" s="53">
        <v>0.56648199954730305</v>
      </c>
      <c r="AG125" s="53">
        <v>0.84268686003554205</v>
      </c>
      <c r="AH125" s="53">
        <v>0.72946601556531199</v>
      </c>
      <c r="AI125" s="48" t="s">
        <v>69</v>
      </c>
      <c r="AJ125" s="48" t="s">
        <v>70</v>
      </c>
      <c r="AK125" s="48" t="s">
        <v>70</v>
      </c>
      <c r="AL125" s="48" t="s">
        <v>70</v>
      </c>
      <c r="AM125" s="48" t="s">
        <v>69</v>
      </c>
      <c r="AN125" s="48" t="s">
        <v>69</v>
      </c>
      <c r="AO125" s="48" t="s">
        <v>69</v>
      </c>
      <c r="AP125" s="48" t="s">
        <v>70</v>
      </c>
      <c r="AR125" s="54" t="s">
        <v>149</v>
      </c>
      <c r="AS125" s="53">
        <v>0.79445395584336498</v>
      </c>
      <c r="AT125" s="53">
        <v>0.793548832874162</v>
      </c>
      <c r="AU125" s="53">
        <v>8.4103450557926198</v>
      </c>
      <c r="AV125" s="53">
        <v>8.4276026771923807</v>
      </c>
      <c r="AW125" s="53">
        <v>0.45337186079049402</v>
      </c>
      <c r="AX125" s="53">
        <v>0.45436897685233502</v>
      </c>
      <c r="AY125" s="53">
        <v>0.85077270589057197</v>
      </c>
      <c r="AZ125" s="53">
        <v>0.85532850180283004</v>
      </c>
      <c r="BA125" s="48" t="s">
        <v>69</v>
      </c>
      <c r="BB125" s="48" t="s">
        <v>69</v>
      </c>
      <c r="BC125" s="48" t="s">
        <v>69</v>
      </c>
      <c r="BD125" s="48" t="s">
        <v>69</v>
      </c>
      <c r="BE125" s="48" t="s">
        <v>71</v>
      </c>
      <c r="BF125" s="48" t="s">
        <v>71</v>
      </c>
      <c r="BG125" s="48" t="s">
        <v>71</v>
      </c>
      <c r="BH125" s="48" t="s">
        <v>71</v>
      </c>
      <c r="BI125" s="49">
        <f t="shared" si="468"/>
        <v>1</v>
      </c>
      <c r="BJ125" s="49" t="s">
        <v>149</v>
      </c>
      <c r="BK125" s="53">
        <v>0.75847979630699902</v>
      </c>
      <c r="BL125" s="53">
        <v>0.76392120553183895</v>
      </c>
      <c r="BM125" s="53">
        <v>12.772944691857001</v>
      </c>
      <c r="BN125" s="53">
        <v>11.9197259371805</v>
      </c>
      <c r="BO125" s="53">
        <v>0.49144705075216599</v>
      </c>
      <c r="BP125" s="53">
        <v>0.485879403214584</v>
      </c>
      <c r="BQ125" s="53">
        <v>0.84162527161224499</v>
      </c>
      <c r="BR125" s="53">
        <v>0.84458503604716195</v>
      </c>
      <c r="BS125" s="49" t="s">
        <v>69</v>
      </c>
      <c r="BT125" s="49" t="s">
        <v>69</v>
      </c>
      <c r="BU125" s="49" t="s">
        <v>70</v>
      </c>
      <c r="BV125" s="49" t="s">
        <v>70</v>
      </c>
      <c r="BW125" s="49" t="s">
        <v>71</v>
      </c>
      <c r="BX125" s="49" t="s">
        <v>71</v>
      </c>
      <c r="BY125" s="49" t="s">
        <v>69</v>
      </c>
      <c r="BZ125" s="49" t="s">
        <v>69</v>
      </c>
    </row>
    <row r="126" spans="1:78" s="49" customFormat="1" ht="60" x14ac:dyDescent="0.25">
      <c r="A126" s="48">
        <v>14184100</v>
      </c>
      <c r="B126" s="48">
        <v>23780883</v>
      </c>
      <c r="C126" s="49" t="s">
        <v>143</v>
      </c>
      <c r="D126" s="65" t="s">
        <v>228</v>
      </c>
      <c r="E126" s="49" t="s">
        <v>229</v>
      </c>
      <c r="F126" s="50"/>
      <c r="G126" s="51">
        <v>0.85299999999999998</v>
      </c>
      <c r="H126" s="51" t="str">
        <f t="shared" ref="H126" si="469">IF(G126&gt;0.8,"VG",IF(G126&gt;0.7,"G",IF(G126&gt;0.45,"S","NS")))</f>
        <v>VG</v>
      </c>
      <c r="I126" s="51" t="str">
        <f t="shared" ref="I126" si="470">AI126</f>
        <v>G</v>
      </c>
      <c r="J126" s="51" t="str">
        <f t="shared" ref="J126" si="471">BB126</f>
        <v>G</v>
      </c>
      <c r="K126" s="51" t="str">
        <f t="shared" ref="K126" si="472">BT126</f>
        <v>G</v>
      </c>
      <c r="L126" s="52">
        <v>-2.9899999999999999E-2</v>
      </c>
      <c r="M126" s="51" t="str">
        <f t="shared" ref="M126" si="473">IF(ABS(L126)&lt;5%,"VG",IF(ABS(L126)&lt;10%,"G",IF(ABS(L126)&lt;15%,"S","NS")))</f>
        <v>VG</v>
      </c>
      <c r="N126" s="51" t="str">
        <f t="shared" ref="N126" si="474">AO126</f>
        <v>G</v>
      </c>
      <c r="O126" s="51" t="str">
        <f t="shared" ref="O126" si="475">BD126</f>
        <v>G</v>
      </c>
      <c r="P126" s="51" t="str">
        <f t="shared" ref="P126" si="476">BY126</f>
        <v>G</v>
      </c>
      <c r="Q126" s="51">
        <v>0.38300000000000001</v>
      </c>
      <c r="R126" s="51" t="str">
        <f t="shared" ref="R126" si="477">IF(Q126&lt;=0.5,"VG",IF(Q126&lt;=0.6,"G",IF(Q126&lt;=0.7,"S","NS")))</f>
        <v>VG</v>
      </c>
      <c r="S126" s="51" t="str">
        <f t="shared" ref="S126" si="478">AN126</f>
        <v>G</v>
      </c>
      <c r="T126" s="51" t="str">
        <f t="shared" ref="T126" si="479">BF126</f>
        <v>VG</v>
      </c>
      <c r="U126" s="51" t="str">
        <f t="shared" ref="U126" si="480">BX126</f>
        <v>VG</v>
      </c>
      <c r="V126" s="76">
        <v>0.86480000000000001</v>
      </c>
      <c r="W126" s="51" t="str">
        <f t="shared" ref="W126" si="481">IF(V126&gt;0.85,"VG",IF(V126&gt;0.75,"G",IF(V126&gt;0.6,"S","NS")))</f>
        <v>VG</v>
      </c>
      <c r="X126" s="51" t="str">
        <f t="shared" ref="X126" si="482">AP126</f>
        <v>S</v>
      </c>
      <c r="Y126" s="51" t="str">
        <f t="shared" ref="Y126" si="483">BH126</f>
        <v>VG</v>
      </c>
      <c r="Z126" s="51" t="str">
        <f t="shared" ref="Z126" si="484">BZ126</f>
        <v>G</v>
      </c>
      <c r="AA126" s="53">
        <v>0.74616055699305495</v>
      </c>
      <c r="AB126" s="53">
        <v>0.67909814418889003</v>
      </c>
      <c r="AC126" s="53">
        <v>14.057892180073001</v>
      </c>
      <c r="AD126" s="53">
        <v>10.3877828640448</v>
      </c>
      <c r="AE126" s="53">
        <v>0.50382481380629296</v>
      </c>
      <c r="AF126" s="53">
        <v>0.56648199954730305</v>
      </c>
      <c r="AG126" s="53">
        <v>0.84268686003554205</v>
      </c>
      <c r="AH126" s="53">
        <v>0.72946601556531199</v>
      </c>
      <c r="AI126" s="48" t="s">
        <v>69</v>
      </c>
      <c r="AJ126" s="48" t="s">
        <v>70</v>
      </c>
      <c r="AK126" s="48" t="s">
        <v>70</v>
      </c>
      <c r="AL126" s="48" t="s">
        <v>70</v>
      </c>
      <c r="AM126" s="48" t="s">
        <v>69</v>
      </c>
      <c r="AN126" s="48" t="s">
        <v>69</v>
      </c>
      <c r="AO126" s="48" t="s">
        <v>69</v>
      </c>
      <c r="AP126" s="48" t="s">
        <v>70</v>
      </c>
      <c r="AR126" s="54" t="s">
        <v>149</v>
      </c>
      <c r="AS126" s="53">
        <v>0.79445395584336498</v>
      </c>
      <c r="AT126" s="53">
        <v>0.793548832874162</v>
      </c>
      <c r="AU126" s="53">
        <v>8.4103450557926198</v>
      </c>
      <c r="AV126" s="53">
        <v>8.4276026771923807</v>
      </c>
      <c r="AW126" s="53">
        <v>0.45337186079049402</v>
      </c>
      <c r="AX126" s="53">
        <v>0.45436897685233502</v>
      </c>
      <c r="AY126" s="53">
        <v>0.85077270589057197</v>
      </c>
      <c r="AZ126" s="53">
        <v>0.85532850180283004</v>
      </c>
      <c r="BA126" s="48" t="s">
        <v>69</v>
      </c>
      <c r="BB126" s="48" t="s">
        <v>69</v>
      </c>
      <c r="BC126" s="48" t="s">
        <v>69</v>
      </c>
      <c r="BD126" s="48" t="s">
        <v>69</v>
      </c>
      <c r="BE126" s="48" t="s">
        <v>71</v>
      </c>
      <c r="BF126" s="48" t="s">
        <v>71</v>
      </c>
      <c r="BG126" s="48" t="s">
        <v>71</v>
      </c>
      <c r="BH126" s="48" t="s">
        <v>71</v>
      </c>
      <c r="BI126" s="49">
        <f t="shared" ref="BI126" si="485">IF(BJ126=AR126,1,0)</f>
        <v>1</v>
      </c>
      <c r="BJ126" s="49" t="s">
        <v>149</v>
      </c>
      <c r="BK126" s="53">
        <v>0.75847979630699902</v>
      </c>
      <c r="BL126" s="53">
        <v>0.76392120553183895</v>
      </c>
      <c r="BM126" s="53">
        <v>12.772944691857001</v>
      </c>
      <c r="BN126" s="53">
        <v>11.9197259371805</v>
      </c>
      <c r="BO126" s="53">
        <v>0.49144705075216599</v>
      </c>
      <c r="BP126" s="53">
        <v>0.485879403214584</v>
      </c>
      <c r="BQ126" s="53">
        <v>0.84162527161224499</v>
      </c>
      <c r="BR126" s="53">
        <v>0.84458503604716195</v>
      </c>
      <c r="BS126" s="49" t="s">
        <v>69</v>
      </c>
      <c r="BT126" s="49" t="s">
        <v>69</v>
      </c>
      <c r="BU126" s="49" t="s">
        <v>70</v>
      </c>
      <c r="BV126" s="49" t="s">
        <v>70</v>
      </c>
      <c r="BW126" s="49" t="s">
        <v>71</v>
      </c>
      <c r="BX126" s="49" t="s">
        <v>71</v>
      </c>
      <c r="BY126" s="49" t="s">
        <v>69</v>
      </c>
      <c r="BZ126" s="49" t="s">
        <v>69</v>
      </c>
    </row>
    <row r="127" spans="1:78" s="49" customFormat="1" x14ac:dyDescent="0.25">
      <c r="A127" s="48">
        <v>14184100</v>
      </c>
      <c r="B127" s="48">
        <v>23780883</v>
      </c>
      <c r="C127" s="49" t="s">
        <v>143</v>
      </c>
      <c r="D127" s="65" t="s">
        <v>231</v>
      </c>
      <c r="E127" s="49" t="s">
        <v>233</v>
      </c>
      <c r="F127" s="50"/>
      <c r="G127" s="51">
        <v>0.84099999999999997</v>
      </c>
      <c r="H127" s="51" t="str">
        <f t="shared" ref="H127" si="486">IF(G127&gt;0.8,"VG",IF(G127&gt;0.7,"G",IF(G127&gt;0.45,"S","NS")))</f>
        <v>VG</v>
      </c>
      <c r="I127" s="51" t="str">
        <f t="shared" ref="I127" si="487">AI127</f>
        <v>G</v>
      </c>
      <c r="J127" s="51" t="str">
        <f t="shared" ref="J127" si="488">BB127</f>
        <v>G</v>
      </c>
      <c r="K127" s="51" t="str">
        <f t="shared" ref="K127" si="489">BT127</f>
        <v>G</v>
      </c>
      <c r="L127" s="52">
        <v>-7.5499999999999998E-2</v>
      </c>
      <c r="M127" s="51" t="str">
        <f t="shared" ref="M127" si="490">IF(ABS(L127)&lt;5%,"VG",IF(ABS(L127)&lt;10%,"G",IF(ABS(L127)&lt;15%,"S","NS")))</f>
        <v>G</v>
      </c>
      <c r="N127" s="51" t="str">
        <f t="shared" ref="N127" si="491">AO127</f>
        <v>G</v>
      </c>
      <c r="O127" s="51" t="str">
        <f t="shared" ref="O127" si="492">BD127</f>
        <v>G</v>
      </c>
      <c r="P127" s="51" t="str">
        <f t="shared" ref="P127" si="493">BY127</f>
        <v>G</v>
      </c>
      <c r="Q127" s="51">
        <v>0.39600000000000002</v>
      </c>
      <c r="R127" s="51" t="str">
        <f t="shared" ref="R127" si="494">IF(Q127&lt;=0.5,"VG",IF(Q127&lt;=0.6,"G",IF(Q127&lt;=0.7,"S","NS")))</f>
        <v>VG</v>
      </c>
      <c r="S127" s="51" t="str">
        <f t="shared" ref="S127" si="495">AN127</f>
        <v>G</v>
      </c>
      <c r="T127" s="51" t="str">
        <f t="shared" ref="T127" si="496">BF127</f>
        <v>VG</v>
      </c>
      <c r="U127" s="51" t="str">
        <f t="shared" ref="U127" si="497">BX127</f>
        <v>VG</v>
      </c>
      <c r="V127" s="76">
        <v>0.86470000000000002</v>
      </c>
      <c r="W127" s="51" t="str">
        <f t="shared" ref="W127" si="498">IF(V127&gt;0.85,"VG",IF(V127&gt;0.75,"G",IF(V127&gt;0.6,"S","NS")))</f>
        <v>VG</v>
      </c>
      <c r="X127" s="51" t="str">
        <f t="shared" ref="X127" si="499">AP127</f>
        <v>S</v>
      </c>
      <c r="Y127" s="51" t="str">
        <f t="shared" ref="Y127" si="500">BH127</f>
        <v>VG</v>
      </c>
      <c r="Z127" s="51" t="str">
        <f t="shared" ref="Z127" si="501">BZ127</f>
        <v>G</v>
      </c>
      <c r="AA127" s="53">
        <v>0.74616055699305495</v>
      </c>
      <c r="AB127" s="53">
        <v>0.67909814418889003</v>
      </c>
      <c r="AC127" s="53">
        <v>14.057892180073001</v>
      </c>
      <c r="AD127" s="53">
        <v>10.3877828640448</v>
      </c>
      <c r="AE127" s="53">
        <v>0.50382481380629296</v>
      </c>
      <c r="AF127" s="53">
        <v>0.56648199954730305</v>
      </c>
      <c r="AG127" s="53">
        <v>0.84268686003554205</v>
      </c>
      <c r="AH127" s="53">
        <v>0.72946601556531199</v>
      </c>
      <c r="AI127" s="48" t="s">
        <v>69</v>
      </c>
      <c r="AJ127" s="48" t="s">
        <v>70</v>
      </c>
      <c r="AK127" s="48" t="s">
        <v>70</v>
      </c>
      <c r="AL127" s="48" t="s">
        <v>70</v>
      </c>
      <c r="AM127" s="48" t="s">
        <v>69</v>
      </c>
      <c r="AN127" s="48" t="s">
        <v>69</v>
      </c>
      <c r="AO127" s="48" t="s">
        <v>69</v>
      </c>
      <c r="AP127" s="48" t="s">
        <v>70</v>
      </c>
      <c r="AR127" s="54" t="s">
        <v>149</v>
      </c>
      <c r="AS127" s="53">
        <v>0.79445395584336498</v>
      </c>
      <c r="AT127" s="53">
        <v>0.793548832874162</v>
      </c>
      <c r="AU127" s="53">
        <v>8.4103450557926198</v>
      </c>
      <c r="AV127" s="53">
        <v>8.4276026771923807</v>
      </c>
      <c r="AW127" s="53">
        <v>0.45337186079049402</v>
      </c>
      <c r="AX127" s="53">
        <v>0.45436897685233502</v>
      </c>
      <c r="AY127" s="53">
        <v>0.85077270589057197</v>
      </c>
      <c r="AZ127" s="53">
        <v>0.85532850180283004</v>
      </c>
      <c r="BA127" s="48" t="s">
        <v>69</v>
      </c>
      <c r="BB127" s="48" t="s">
        <v>69</v>
      </c>
      <c r="BC127" s="48" t="s">
        <v>69</v>
      </c>
      <c r="BD127" s="48" t="s">
        <v>69</v>
      </c>
      <c r="BE127" s="48" t="s">
        <v>71</v>
      </c>
      <c r="BF127" s="48" t="s">
        <v>71</v>
      </c>
      <c r="BG127" s="48" t="s">
        <v>71</v>
      </c>
      <c r="BH127" s="48" t="s">
        <v>71</v>
      </c>
      <c r="BI127" s="49">
        <f t="shared" ref="BI127" si="502">IF(BJ127=AR127,1,0)</f>
        <v>1</v>
      </c>
      <c r="BJ127" s="49" t="s">
        <v>149</v>
      </c>
      <c r="BK127" s="53">
        <v>0.75847979630699902</v>
      </c>
      <c r="BL127" s="53">
        <v>0.76392120553183895</v>
      </c>
      <c r="BM127" s="53">
        <v>12.772944691857001</v>
      </c>
      <c r="BN127" s="53">
        <v>11.9197259371805</v>
      </c>
      <c r="BO127" s="53">
        <v>0.49144705075216599</v>
      </c>
      <c r="BP127" s="53">
        <v>0.485879403214584</v>
      </c>
      <c r="BQ127" s="53">
        <v>0.84162527161224499</v>
      </c>
      <c r="BR127" s="53">
        <v>0.84458503604716195</v>
      </c>
      <c r="BS127" s="49" t="s">
        <v>69</v>
      </c>
      <c r="BT127" s="49" t="s">
        <v>69</v>
      </c>
      <c r="BU127" s="49" t="s">
        <v>70</v>
      </c>
      <c r="BV127" s="49" t="s">
        <v>70</v>
      </c>
      <c r="BW127" s="49" t="s">
        <v>71</v>
      </c>
      <c r="BX127" s="49" t="s">
        <v>71</v>
      </c>
      <c r="BY127" s="49" t="s">
        <v>69</v>
      </c>
      <c r="BZ127" s="49" t="s">
        <v>69</v>
      </c>
    </row>
    <row r="128" spans="1:78" s="49" customFormat="1" x14ac:dyDescent="0.25">
      <c r="A128" s="48">
        <v>14184100</v>
      </c>
      <c r="B128" s="48">
        <v>23780883</v>
      </c>
      <c r="C128" s="49" t="s">
        <v>143</v>
      </c>
      <c r="D128" s="65" t="s">
        <v>237</v>
      </c>
      <c r="E128" s="49" t="s">
        <v>239</v>
      </c>
      <c r="F128" s="50"/>
      <c r="G128" s="51">
        <v>0.84499999999999997</v>
      </c>
      <c r="H128" s="51" t="str">
        <f t="shared" ref="H128" si="503">IF(G128&gt;0.8,"VG",IF(G128&gt;0.7,"G",IF(G128&gt;0.45,"S","NS")))</f>
        <v>VG</v>
      </c>
      <c r="I128" s="51" t="str">
        <f t="shared" ref="I128" si="504">AI128</f>
        <v>G</v>
      </c>
      <c r="J128" s="51" t="str">
        <f t="shared" ref="J128" si="505">BB128</f>
        <v>G</v>
      </c>
      <c r="K128" s="51" t="str">
        <f t="shared" ref="K128" si="506">BT128</f>
        <v>G</v>
      </c>
      <c r="L128" s="52">
        <v>-6.9900000000000004E-2</v>
      </c>
      <c r="M128" s="51" t="str">
        <f t="shared" ref="M128" si="507">IF(ABS(L128)&lt;5%,"VG",IF(ABS(L128)&lt;10%,"G",IF(ABS(L128)&lt;15%,"S","NS")))</f>
        <v>G</v>
      </c>
      <c r="N128" s="51" t="str">
        <f t="shared" ref="N128" si="508">AO128</f>
        <v>G</v>
      </c>
      <c r="O128" s="51" t="str">
        <f t="shared" ref="O128" si="509">BD128</f>
        <v>G</v>
      </c>
      <c r="P128" s="51" t="str">
        <f t="shared" ref="P128" si="510">BY128</f>
        <v>G</v>
      </c>
      <c r="Q128" s="51">
        <v>0.39100000000000001</v>
      </c>
      <c r="R128" s="51" t="str">
        <f t="shared" ref="R128" si="511">IF(Q128&lt;=0.5,"VG",IF(Q128&lt;=0.6,"G",IF(Q128&lt;=0.7,"S","NS")))</f>
        <v>VG</v>
      </c>
      <c r="S128" s="51" t="str">
        <f t="shared" ref="S128" si="512">AN128</f>
        <v>G</v>
      </c>
      <c r="T128" s="51" t="str">
        <f t="shared" ref="T128" si="513">BF128</f>
        <v>VG</v>
      </c>
      <c r="U128" s="51" t="str">
        <f t="shared" ref="U128" si="514">BX128</f>
        <v>VG</v>
      </c>
      <c r="V128" s="76">
        <v>0.86619999999999997</v>
      </c>
      <c r="W128" s="51" t="str">
        <f t="shared" ref="W128" si="515">IF(V128&gt;0.85,"VG",IF(V128&gt;0.75,"G",IF(V128&gt;0.6,"S","NS")))</f>
        <v>VG</v>
      </c>
      <c r="X128" s="51" t="str">
        <f t="shared" ref="X128" si="516">AP128</f>
        <v>S</v>
      </c>
      <c r="Y128" s="51" t="str">
        <f t="shared" ref="Y128" si="517">BH128</f>
        <v>VG</v>
      </c>
      <c r="Z128" s="51" t="str">
        <f t="shared" ref="Z128" si="518">BZ128</f>
        <v>G</v>
      </c>
      <c r="AA128" s="53">
        <v>0.74616055699305495</v>
      </c>
      <c r="AB128" s="53">
        <v>0.67909814418889003</v>
      </c>
      <c r="AC128" s="53">
        <v>14.057892180073001</v>
      </c>
      <c r="AD128" s="53">
        <v>10.3877828640448</v>
      </c>
      <c r="AE128" s="53">
        <v>0.50382481380629296</v>
      </c>
      <c r="AF128" s="53">
        <v>0.56648199954730305</v>
      </c>
      <c r="AG128" s="53">
        <v>0.84268686003554205</v>
      </c>
      <c r="AH128" s="53">
        <v>0.72946601556531199</v>
      </c>
      <c r="AI128" s="48" t="s">
        <v>69</v>
      </c>
      <c r="AJ128" s="48" t="s">
        <v>70</v>
      </c>
      <c r="AK128" s="48" t="s">
        <v>70</v>
      </c>
      <c r="AL128" s="48" t="s">
        <v>70</v>
      </c>
      <c r="AM128" s="48" t="s">
        <v>69</v>
      </c>
      <c r="AN128" s="48" t="s">
        <v>69</v>
      </c>
      <c r="AO128" s="48" t="s">
        <v>69</v>
      </c>
      <c r="AP128" s="48" t="s">
        <v>70</v>
      </c>
      <c r="AR128" s="54" t="s">
        <v>149</v>
      </c>
      <c r="AS128" s="53">
        <v>0.79445395584336498</v>
      </c>
      <c r="AT128" s="53">
        <v>0.793548832874162</v>
      </c>
      <c r="AU128" s="53">
        <v>8.4103450557926198</v>
      </c>
      <c r="AV128" s="53">
        <v>8.4276026771923807</v>
      </c>
      <c r="AW128" s="53">
        <v>0.45337186079049402</v>
      </c>
      <c r="AX128" s="53">
        <v>0.45436897685233502</v>
      </c>
      <c r="AY128" s="53">
        <v>0.85077270589057197</v>
      </c>
      <c r="AZ128" s="53">
        <v>0.85532850180283004</v>
      </c>
      <c r="BA128" s="48" t="s">
        <v>69</v>
      </c>
      <c r="BB128" s="48" t="s">
        <v>69</v>
      </c>
      <c r="BC128" s="48" t="s">
        <v>69</v>
      </c>
      <c r="BD128" s="48" t="s">
        <v>69</v>
      </c>
      <c r="BE128" s="48" t="s">
        <v>71</v>
      </c>
      <c r="BF128" s="48" t="s">
        <v>71</v>
      </c>
      <c r="BG128" s="48" t="s">
        <v>71</v>
      </c>
      <c r="BH128" s="48" t="s">
        <v>71</v>
      </c>
      <c r="BI128" s="49">
        <f t="shared" ref="BI128" si="519">IF(BJ128=AR128,1,0)</f>
        <v>1</v>
      </c>
      <c r="BJ128" s="49" t="s">
        <v>149</v>
      </c>
      <c r="BK128" s="53">
        <v>0.75847979630699902</v>
      </c>
      <c r="BL128" s="53">
        <v>0.76392120553183895</v>
      </c>
      <c r="BM128" s="53">
        <v>12.772944691857001</v>
      </c>
      <c r="BN128" s="53">
        <v>11.9197259371805</v>
      </c>
      <c r="BO128" s="53">
        <v>0.49144705075216599</v>
      </c>
      <c r="BP128" s="53">
        <v>0.485879403214584</v>
      </c>
      <c r="BQ128" s="53">
        <v>0.84162527161224499</v>
      </c>
      <c r="BR128" s="53">
        <v>0.84458503604716195</v>
      </c>
      <c r="BS128" s="49" t="s">
        <v>69</v>
      </c>
      <c r="BT128" s="49" t="s">
        <v>69</v>
      </c>
      <c r="BU128" s="49" t="s">
        <v>70</v>
      </c>
      <c r="BV128" s="49" t="s">
        <v>70</v>
      </c>
      <c r="BW128" s="49" t="s">
        <v>71</v>
      </c>
      <c r="BX128" s="49" t="s">
        <v>71</v>
      </c>
      <c r="BY128" s="49" t="s">
        <v>69</v>
      </c>
      <c r="BZ128" s="49" t="s">
        <v>69</v>
      </c>
    </row>
    <row r="129" spans="1:78" s="49" customFormat="1" ht="45" x14ac:dyDescent="0.25">
      <c r="A129" s="48">
        <v>14184100</v>
      </c>
      <c r="B129" s="48">
        <v>23780883</v>
      </c>
      <c r="C129" s="49" t="s">
        <v>143</v>
      </c>
      <c r="D129" s="65" t="s">
        <v>244</v>
      </c>
      <c r="E129" s="49" t="s">
        <v>247</v>
      </c>
      <c r="F129" s="50"/>
      <c r="G129" s="51">
        <v>0.86</v>
      </c>
      <c r="H129" s="51" t="str">
        <f t="shared" ref="H129" si="520">IF(G129&gt;0.8,"VG",IF(G129&gt;0.7,"G",IF(G129&gt;0.45,"S","NS")))</f>
        <v>VG</v>
      </c>
      <c r="I129" s="51" t="str">
        <f t="shared" ref="I129" si="521">AI129</f>
        <v>G</v>
      </c>
      <c r="J129" s="51" t="str">
        <f t="shared" ref="J129" si="522">BB129</f>
        <v>G</v>
      </c>
      <c r="K129" s="51" t="str">
        <f t="shared" ref="K129" si="523">BT129</f>
        <v>G</v>
      </c>
      <c r="L129" s="52">
        <v>-3.0200000000000001E-2</v>
      </c>
      <c r="M129" s="51" t="str">
        <f t="shared" ref="M129" si="524">IF(ABS(L129)&lt;5%,"VG",IF(ABS(L129)&lt;10%,"G",IF(ABS(L129)&lt;15%,"S","NS")))</f>
        <v>VG</v>
      </c>
      <c r="N129" s="51" t="str">
        <f t="shared" ref="N129" si="525">AO129</f>
        <v>G</v>
      </c>
      <c r="O129" s="51" t="str">
        <f t="shared" ref="O129" si="526">BD129</f>
        <v>G</v>
      </c>
      <c r="P129" s="51" t="str">
        <f t="shared" ref="P129" si="527">BY129</f>
        <v>G</v>
      </c>
      <c r="Q129" s="51">
        <v>0.374</v>
      </c>
      <c r="R129" s="51" t="str">
        <f t="shared" ref="R129" si="528">IF(Q129&lt;=0.5,"VG",IF(Q129&lt;=0.6,"G",IF(Q129&lt;=0.7,"S","NS")))</f>
        <v>VG</v>
      </c>
      <c r="S129" s="51" t="str">
        <f t="shared" ref="S129" si="529">AN129</f>
        <v>G</v>
      </c>
      <c r="T129" s="51" t="str">
        <f t="shared" ref="T129" si="530">BF129</f>
        <v>VG</v>
      </c>
      <c r="U129" s="51" t="str">
        <f t="shared" ref="U129" si="531">BX129</f>
        <v>VG</v>
      </c>
      <c r="V129" s="76">
        <v>0.87560000000000004</v>
      </c>
      <c r="W129" s="51" t="str">
        <f t="shared" ref="W129" si="532">IF(V129&gt;0.85,"VG",IF(V129&gt;0.75,"G",IF(V129&gt;0.6,"S","NS")))</f>
        <v>VG</v>
      </c>
      <c r="X129" s="51" t="str">
        <f t="shared" ref="X129" si="533">AP129</f>
        <v>S</v>
      </c>
      <c r="Y129" s="51" t="str">
        <f t="shared" ref="Y129" si="534">BH129</f>
        <v>VG</v>
      </c>
      <c r="Z129" s="51" t="str">
        <f t="shared" ref="Z129" si="535">BZ129</f>
        <v>G</v>
      </c>
      <c r="AA129" s="53">
        <v>0.74616055699305495</v>
      </c>
      <c r="AB129" s="53">
        <v>0.67909814418889003</v>
      </c>
      <c r="AC129" s="53">
        <v>14.057892180073001</v>
      </c>
      <c r="AD129" s="53">
        <v>10.3877828640448</v>
      </c>
      <c r="AE129" s="53">
        <v>0.50382481380629296</v>
      </c>
      <c r="AF129" s="53">
        <v>0.56648199954730305</v>
      </c>
      <c r="AG129" s="53">
        <v>0.84268686003554205</v>
      </c>
      <c r="AH129" s="53">
        <v>0.72946601556531199</v>
      </c>
      <c r="AI129" s="48" t="s">
        <v>69</v>
      </c>
      <c r="AJ129" s="48" t="s">
        <v>70</v>
      </c>
      <c r="AK129" s="48" t="s">
        <v>70</v>
      </c>
      <c r="AL129" s="48" t="s">
        <v>70</v>
      </c>
      <c r="AM129" s="48" t="s">
        <v>69</v>
      </c>
      <c r="AN129" s="48" t="s">
        <v>69</v>
      </c>
      <c r="AO129" s="48" t="s">
        <v>69</v>
      </c>
      <c r="AP129" s="48" t="s">
        <v>70</v>
      </c>
      <c r="AR129" s="54" t="s">
        <v>149</v>
      </c>
      <c r="AS129" s="53">
        <v>0.79445395584336498</v>
      </c>
      <c r="AT129" s="53">
        <v>0.793548832874162</v>
      </c>
      <c r="AU129" s="53">
        <v>8.4103450557926198</v>
      </c>
      <c r="AV129" s="53">
        <v>8.4276026771923807</v>
      </c>
      <c r="AW129" s="53">
        <v>0.45337186079049402</v>
      </c>
      <c r="AX129" s="53">
        <v>0.45436897685233502</v>
      </c>
      <c r="AY129" s="53">
        <v>0.85077270589057197</v>
      </c>
      <c r="AZ129" s="53">
        <v>0.85532850180283004</v>
      </c>
      <c r="BA129" s="48" t="s">
        <v>69</v>
      </c>
      <c r="BB129" s="48" t="s">
        <v>69</v>
      </c>
      <c r="BC129" s="48" t="s">
        <v>69</v>
      </c>
      <c r="BD129" s="48" t="s">
        <v>69</v>
      </c>
      <c r="BE129" s="48" t="s">
        <v>71</v>
      </c>
      <c r="BF129" s="48" t="s">
        <v>71</v>
      </c>
      <c r="BG129" s="48" t="s">
        <v>71</v>
      </c>
      <c r="BH129" s="48" t="s">
        <v>71</v>
      </c>
      <c r="BI129" s="49">
        <f t="shared" ref="BI129" si="536">IF(BJ129=AR129,1,0)</f>
        <v>1</v>
      </c>
      <c r="BJ129" s="49" t="s">
        <v>149</v>
      </c>
      <c r="BK129" s="53">
        <v>0.75847979630699902</v>
      </c>
      <c r="BL129" s="53">
        <v>0.76392120553183895</v>
      </c>
      <c r="BM129" s="53">
        <v>12.772944691857001</v>
      </c>
      <c r="BN129" s="53">
        <v>11.9197259371805</v>
      </c>
      <c r="BO129" s="53">
        <v>0.49144705075216599</v>
      </c>
      <c r="BP129" s="53">
        <v>0.485879403214584</v>
      </c>
      <c r="BQ129" s="53">
        <v>0.84162527161224499</v>
      </c>
      <c r="BR129" s="53">
        <v>0.84458503604716195</v>
      </c>
      <c r="BS129" s="49" t="s">
        <v>69</v>
      </c>
      <c r="BT129" s="49" t="s">
        <v>69</v>
      </c>
      <c r="BU129" s="49" t="s">
        <v>70</v>
      </c>
      <c r="BV129" s="49" t="s">
        <v>70</v>
      </c>
      <c r="BW129" s="49" t="s">
        <v>71</v>
      </c>
      <c r="BX129" s="49" t="s">
        <v>71</v>
      </c>
      <c r="BY129" s="49" t="s">
        <v>69</v>
      </c>
      <c r="BZ129" s="49" t="s">
        <v>69</v>
      </c>
    </row>
    <row r="130" spans="1:78" s="49" customFormat="1" x14ac:dyDescent="0.25">
      <c r="A130" s="48">
        <v>14184100</v>
      </c>
      <c r="B130" s="48">
        <v>23780883</v>
      </c>
      <c r="C130" s="49" t="s">
        <v>143</v>
      </c>
      <c r="D130" s="65" t="s">
        <v>245</v>
      </c>
      <c r="E130" s="49" t="s">
        <v>246</v>
      </c>
      <c r="F130" s="50"/>
      <c r="G130" s="51">
        <v>0.86</v>
      </c>
      <c r="H130" s="51" t="str">
        <f t="shared" ref="H130" si="537">IF(G130&gt;0.8,"VG",IF(G130&gt;0.7,"G",IF(G130&gt;0.45,"S","NS")))</f>
        <v>VG</v>
      </c>
      <c r="I130" s="51" t="str">
        <f t="shared" ref="I130" si="538">AI130</f>
        <v>G</v>
      </c>
      <c r="J130" s="51" t="str">
        <f t="shared" ref="J130" si="539">BB130</f>
        <v>G</v>
      </c>
      <c r="K130" s="51" t="str">
        <f t="shared" ref="K130" si="540">BT130</f>
        <v>G</v>
      </c>
      <c r="L130" s="52">
        <v>-3.3099999999999997E-2</v>
      </c>
      <c r="M130" s="51" t="str">
        <f t="shared" ref="M130" si="541">IF(ABS(L130)&lt;5%,"VG",IF(ABS(L130)&lt;10%,"G",IF(ABS(L130)&lt;15%,"S","NS")))</f>
        <v>VG</v>
      </c>
      <c r="N130" s="51" t="str">
        <f t="shared" ref="N130" si="542">AO130</f>
        <v>G</v>
      </c>
      <c r="O130" s="51" t="str">
        <f t="shared" ref="O130" si="543">BD130</f>
        <v>G</v>
      </c>
      <c r="P130" s="51" t="str">
        <f t="shared" ref="P130" si="544">BY130</f>
        <v>G</v>
      </c>
      <c r="Q130" s="51">
        <v>0.374</v>
      </c>
      <c r="R130" s="51" t="str">
        <f t="shared" ref="R130" si="545">IF(Q130&lt;=0.5,"VG",IF(Q130&lt;=0.6,"G",IF(Q130&lt;=0.7,"S","NS")))</f>
        <v>VG</v>
      </c>
      <c r="S130" s="51" t="str">
        <f t="shared" ref="S130" si="546">AN130</f>
        <v>G</v>
      </c>
      <c r="T130" s="51" t="str">
        <f t="shared" ref="T130" si="547">BF130</f>
        <v>VG</v>
      </c>
      <c r="U130" s="51" t="str">
        <f t="shared" ref="U130" si="548">BX130</f>
        <v>VG</v>
      </c>
      <c r="V130" s="76">
        <v>0.87560000000000004</v>
      </c>
      <c r="W130" s="51" t="str">
        <f t="shared" ref="W130" si="549">IF(V130&gt;0.85,"VG",IF(V130&gt;0.75,"G",IF(V130&gt;0.6,"S","NS")))</f>
        <v>VG</v>
      </c>
      <c r="X130" s="51" t="str">
        <f t="shared" ref="X130" si="550">AP130</f>
        <v>S</v>
      </c>
      <c r="Y130" s="51" t="str">
        <f t="shared" ref="Y130" si="551">BH130</f>
        <v>VG</v>
      </c>
      <c r="Z130" s="51" t="str">
        <f t="shared" ref="Z130" si="552">BZ130</f>
        <v>G</v>
      </c>
      <c r="AA130" s="53">
        <v>0.74616055699305495</v>
      </c>
      <c r="AB130" s="53">
        <v>0.67909814418889003</v>
      </c>
      <c r="AC130" s="53">
        <v>14.057892180073001</v>
      </c>
      <c r="AD130" s="53">
        <v>10.3877828640448</v>
      </c>
      <c r="AE130" s="53">
        <v>0.50382481380629296</v>
      </c>
      <c r="AF130" s="53">
        <v>0.56648199954730305</v>
      </c>
      <c r="AG130" s="53">
        <v>0.84268686003554205</v>
      </c>
      <c r="AH130" s="53">
        <v>0.72946601556531199</v>
      </c>
      <c r="AI130" s="48" t="s">
        <v>69</v>
      </c>
      <c r="AJ130" s="48" t="s">
        <v>70</v>
      </c>
      <c r="AK130" s="48" t="s">
        <v>70</v>
      </c>
      <c r="AL130" s="48" t="s">
        <v>70</v>
      </c>
      <c r="AM130" s="48" t="s">
        <v>69</v>
      </c>
      <c r="AN130" s="48" t="s">
        <v>69</v>
      </c>
      <c r="AO130" s="48" t="s">
        <v>69</v>
      </c>
      <c r="AP130" s="48" t="s">
        <v>70</v>
      </c>
      <c r="AR130" s="54" t="s">
        <v>149</v>
      </c>
      <c r="AS130" s="53">
        <v>0.79445395584336498</v>
      </c>
      <c r="AT130" s="53">
        <v>0.793548832874162</v>
      </c>
      <c r="AU130" s="53">
        <v>8.4103450557926198</v>
      </c>
      <c r="AV130" s="53">
        <v>8.4276026771923807</v>
      </c>
      <c r="AW130" s="53">
        <v>0.45337186079049402</v>
      </c>
      <c r="AX130" s="53">
        <v>0.45436897685233502</v>
      </c>
      <c r="AY130" s="53">
        <v>0.85077270589057197</v>
      </c>
      <c r="AZ130" s="53">
        <v>0.85532850180283004</v>
      </c>
      <c r="BA130" s="48" t="s">
        <v>69</v>
      </c>
      <c r="BB130" s="48" t="s">
        <v>69</v>
      </c>
      <c r="BC130" s="48" t="s">
        <v>69</v>
      </c>
      <c r="BD130" s="48" t="s">
        <v>69</v>
      </c>
      <c r="BE130" s="48" t="s">
        <v>71</v>
      </c>
      <c r="BF130" s="48" t="s">
        <v>71</v>
      </c>
      <c r="BG130" s="48" t="s">
        <v>71</v>
      </c>
      <c r="BH130" s="48" t="s">
        <v>71</v>
      </c>
      <c r="BI130" s="49">
        <f t="shared" ref="BI130" si="553">IF(BJ130=AR130,1,0)</f>
        <v>1</v>
      </c>
      <c r="BJ130" s="49" t="s">
        <v>149</v>
      </c>
      <c r="BK130" s="53">
        <v>0.75847979630699902</v>
      </c>
      <c r="BL130" s="53">
        <v>0.76392120553183895</v>
      </c>
      <c r="BM130" s="53">
        <v>12.772944691857001</v>
      </c>
      <c r="BN130" s="53">
        <v>11.9197259371805</v>
      </c>
      <c r="BO130" s="53">
        <v>0.49144705075216599</v>
      </c>
      <c r="BP130" s="53">
        <v>0.485879403214584</v>
      </c>
      <c r="BQ130" s="53">
        <v>0.84162527161224499</v>
      </c>
      <c r="BR130" s="53">
        <v>0.84458503604716195</v>
      </c>
      <c r="BS130" s="49" t="s">
        <v>69</v>
      </c>
      <c r="BT130" s="49" t="s">
        <v>69</v>
      </c>
      <c r="BU130" s="49" t="s">
        <v>70</v>
      </c>
      <c r="BV130" s="49" t="s">
        <v>70</v>
      </c>
      <c r="BW130" s="49" t="s">
        <v>71</v>
      </c>
      <c r="BX130" s="49" t="s">
        <v>71</v>
      </c>
      <c r="BY130" s="49" t="s">
        <v>69</v>
      </c>
      <c r="BZ130" s="49" t="s">
        <v>69</v>
      </c>
    </row>
    <row r="131" spans="1:78" s="49" customFormat="1" ht="30" x14ac:dyDescent="0.25">
      <c r="A131" s="48">
        <v>14184100</v>
      </c>
      <c r="B131" s="48">
        <v>23780883</v>
      </c>
      <c r="C131" s="49" t="s">
        <v>143</v>
      </c>
      <c r="D131" s="65" t="s">
        <v>248</v>
      </c>
      <c r="E131" s="49" t="s">
        <v>249</v>
      </c>
      <c r="F131" s="50"/>
      <c r="G131" s="51">
        <v>0.84799999999999998</v>
      </c>
      <c r="H131" s="51" t="str">
        <f t="shared" ref="H131" si="554">IF(G131&gt;0.8,"VG",IF(G131&gt;0.7,"G",IF(G131&gt;0.45,"S","NS")))</f>
        <v>VG</v>
      </c>
      <c r="I131" s="51" t="str">
        <f t="shared" ref="I131" si="555">AI131</f>
        <v>G</v>
      </c>
      <c r="J131" s="51" t="str">
        <f t="shared" ref="J131" si="556">BB131</f>
        <v>G</v>
      </c>
      <c r="K131" s="51" t="str">
        <f t="shared" ref="K131" si="557">BT131</f>
        <v>G</v>
      </c>
      <c r="L131" s="52">
        <v>1.2500000000000001E-2</v>
      </c>
      <c r="M131" s="51" t="str">
        <f t="shared" ref="M131" si="558">IF(ABS(L131)&lt;5%,"VG",IF(ABS(L131)&lt;10%,"G",IF(ABS(L131)&lt;15%,"S","NS")))</f>
        <v>VG</v>
      </c>
      <c r="N131" s="51" t="str">
        <f t="shared" ref="N131" si="559">AO131</f>
        <v>G</v>
      </c>
      <c r="O131" s="51" t="str">
        <f t="shared" ref="O131" si="560">BD131</f>
        <v>G</v>
      </c>
      <c r="P131" s="51" t="str">
        <f t="shared" ref="P131" si="561">BY131</f>
        <v>G</v>
      </c>
      <c r="Q131" s="51">
        <v>0.38900000000000001</v>
      </c>
      <c r="R131" s="51" t="str">
        <f t="shared" ref="R131" si="562">IF(Q131&lt;=0.5,"VG",IF(Q131&lt;=0.6,"G",IF(Q131&lt;=0.7,"S","NS")))</f>
        <v>VG</v>
      </c>
      <c r="S131" s="51" t="str">
        <f t="shared" ref="S131" si="563">AN131</f>
        <v>G</v>
      </c>
      <c r="T131" s="51" t="str">
        <f t="shared" ref="T131" si="564">BF131</f>
        <v>VG</v>
      </c>
      <c r="U131" s="51" t="str">
        <f t="shared" ref="U131" si="565">BX131</f>
        <v>VG</v>
      </c>
      <c r="V131" s="76">
        <v>0.8639</v>
      </c>
      <c r="W131" s="51" t="str">
        <f t="shared" ref="W131" si="566">IF(V131&gt;0.85,"VG",IF(V131&gt;0.75,"G",IF(V131&gt;0.6,"S","NS")))</f>
        <v>VG</v>
      </c>
      <c r="X131" s="51" t="str">
        <f t="shared" ref="X131" si="567">AP131</f>
        <v>S</v>
      </c>
      <c r="Y131" s="51" t="str">
        <f t="shared" ref="Y131" si="568">BH131</f>
        <v>VG</v>
      </c>
      <c r="Z131" s="51" t="str">
        <f t="shared" ref="Z131" si="569">BZ131</f>
        <v>G</v>
      </c>
      <c r="AA131" s="53">
        <v>0.74616055699305495</v>
      </c>
      <c r="AB131" s="53">
        <v>0.67909814418889003</v>
      </c>
      <c r="AC131" s="53">
        <v>14.057892180073001</v>
      </c>
      <c r="AD131" s="53">
        <v>10.3877828640448</v>
      </c>
      <c r="AE131" s="53">
        <v>0.50382481380629296</v>
      </c>
      <c r="AF131" s="53">
        <v>0.56648199954730305</v>
      </c>
      <c r="AG131" s="53">
        <v>0.84268686003554205</v>
      </c>
      <c r="AH131" s="53">
        <v>0.72946601556531199</v>
      </c>
      <c r="AI131" s="48" t="s">
        <v>69</v>
      </c>
      <c r="AJ131" s="48" t="s">
        <v>70</v>
      </c>
      <c r="AK131" s="48" t="s">
        <v>70</v>
      </c>
      <c r="AL131" s="48" t="s">
        <v>70</v>
      </c>
      <c r="AM131" s="48" t="s">
        <v>69</v>
      </c>
      <c r="AN131" s="48" t="s">
        <v>69</v>
      </c>
      <c r="AO131" s="48" t="s">
        <v>69</v>
      </c>
      <c r="AP131" s="48" t="s">
        <v>70</v>
      </c>
      <c r="AR131" s="54" t="s">
        <v>149</v>
      </c>
      <c r="AS131" s="53">
        <v>0.79445395584336498</v>
      </c>
      <c r="AT131" s="53">
        <v>0.793548832874162</v>
      </c>
      <c r="AU131" s="53">
        <v>8.4103450557926198</v>
      </c>
      <c r="AV131" s="53">
        <v>8.4276026771923807</v>
      </c>
      <c r="AW131" s="53">
        <v>0.45337186079049402</v>
      </c>
      <c r="AX131" s="53">
        <v>0.45436897685233502</v>
      </c>
      <c r="AY131" s="53">
        <v>0.85077270589057197</v>
      </c>
      <c r="AZ131" s="53">
        <v>0.85532850180283004</v>
      </c>
      <c r="BA131" s="48" t="s">
        <v>69</v>
      </c>
      <c r="BB131" s="48" t="s">
        <v>69</v>
      </c>
      <c r="BC131" s="48" t="s">
        <v>69</v>
      </c>
      <c r="BD131" s="48" t="s">
        <v>69</v>
      </c>
      <c r="BE131" s="48" t="s">
        <v>71</v>
      </c>
      <c r="BF131" s="48" t="s">
        <v>71</v>
      </c>
      <c r="BG131" s="48" t="s">
        <v>71</v>
      </c>
      <c r="BH131" s="48" t="s">
        <v>71</v>
      </c>
      <c r="BI131" s="49">
        <f t="shared" ref="BI131" si="570">IF(BJ131=AR131,1,0)</f>
        <v>1</v>
      </c>
      <c r="BJ131" s="49" t="s">
        <v>149</v>
      </c>
      <c r="BK131" s="53">
        <v>0.75847979630699902</v>
      </c>
      <c r="BL131" s="53">
        <v>0.76392120553183895</v>
      </c>
      <c r="BM131" s="53">
        <v>12.772944691857001</v>
      </c>
      <c r="BN131" s="53">
        <v>11.9197259371805</v>
      </c>
      <c r="BO131" s="53">
        <v>0.49144705075216599</v>
      </c>
      <c r="BP131" s="53">
        <v>0.485879403214584</v>
      </c>
      <c r="BQ131" s="53">
        <v>0.84162527161224499</v>
      </c>
      <c r="BR131" s="53">
        <v>0.84458503604716195</v>
      </c>
      <c r="BS131" s="49" t="s">
        <v>69</v>
      </c>
      <c r="BT131" s="49" t="s">
        <v>69</v>
      </c>
      <c r="BU131" s="49" t="s">
        <v>70</v>
      </c>
      <c r="BV131" s="49" t="s">
        <v>70</v>
      </c>
      <c r="BW131" s="49" t="s">
        <v>71</v>
      </c>
      <c r="BX131" s="49" t="s">
        <v>71</v>
      </c>
      <c r="BY131" s="49" t="s">
        <v>69</v>
      </c>
      <c r="BZ131" s="49" t="s">
        <v>69</v>
      </c>
    </row>
    <row r="132" spans="1:78" s="49" customFormat="1" x14ac:dyDescent="0.25">
      <c r="A132" s="48">
        <v>14184100</v>
      </c>
      <c r="B132" s="48">
        <v>23780883</v>
      </c>
      <c r="C132" s="49" t="s">
        <v>143</v>
      </c>
      <c r="D132" s="65" t="s">
        <v>278</v>
      </c>
      <c r="E132" s="49" t="s">
        <v>279</v>
      </c>
      <c r="F132" s="50"/>
      <c r="G132" s="51">
        <v>0.86</v>
      </c>
      <c r="H132" s="51" t="str">
        <f t="shared" ref="H132" si="571">IF(G132&gt;0.8,"VG",IF(G132&gt;0.7,"G",IF(G132&gt;0.45,"S","NS")))</f>
        <v>VG</v>
      </c>
      <c r="I132" s="51" t="str">
        <f t="shared" ref="I132" si="572">AI132</f>
        <v>G</v>
      </c>
      <c r="J132" s="51" t="str">
        <f t="shared" ref="J132" si="573">BB132</f>
        <v>G</v>
      </c>
      <c r="K132" s="51" t="str">
        <f t="shared" ref="K132" si="574">BT132</f>
        <v>G</v>
      </c>
      <c r="L132" s="52">
        <v>-3.32E-2</v>
      </c>
      <c r="M132" s="51" t="str">
        <f t="shared" ref="M132" si="575">IF(ABS(L132)&lt;5%,"VG",IF(ABS(L132)&lt;10%,"G",IF(ABS(L132)&lt;15%,"S","NS")))</f>
        <v>VG</v>
      </c>
      <c r="N132" s="51" t="str">
        <f t="shared" ref="N132" si="576">AO132</f>
        <v>G</v>
      </c>
      <c r="O132" s="51" t="str">
        <f t="shared" ref="O132" si="577">BD132</f>
        <v>G</v>
      </c>
      <c r="P132" s="51" t="str">
        <f t="shared" ref="P132" si="578">BY132</f>
        <v>G</v>
      </c>
      <c r="Q132" s="51">
        <v>0.37</v>
      </c>
      <c r="R132" s="51" t="str">
        <f t="shared" ref="R132" si="579">IF(Q132&lt;=0.5,"VG",IF(Q132&lt;=0.6,"G",IF(Q132&lt;=0.7,"S","NS")))</f>
        <v>VG</v>
      </c>
      <c r="S132" s="51" t="str">
        <f t="shared" ref="S132" si="580">AN132</f>
        <v>G</v>
      </c>
      <c r="T132" s="51" t="str">
        <f t="shared" ref="T132" si="581">BF132</f>
        <v>VG</v>
      </c>
      <c r="U132" s="51" t="str">
        <f t="shared" ref="U132" si="582">BX132</f>
        <v>VG</v>
      </c>
      <c r="V132" s="76">
        <v>0.87560000000000004</v>
      </c>
      <c r="W132" s="51" t="str">
        <f t="shared" ref="W132" si="583">IF(V132&gt;0.85,"VG",IF(V132&gt;0.75,"G",IF(V132&gt;0.6,"S","NS")))</f>
        <v>VG</v>
      </c>
      <c r="X132" s="51" t="str">
        <f t="shared" ref="X132" si="584">AP132</f>
        <v>S</v>
      </c>
      <c r="Y132" s="51" t="str">
        <f t="shared" ref="Y132" si="585">BH132</f>
        <v>VG</v>
      </c>
      <c r="Z132" s="51" t="str">
        <f t="shared" ref="Z132" si="586">BZ132</f>
        <v>G</v>
      </c>
      <c r="AA132" s="53">
        <v>0.74616055699305495</v>
      </c>
      <c r="AB132" s="53">
        <v>0.67909814418889003</v>
      </c>
      <c r="AC132" s="53">
        <v>14.057892180073001</v>
      </c>
      <c r="AD132" s="53">
        <v>10.3877828640448</v>
      </c>
      <c r="AE132" s="53">
        <v>0.50382481380629296</v>
      </c>
      <c r="AF132" s="53">
        <v>0.56648199954730305</v>
      </c>
      <c r="AG132" s="53">
        <v>0.84268686003554205</v>
      </c>
      <c r="AH132" s="53">
        <v>0.72946601556531199</v>
      </c>
      <c r="AI132" s="48" t="s">
        <v>69</v>
      </c>
      <c r="AJ132" s="48" t="s">
        <v>70</v>
      </c>
      <c r="AK132" s="48" t="s">
        <v>70</v>
      </c>
      <c r="AL132" s="48" t="s">
        <v>70</v>
      </c>
      <c r="AM132" s="48" t="s">
        <v>69</v>
      </c>
      <c r="AN132" s="48" t="s">
        <v>69</v>
      </c>
      <c r="AO132" s="48" t="s">
        <v>69</v>
      </c>
      <c r="AP132" s="48" t="s">
        <v>70</v>
      </c>
      <c r="AR132" s="54" t="s">
        <v>149</v>
      </c>
      <c r="AS132" s="53">
        <v>0.79445395584336498</v>
      </c>
      <c r="AT132" s="53">
        <v>0.793548832874162</v>
      </c>
      <c r="AU132" s="53">
        <v>8.4103450557926198</v>
      </c>
      <c r="AV132" s="53">
        <v>8.4276026771923807</v>
      </c>
      <c r="AW132" s="53">
        <v>0.45337186079049402</v>
      </c>
      <c r="AX132" s="53">
        <v>0.45436897685233502</v>
      </c>
      <c r="AY132" s="53">
        <v>0.85077270589057197</v>
      </c>
      <c r="AZ132" s="53">
        <v>0.85532850180283004</v>
      </c>
      <c r="BA132" s="48" t="s">
        <v>69</v>
      </c>
      <c r="BB132" s="48" t="s">
        <v>69</v>
      </c>
      <c r="BC132" s="48" t="s">
        <v>69</v>
      </c>
      <c r="BD132" s="48" t="s">
        <v>69</v>
      </c>
      <c r="BE132" s="48" t="s">
        <v>71</v>
      </c>
      <c r="BF132" s="48" t="s">
        <v>71</v>
      </c>
      <c r="BG132" s="48" t="s">
        <v>71</v>
      </c>
      <c r="BH132" s="48" t="s">
        <v>71</v>
      </c>
      <c r="BI132" s="49">
        <f t="shared" ref="BI132" si="587">IF(BJ132=AR132,1,0)</f>
        <v>1</v>
      </c>
      <c r="BJ132" s="49" t="s">
        <v>149</v>
      </c>
      <c r="BK132" s="53">
        <v>0.75847979630699902</v>
      </c>
      <c r="BL132" s="53">
        <v>0.76392120553183895</v>
      </c>
      <c r="BM132" s="53">
        <v>12.772944691857001</v>
      </c>
      <c r="BN132" s="53">
        <v>11.9197259371805</v>
      </c>
      <c r="BO132" s="53">
        <v>0.49144705075216599</v>
      </c>
      <c r="BP132" s="53">
        <v>0.485879403214584</v>
      </c>
      <c r="BQ132" s="53">
        <v>0.84162527161224499</v>
      </c>
      <c r="BR132" s="53">
        <v>0.84458503604716195</v>
      </c>
      <c r="BS132" s="49" t="s">
        <v>69</v>
      </c>
      <c r="BT132" s="49" t="s">
        <v>69</v>
      </c>
      <c r="BU132" s="49" t="s">
        <v>70</v>
      </c>
      <c r="BV132" s="49" t="s">
        <v>70</v>
      </c>
      <c r="BW132" s="49" t="s">
        <v>71</v>
      </c>
      <c r="BX132" s="49" t="s">
        <v>71</v>
      </c>
      <c r="BY132" s="49" t="s">
        <v>69</v>
      </c>
      <c r="BZ132" s="49" t="s">
        <v>69</v>
      </c>
    </row>
    <row r="133" spans="1:78" s="30" customFormat="1" x14ac:dyDescent="0.25">
      <c r="A133" s="36">
        <v>14184100</v>
      </c>
      <c r="B133" s="36">
        <v>23780883</v>
      </c>
      <c r="C133" s="30" t="s">
        <v>143</v>
      </c>
      <c r="D133" s="67" t="s">
        <v>283</v>
      </c>
      <c r="E133" s="30" t="s">
        <v>284</v>
      </c>
      <c r="F133" s="63"/>
      <c r="G133" s="24">
        <v>-2.15</v>
      </c>
      <c r="H133" s="24" t="str">
        <f t="shared" ref="H133" si="588">IF(G133&gt;0.8,"VG",IF(G133&gt;0.7,"G",IF(G133&gt;0.45,"S","NS")))</f>
        <v>NS</v>
      </c>
      <c r="I133" s="24" t="str">
        <f t="shared" ref="I133" si="589">AI133</f>
        <v>G</v>
      </c>
      <c r="J133" s="24" t="str">
        <f t="shared" ref="J133" si="590">BB133</f>
        <v>G</v>
      </c>
      <c r="K133" s="24" t="str">
        <f t="shared" ref="K133" si="591">BT133</f>
        <v>G</v>
      </c>
      <c r="L133" s="25">
        <v>-0.51649999999999996</v>
      </c>
      <c r="M133" s="24" t="str">
        <f t="shared" ref="M133" si="592">IF(ABS(L133)&lt;5%,"VG",IF(ABS(L133)&lt;10%,"G",IF(ABS(L133)&lt;15%,"S","NS")))</f>
        <v>NS</v>
      </c>
      <c r="N133" s="24" t="str">
        <f t="shared" ref="N133" si="593">AO133</f>
        <v>G</v>
      </c>
      <c r="O133" s="24" t="str">
        <f t="shared" ref="O133" si="594">BD133</f>
        <v>G</v>
      </c>
      <c r="P133" s="24" t="str">
        <f t="shared" ref="P133" si="595">BY133</f>
        <v>G</v>
      </c>
      <c r="Q133" s="24">
        <v>0.94499999999999995</v>
      </c>
      <c r="R133" s="24" t="str">
        <f t="shared" ref="R133" si="596">IF(Q133&lt;=0.5,"VG",IF(Q133&lt;=0.6,"G",IF(Q133&lt;=0.7,"S","NS")))</f>
        <v>NS</v>
      </c>
      <c r="S133" s="24" t="str">
        <f t="shared" ref="S133" si="597">AN133</f>
        <v>G</v>
      </c>
      <c r="T133" s="24" t="str">
        <f t="shared" ref="T133" si="598">BF133</f>
        <v>VG</v>
      </c>
      <c r="U133" s="24" t="str">
        <f t="shared" ref="U133" si="599">BX133</f>
        <v>VG</v>
      </c>
      <c r="V133" s="83">
        <v>0.87539999999999996</v>
      </c>
      <c r="W133" s="24" t="str">
        <f t="shared" ref="W133" si="600">IF(V133&gt;0.85,"VG",IF(V133&gt;0.75,"G",IF(V133&gt;0.6,"S","NS")))</f>
        <v>VG</v>
      </c>
      <c r="X133" s="24" t="str">
        <f t="shared" ref="X133" si="601">AP133</f>
        <v>S</v>
      </c>
      <c r="Y133" s="24" t="str">
        <f t="shared" ref="Y133" si="602">BH133</f>
        <v>VG</v>
      </c>
      <c r="Z133" s="24" t="str">
        <f t="shared" ref="Z133" si="603">BZ133</f>
        <v>G</v>
      </c>
      <c r="AA133" s="33">
        <v>0.74616055699305495</v>
      </c>
      <c r="AB133" s="33">
        <v>0.67909814418889003</v>
      </c>
      <c r="AC133" s="33">
        <v>14.057892180073001</v>
      </c>
      <c r="AD133" s="33">
        <v>10.3877828640448</v>
      </c>
      <c r="AE133" s="33">
        <v>0.50382481380629296</v>
      </c>
      <c r="AF133" s="33">
        <v>0.56648199954730305</v>
      </c>
      <c r="AG133" s="33">
        <v>0.84268686003554205</v>
      </c>
      <c r="AH133" s="33">
        <v>0.72946601556531199</v>
      </c>
      <c r="AI133" s="36" t="s">
        <v>69</v>
      </c>
      <c r="AJ133" s="36" t="s">
        <v>70</v>
      </c>
      <c r="AK133" s="36" t="s">
        <v>70</v>
      </c>
      <c r="AL133" s="36" t="s">
        <v>70</v>
      </c>
      <c r="AM133" s="36" t="s">
        <v>69</v>
      </c>
      <c r="AN133" s="36" t="s">
        <v>69</v>
      </c>
      <c r="AO133" s="36" t="s">
        <v>69</v>
      </c>
      <c r="AP133" s="36" t="s">
        <v>70</v>
      </c>
      <c r="AR133" s="64" t="s">
        <v>149</v>
      </c>
      <c r="AS133" s="33">
        <v>0.79445395584336498</v>
      </c>
      <c r="AT133" s="33">
        <v>0.793548832874162</v>
      </c>
      <c r="AU133" s="33">
        <v>8.4103450557926198</v>
      </c>
      <c r="AV133" s="33">
        <v>8.4276026771923807</v>
      </c>
      <c r="AW133" s="33">
        <v>0.45337186079049402</v>
      </c>
      <c r="AX133" s="33">
        <v>0.45436897685233502</v>
      </c>
      <c r="AY133" s="33">
        <v>0.85077270589057197</v>
      </c>
      <c r="AZ133" s="33">
        <v>0.85532850180283004</v>
      </c>
      <c r="BA133" s="36" t="s">
        <v>69</v>
      </c>
      <c r="BB133" s="36" t="s">
        <v>69</v>
      </c>
      <c r="BC133" s="36" t="s">
        <v>69</v>
      </c>
      <c r="BD133" s="36" t="s">
        <v>69</v>
      </c>
      <c r="BE133" s="36" t="s">
        <v>71</v>
      </c>
      <c r="BF133" s="36" t="s">
        <v>71</v>
      </c>
      <c r="BG133" s="36" t="s">
        <v>71</v>
      </c>
      <c r="BH133" s="36" t="s">
        <v>71</v>
      </c>
      <c r="BI133" s="30">
        <f t="shared" ref="BI133" si="604">IF(BJ133=AR133,1,0)</f>
        <v>1</v>
      </c>
      <c r="BJ133" s="30" t="s">
        <v>149</v>
      </c>
      <c r="BK133" s="33">
        <v>0.75847979630699902</v>
      </c>
      <c r="BL133" s="33">
        <v>0.76392120553183895</v>
      </c>
      <c r="BM133" s="33">
        <v>12.772944691857001</v>
      </c>
      <c r="BN133" s="33">
        <v>11.9197259371805</v>
      </c>
      <c r="BO133" s="33">
        <v>0.49144705075216599</v>
      </c>
      <c r="BP133" s="33">
        <v>0.485879403214584</v>
      </c>
      <c r="BQ133" s="33">
        <v>0.84162527161224499</v>
      </c>
      <c r="BR133" s="33">
        <v>0.84458503604716195</v>
      </c>
      <c r="BS133" s="30" t="s">
        <v>69</v>
      </c>
      <c r="BT133" s="30" t="s">
        <v>69</v>
      </c>
      <c r="BU133" s="30" t="s">
        <v>70</v>
      </c>
      <c r="BV133" s="30" t="s">
        <v>70</v>
      </c>
      <c r="BW133" s="30" t="s">
        <v>71</v>
      </c>
      <c r="BX133" s="30" t="s">
        <v>71</v>
      </c>
      <c r="BY133" s="30" t="s">
        <v>69</v>
      </c>
      <c r="BZ133" s="30" t="s">
        <v>69</v>
      </c>
    </row>
    <row r="134" spans="1:78" s="49" customFormat="1" x14ac:dyDescent="0.25">
      <c r="A134" s="48">
        <v>14184100</v>
      </c>
      <c r="B134" s="48">
        <v>23780883</v>
      </c>
      <c r="C134" s="49" t="s">
        <v>143</v>
      </c>
      <c r="D134" s="65" t="s">
        <v>285</v>
      </c>
      <c r="E134" s="49" t="s">
        <v>279</v>
      </c>
      <c r="F134" s="50"/>
      <c r="G134" s="51">
        <v>0.86</v>
      </c>
      <c r="H134" s="51" t="str">
        <f t="shared" ref="H134" si="605">IF(G134&gt;0.8,"VG",IF(G134&gt;0.7,"G",IF(G134&gt;0.45,"S","NS")))</f>
        <v>VG</v>
      </c>
      <c r="I134" s="51" t="str">
        <f t="shared" ref="I134" si="606">AI134</f>
        <v>G</v>
      </c>
      <c r="J134" s="51" t="str">
        <f t="shared" ref="J134" si="607">BB134</f>
        <v>G</v>
      </c>
      <c r="K134" s="51" t="str">
        <f t="shared" ref="K134" si="608">BT134</f>
        <v>G</v>
      </c>
      <c r="L134" s="52">
        <v>-3.3000000000000002E-2</v>
      </c>
      <c r="M134" s="51" t="str">
        <f t="shared" ref="M134" si="609">IF(ABS(L134)&lt;5%,"VG",IF(ABS(L134)&lt;10%,"G",IF(ABS(L134)&lt;15%,"S","NS")))</f>
        <v>VG</v>
      </c>
      <c r="N134" s="51" t="str">
        <f t="shared" ref="N134" si="610">AO134</f>
        <v>G</v>
      </c>
      <c r="O134" s="51" t="str">
        <f t="shared" ref="O134" si="611">BD134</f>
        <v>G</v>
      </c>
      <c r="P134" s="51" t="str">
        <f t="shared" ref="P134" si="612">BY134</f>
        <v>G</v>
      </c>
      <c r="Q134" s="51">
        <v>0.374</v>
      </c>
      <c r="R134" s="51" t="str">
        <f t="shared" ref="R134" si="613">IF(Q134&lt;=0.5,"VG",IF(Q134&lt;=0.6,"G",IF(Q134&lt;=0.7,"S","NS")))</f>
        <v>VG</v>
      </c>
      <c r="S134" s="51" t="str">
        <f t="shared" ref="S134" si="614">AN134</f>
        <v>G</v>
      </c>
      <c r="T134" s="51" t="str">
        <f t="shared" ref="T134" si="615">BF134</f>
        <v>VG</v>
      </c>
      <c r="U134" s="51" t="str">
        <f t="shared" ref="U134" si="616">BX134</f>
        <v>VG</v>
      </c>
      <c r="V134" s="76">
        <v>0.87560000000000004</v>
      </c>
      <c r="W134" s="51" t="str">
        <f t="shared" ref="W134" si="617">IF(V134&gt;0.85,"VG",IF(V134&gt;0.75,"G",IF(V134&gt;0.6,"S","NS")))</f>
        <v>VG</v>
      </c>
      <c r="X134" s="51" t="str">
        <f t="shared" ref="X134" si="618">AP134</f>
        <v>S</v>
      </c>
      <c r="Y134" s="51" t="str">
        <f t="shared" ref="Y134" si="619">BH134</f>
        <v>VG</v>
      </c>
      <c r="Z134" s="51" t="str">
        <f t="shared" ref="Z134" si="620">BZ134</f>
        <v>G</v>
      </c>
      <c r="AA134" s="53">
        <v>0.74616055699305495</v>
      </c>
      <c r="AB134" s="53">
        <v>0.67909814418889003</v>
      </c>
      <c r="AC134" s="53">
        <v>14.057892180073001</v>
      </c>
      <c r="AD134" s="53">
        <v>10.3877828640448</v>
      </c>
      <c r="AE134" s="53">
        <v>0.50382481380629296</v>
      </c>
      <c r="AF134" s="53">
        <v>0.56648199954730305</v>
      </c>
      <c r="AG134" s="53">
        <v>0.84268686003554205</v>
      </c>
      <c r="AH134" s="53">
        <v>0.72946601556531199</v>
      </c>
      <c r="AI134" s="48" t="s">
        <v>69</v>
      </c>
      <c r="AJ134" s="48" t="s">
        <v>70</v>
      </c>
      <c r="AK134" s="48" t="s">
        <v>70</v>
      </c>
      <c r="AL134" s="48" t="s">
        <v>70</v>
      </c>
      <c r="AM134" s="48" t="s">
        <v>69</v>
      </c>
      <c r="AN134" s="48" t="s">
        <v>69</v>
      </c>
      <c r="AO134" s="48" t="s">
        <v>69</v>
      </c>
      <c r="AP134" s="48" t="s">
        <v>70</v>
      </c>
      <c r="AR134" s="54" t="s">
        <v>149</v>
      </c>
      <c r="AS134" s="53">
        <v>0.79445395584336498</v>
      </c>
      <c r="AT134" s="53">
        <v>0.793548832874162</v>
      </c>
      <c r="AU134" s="53">
        <v>8.4103450557926198</v>
      </c>
      <c r="AV134" s="53">
        <v>8.4276026771923807</v>
      </c>
      <c r="AW134" s="53">
        <v>0.45337186079049402</v>
      </c>
      <c r="AX134" s="53">
        <v>0.45436897685233502</v>
      </c>
      <c r="AY134" s="53">
        <v>0.85077270589057197</v>
      </c>
      <c r="AZ134" s="53">
        <v>0.85532850180283004</v>
      </c>
      <c r="BA134" s="48" t="s">
        <v>69</v>
      </c>
      <c r="BB134" s="48" t="s">
        <v>69</v>
      </c>
      <c r="BC134" s="48" t="s">
        <v>69</v>
      </c>
      <c r="BD134" s="48" t="s">
        <v>69</v>
      </c>
      <c r="BE134" s="48" t="s">
        <v>71</v>
      </c>
      <c r="BF134" s="48" t="s">
        <v>71</v>
      </c>
      <c r="BG134" s="48" t="s">
        <v>71</v>
      </c>
      <c r="BH134" s="48" t="s">
        <v>71</v>
      </c>
      <c r="BI134" s="49">
        <f t="shared" ref="BI134" si="621">IF(BJ134=AR134,1,0)</f>
        <v>1</v>
      </c>
      <c r="BJ134" s="49" t="s">
        <v>149</v>
      </c>
      <c r="BK134" s="53">
        <v>0.75847979630699902</v>
      </c>
      <c r="BL134" s="53">
        <v>0.76392120553183895</v>
      </c>
      <c r="BM134" s="53">
        <v>12.772944691857001</v>
      </c>
      <c r="BN134" s="53">
        <v>11.9197259371805</v>
      </c>
      <c r="BO134" s="53">
        <v>0.49144705075216599</v>
      </c>
      <c r="BP134" s="53">
        <v>0.485879403214584</v>
      </c>
      <c r="BQ134" s="53">
        <v>0.84162527161224499</v>
      </c>
      <c r="BR134" s="53">
        <v>0.84458503604716195</v>
      </c>
      <c r="BS134" s="49" t="s">
        <v>69</v>
      </c>
      <c r="BT134" s="49" t="s">
        <v>69</v>
      </c>
      <c r="BU134" s="49" t="s">
        <v>70</v>
      </c>
      <c r="BV134" s="49" t="s">
        <v>70</v>
      </c>
      <c r="BW134" s="49" t="s">
        <v>71</v>
      </c>
      <c r="BX134" s="49" t="s">
        <v>71</v>
      </c>
      <c r="BY134" s="49" t="s">
        <v>69</v>
      </c>
      <c r="BZ134" s="49" t="s">
        <v>69</v>
      </c>
    </row>
    <row r="135" spans="1:78" s="49" customFormat="1" x14ac:dyDescent="0.25">
      <c r="A135" s="48">
        <v>14184100</v>
      </c>
      <c r="B135" s="48">
        <v>23780883</v>
      </c>
      <c r="C135" s="49" t="s">
        <v>143</v>
      </c>
      <c r="D135" s="65" t="s">
        <v>286</v>
      </c>
      <c r="E135" s="49" t="s">
        <v>287</v>
      </c>
      <c r="F135" s="50"/>
      <c r="G135" s="51">
        <v>0.86</v>
      </c>
      <c r="H135" s="51" t="str">
        <f t="shared" ref="H135" si="622">IF(G135&gt;0.8,"VG",IF(G135&gt;0.7,"G",IF(G135&gt;0.45,"S","NS")))</f>
        <v>VG</v>
      </c>
      <c r="I135" s="51" t="str">
        <f t="shared" ref="I135" si="623">AI135</f>
        <v>G</v>
      </c>
      <c r="J135" s="51" t="str">
        <f t="shared" ref="J135" si="624">BB135</f>
        <v>G</v>
      </c>
      <c r="K135" s="51" t="str">
        <f t="shared" ref="K135" si="625">BT135</f>
        <v>G</v>
      </c>
      <c r="L135" s="52">
        <v>-2.5899999999999999E-2</v>
      </c>
      <c r="M135" s="51" t="str">
        <f t="shared" ref="M135" si="626">IF(ABS(L135)&lt;5%,"VG",IF(ABS(L135)&lt;10%,"G",IF(ABS(L135)&lt;15%,"S","NS")))</f>
        <v>VG</v>
      </c>
      <c r="N135" s="51" t="str">
        <f t="shared" ref="N135" si="627">AO135</f>
        <v>G</v>
      </c>
      <c r="O135" s="51" t="str">
        <f t="shared" ref="O135" si="628">BD135</f>
        <v>G</v>
      </c>
      <c r="P135" s="51" t="str">
        <f t="shared" ref="P135" si="629">BY135</f>
        <v>G</v>
      </c>
      <c r="Q135" s="51">
        <v>0.377</v>
      </c>
      <c r="R135" s="51" t="str">
        <f t="shared" ref="R135" si="630">IF(Q135&lt;=0.5,"VG",IF(Q135&lt;=0.6,"G",IF(Q135&lt;=0.7,"S","NS")))</f>
        <v>VG</v>
      </c>
      <c r="S135" s="51" t="str">
        <f t="shared" ref="S135" si="631">AN135</f>
        <v>G</v>
      </c>
      <c r="T135" s="51" t="str">
        <f t="shared" ref="T135" si="632">BF135</f>
        <v>VG</v>
      </c>
      <c r="U135" s="51" t="str">
        <f t="shared" ref="U135" si="633">BX135</f>
        <v>VG</v>
      </c>
      <c r="V135" s="76">
        <v>0.87180000000000002</v>
      </c>
      <c r="W135" s="51" t="str">
        <f t="shared" ref="W135" si="634">IF(V135&gt;0.85,"VG",IF(V135&gt;0.75,"G",IF(V135&gt;0.6,"S","NS")))</f>
        <v>VG</v>
      </c>
      <c r="X135" s="51" t="str">
        <f t="shared" ref="X135" si="635">AP135</f>
        <v>S</v>
      </c>
      <c r="Y135" s="51" t="str">
        <f t="shared" ref="Y135" si="636">BH135</f>
        <v>VG</v>
      </c>
      <c r="Z135" s="51" t="str">
        <f t="shared" ref="Z135" si="637">BZ135</f>
        <v>G</v>
      </c>
      <c r="AA135" s="53">
        <v>0.74616055699305495</v>
      </c>
      <c r="AB135" s="53">
        <v>0.67909814418889003</v>
      </c>
      <c r="AC135" s="53">
        <v>14.057892180073001</v>
      </c>
      <c r="AD135" s="53">
        <v>10.3877828640448</v>
      </c>
      <c r="AE135" s="53">
        <v>0.50382481380629296</v>
      </c>
      <c r="AF135" s="53">
        <v>0.56648199954730305</v>
      </c>
      <c r="AG135" s="53">
        <v>0.84268686003554205</v>
      </c>
      <c r="AH135" s="53">
        <v>0.72946601556531199</v>
      </c>
      <c r="AI135" s="48" t="s">
        <v>69</v>
      </c>
      <c r="AJ135" s="48" t="s">
        <v>70</v>
      </c>
      <c r="AK135" s="48" t="s">
        <v>70</v>
      </c>
      <c r="AL135" s="48" t="s">
        <v>70</v>
      </c>
      <c r="AM135" s="48" t="s">
        <v>69</v>
      </c>
      <c r="AN135" s="48" t="s">
        <v>69</v>
      </c>
      <c r="AO135" s="48" t="s">
        <v>69</v>
      </c>
      <c r="AP135" s="48" t="s">
        <v>70</v>
      </c>
      <c r="AR135" s="54" t="s">
        <v>149</v>
      </c>
      <c r="AS135" s="53">
        <v>0.79445395584336498</v>
      </c>
      <c r="AT135" s="53">
        <v>0.793548832874162</v>
      </c>
      <c r="AU135" s="53">
        <v>8.4103450557926198</v>
      </c>
      <c r="AV135" s="53">
        <v>8.4276026771923807</v>
      </c>
      <c r="AW135" s="53">
        <v>0.45337186079049402</v>
      </c>
      <c r="AX135" s="53">
        <v>0.45436897685233502</v>
      </c>
      <c r="AY135" s="53">
        <v>0.85077270589057197</v>
      </c>
      <c r="AZ135" s="53">
        <v>0.85532850180283004</v>
      </c>
      <c r="BA135" s="48" t="s">
        <v>69</v>
      </c>
      <c r="BB135" s="48" t="s">
        <v>69</v>
      </c>
      <c r="BC135" s="48" t="s">
        <v>69</v>
      </c>
      <c r="BD135" s="48" t="s">
        <v>69</v>
      </c>
      <c r="BE135" s="48" t="s">
        <v>71</v>
      </c>
      <c r="BF135" s="48" t="s">
        <v>71</v>
      </c>
      <c r="BG135" s="48" t="s">
        <v>71</v>
      </c>
      <c r="BH135" s="48" t="s">
        <v>71</v>
      </c>
      <c r="BI135" s="49">
        <f t="shared" ref="BI135" si="638">IF(BJ135=AR135,1,0)</f>
        <v>1</v>
      </c>
      <c r="BJ135" s="49" t="s">
        <v>149</v>
      </c>
      <c r="BK135" s="53">
        <v>0.75847979630699902</v>
      </c>
      <c r="BL135" s="53">
        <v>0.76392120553183895</v>
      </c>
      <c r="BM135" s="53">
        <v>12.772944691857001</v>
      </c>
      <c r="BN135" s="53">
        <v>11.9197259371805</v>
      </c>
      <c r="BO135" s="53">
        <v>0.49144705075216599</v>
      </c>
      <c r="BP135" s="53">
        <v>0.485879403214584</v>
      </c>
      <c r="BQ135" s="53">
        <v>0.84162527161224499</v>
      </c>
      <c r="BR135" s="53">
        <v>0.84458503604716195</v>
      </c>
      <c r="BS135" s="49" t="s">
        <v>69</v>
      </c>
      <c r="BT135" s="49" t="s">
        <v>69</v>
      </c>
      <c r="BU135" s="49" t="s">
        <v>70</v>
      </c>
      <c r="BV135" s="49" t="s">
        <v>70</v>
      </c>
      <c r="BW135" s="49" t="s">
        <v>71</v>
      </c>
      <c r="BX135" s="49" t="s">
        <v>71</v>
      </c>
      <c r="BY135" s="49" t="s">
        <v>69</v>
      </c>
      <c r="BZ135" s="49" t="s">
        <v>69</v>
      </c>
    </row>
    <row r="136" spans="1:78" s="49" customFormat="1" x14ac:dyDescent="0.25">
      <c r="A136" s="48">
        <v>14184100</v>
      </c>
      <c r="B136" s="48">
        <v>23780883</v>
      </c>
      <c r="C136" s="49" t="s">
        <v>143</v>
      </c>
      <c r="D136" s="65" t="s">
        <v>288</v>
      </c>
      <c r="E136" s="49" t="s">
        <v>287</v>
      </c>
      <c r="F136" s="50"/>
      <c r="G136" s="51">
        <v>0.86</v>
      </c>
      <c r="H136" s="51" t="str">
        <f t="shared" ref="H136" si="639">IF(G136&gt;0.8,"VG",IF(G136&gt;0.7,"G",IF(G136&gt;0.45,"S","NS")))</f>
        <v>VG</v>
      </c>
      <c r="I136" s="51" t="str">
        <f t="shared" ref="I136" si="640">AI136</f>
        <v>G</v>
      </c>
      <c r="J136" s="51" t="str">
        <f t="shared" ref="J136" si="641">BB136</f>
        <v>G</v>
      </c>
      <c r="K136" s="51" t="str">
        <f t="shared" ref="K136" si="642">BT136</f>
        <v>G</v>
      </c>
      <c r="L136" s="52">
        <v>-2.5899999999999999E-2</v>
      </c>
      <c r="M136" s="51" t="str">
        <f t="shared" ref="M136" si="643">IF(ABS(L136)&lt;5%,"VG",IF(ABS(L136)&lt;10%,"G",IF(ABS(L136)&lt;15%,"S","NS")))</f>
        <v>VG</v>
      </c>
      <c r="N136" s="51" t="str">
        <f t="shared" ref="N136" si="644">AO136</f>
        <v>G</v>
      </c>
      <c r="O136" s="51" t="str">
        <f t="shared" ref="O136" si="645">BD136</f>
        <v>G</v>
      </c>
      <c r="P136" s="51" t="str">
        <f t="shared" ref="P136" si="646">BY136</f>
        <v>G</v>
      </c>
      <c r="Q136" s="51">
        <v>0.377</v>
      </c>
      <c r="R136" s="51" t="str">
        <f t="shared" ref="R136" si="647">IF(Q136&lt;=0.5,"VG",IF(Q136&lt;=0.6,"G",IF(Q136&lt;=0.7,"S","NS")))</f>
        <v>VG</v>
      </c>
      <c r="S136" s="51" t="str">
        <f t="shared" ref="S136" si="648">AN136</f>
        <v>G</v>
      </c>
      <c r="T136" s="51" t="str">
        <f t="shared" ref="T136" si="649">BF136</f>
        <v>VG</v>
      </c>
      <c r="U136" s="51" t="str">
        <f t="shared" ref="U136" si="650">BX136</f>
        <v>VG</v>
      </c>
      <c r="V136" s="76">
        <v>0.87180000000000002</v>
      </c>
      <c r="W136" s="51" t="str">
        <f t="shared" ref="W136" si="651">IF(V136&gt;0.85,"VG",IF(V136&gt;0.75,"G",IF(V136&gt;0.6,"S","NS")))</f>
        <v>VG</v>
      </c>
      <c r="X136" s="51" t="str">
        <f t="shared" ref="X136" si="652">AP136</f>
        <v>S</v>
      </c>
      <c r="Y136" s="51" t="str">
        <f t="shared" ref="Y136" si="653">BH136</f>
        <v>VG</v>
      </c>
      <c r="Z136" s="51" t="str">
        <f t="shared" ref="Z136" si="654">BZ136</f>
        <v>G</v>
      </c>
      <c r="AA136" s="53">
        <v>0.74616055699305495</v>
      </c>
      <c r="AB136" s="53">
        <v>0.67909814418889003</v>
      </c>
      <c r="AC136" s="53">
        <v>14.057892180073001</v>
      </c>
      <c r="AD136" s="53">
        <v>10.3877828640448</v>
      </c>
      <c r="AE136" s="53">
        <v>0.50382481380629296</v>
      </c>
      <c r="AF136" s="53">
        <v>0.56648199954730305</v>
      </c>
      <c r="AG136" s="53">
        <v>0.84268686003554205</v>
      </c>
      <c r="AH136" s="53">
        <v>0.72946601556531199</v>
      </c>
      <c r="AI136" s="48" t="s">
        <v>69</v>
      </c>
      <c r="AJ136" s="48" t="s">
        <v>70</v>
      </c>
      <c r="AK136" s="48" t="s">
        <v>70</v>
      </c>
      <c r="AL136" s="48" t="s">
        <v>70</v>
      </c>
      <c r="AM136" s="48" t="s">
        <v>69</v>
      </c>
      <c r="AN136" s="48" t="s">
        <v>69</v>
      </c>
      <c r="AO136" s="48" t="s">
        <v>69</v>
      </c>
      <c r="AP136" s="48" t="s">
        <v>70</v>
      </c>
      <c r="AR136" s="54" t="s">
        <v>149</v>
      </c>
      <c r="AS136" s="53">
        <v>0.79445395584336498</v>
      </c>
      <c r="AT136" s="53">
        <v>0.793548832874162</v>
      </c>
      <c r="AU136" s="53">
        <v>8.4103450557926198</v>
      </c>
      <c r="AV136" s="53">
        <v>8.4276026771923807</v>
      </c>
      <c r="AW136" s="53">
        <v>0.45337186079049402</v>
      </c>
      <c r="AX136" s="53">
        <v>0.45436897685233502</v>
      </c>
      <c r="AY136" s="53">
        <v>0.85077270589057197</v>
      </c>
      <c r="AZ136" s="53">
        <v>0.85532850180283004</v>
      </c>
      <c r="BA136" s="48" t="s">
        <v>69</v>
      </c>
      <c r="BB136" s="48" t="s">
        <v>69</v>
      </c>
      <c r="BC136" s="48" t="s">
        <v>69</v>
      </c>
      <c r="BD136" s="48" t="s">
        <v>69</v>
      </c>
      <c r="BE136" s="48" t="s">
        <v>71</v>
      </c>
      <c r="BF136" s="48" t="s">
        <v>71</v>
      </c>
      <c r="BG136" s="48" t="s">
        <v>71</v>
      </c>
      <c r="BH136" s="48" t="s">
        <v>71</v>
      </c>
      <c r="BI136" s="49">
        <f t="shared" ref="BI136" si="655">IF(BJ136=AR136,1,0)</f>
        <v>1</v>
      </c>
      <c r="BJ136" s="49" t="s">
        <v>149</v>
      </c>
      <c r="BK136" s="53">
        <v>0.75847979630699902</v>
      </c>
      <c r="BL136" s="53">
        <v>0.76392120553183895</v>
      </c>
      <c r="BM136" s="53">
        <v>12.772944691857001</v>
      </c>
      <c r="BN136" s="53">
        <v>11.9197259371805</v>
      </c>
      <c r="BO136" s="53">
        <v>0.49144705075216599</v>
      </c>
      <c r="BP136" s="53">
        <v>0.485879403214584</v>
      </c>
      <c r="BQ136" s="53">
        <v>0.84162527161224499</v>
      </c>
      <c r="BR136" s="53">
        <v>0.84458503604716195</v>
      </c>
      <c r="BS136" s="49" t="s">
        <v>69</v>
      </c>
      <c r="BT136" s="49" t="s">
        <v>69</v>
      </c>
      <c r="BU136" s="49" t="s">
        <v>70</v>
      </c>
      <c r="BV136" s="49" t="s">
        <v>70</v>
      </c>
      <c r="BW136" s="49" t="s">
        <v>71</v>
      </c>
      <c r="BX136" s="49" t="s">
        <v>71</v>
      </c>
      <c r="BY136" s="49" t="s">
        <v>69</v>
      </c>
      <c r="BZ136" s="49" t="s">
        <v>69</v>
      </c>
    </row>
    <row r="137" spans="1:78" s="70" customFormat="1" x14ac:dyDescent="0.25">
      <c r="A137" s="69"/>
      <c r="B137" s="69"/>
      <c r="D137" s="84"/>
      <c r="F137" s="71"/>
      <c r="G137" s="72"/>
      <c r="H137" s="72"/>
      <c r="I137" s="72"/>
      <c r="J137" s="72"/>
      <c r="K137" s="72"/>
      <c r="L137" s="73"/>
      <c r="M137" s="72"/>
      <c r="N137" s="72"/>
      <c r="O137" s="72"/>
      <c r="P137" s="72"/>
      <c r="Q137" s="72"/>
      <c r="R137" s="72"/>
      <c r="S137" s="72"/>
      <c r="T137" s="72"/>
      <c r="U137" s="72"/>
      <c r="V137" s="81"/>
      <c r="W137" s="72"/>
      <c r="X137" s="72"/>
      <c r="Y137" s="72"/>
      <c r="Z137" s="72"/>
      <c r="AA137" s="74"/>
      <c r="AB137" s="74"/>
      <c r="AC137" s="74"/>
      <c r="AD137" s="74"/>
      <c r="AE137" s="74"/>
      <c r="AF137" s="74"/>
      <c r="AG137" s="74"/>
      <c r="AH137" s="74"/>
      <c r="AI137" s="69"/>
      <c r="AJ137" s="69"/>
      <c r="AK137" s="69"/>
      <c r="AL137" s="69"/>
      <c r="AM137" s="69"/>
      <c r="AN137" s="69"/>
      <c r="AO137" s="69"/>
      <c r="AP137" s="69"/>
      <c r="AR137" s="75"/>
      <c r="AS137" s="74"/>
      <c r="AT137" s="74"/>
      <c r="AU137" s="74"/>
      <c r="AV137" s="74"/>
      <c r="AW137" s="74"/>
      <c r="AX137" s="74"/>
      <c r="AY137" s="74"/>
      <c r="AZ137" s="74"/>
      <c r="BA137" s="69"/>
      <c r="BB137" s="69"/>
      <c r="BC137" s="69"/>
      <c r="BD137" s="69"/>
      <c r="BE137" s="69"/>
      <c r="BF137" s="69"/>
      <c r="BG137" s="69"/>
      <c r="BH137" s="69"/>
      <c r="BK137" s="74"/>
      <c r="BL137" s="74"/>
      <c r="BM137" s="74"/>
      <c r="BN137" s="74"/>
      <c r="BO137" s="74"/>
      <c r="BP137" s="74"/>
      <c r="BQ137" s="74"/>
      <c r="BR137" s="74"/>
    </row>
    <row r="138" spans="1:78" x14ac:dyDescent="0.25">
      <c r="A138" s="32" t="s">
        <v>56</v>
      </c>
    </row>
    <row r="139" spans="1:78" x14ac:dyDescent="0.25">
      <c r="A139" s="3" t="s">
        <v>16</v>
      </c>
      <c r="B139" s="3" t="s">
        <v>55</v>
      </c>
      <c r="G139" s="16" t="s">
        <v>48</v>
      </c>
      <c r="L139" s="19" t="s">
        <v>49</v>
      </c>
      <c r="Q139" s="17" t="s">
        <v>50</v>
      </c>
      <c r="V139" s="18" t="s">
        <v>51</v>
      </c>
      <c r="AA139" s="36" t="s">
        <v>64</v>
      </c>
      <c r="AB139" s="36" t="s">
        <v>65</v>
      </c>
      <c r="AC139" s="37" t="s">
        <v>64</v>
      </c>
      <c r="AD139" s="37" t="s">
        <v>65</v>
      </c>
      <c r="AE139" s="38" t="s">
        <v>64</v>
      </c>
      <c r="AF139" s="38" t="s">
        <v>65</v>
      </c>
      <c r="AG139" s="3" t="s">
        <v>64</v>
      </c>
      <c r="AH139" s="3" t="s">
        <v>65</v>
      </c>
      <c r="AI139" s="39" t="s">
        <v>64</v>
      </c>
      <c r="AJ139" s="39" t="s">
        <v>65</v>
      </c>
      <c r="AK139" s="37" t="s">
        <v>64</v>
      </c>
      <c r="AL139" s="37" t="s">
        <v>65</v>
      </c>
      <c r="AM139" s="38" t="s">
        <v>64</v>
      </c>
      <c r="AN139" s="38" t="s">
        <v>65</v>
      </c>
      <c r="AO139" s="3" t="s">
        <v>64</v>
      </c>
      <c r="AP139" s="3" t="s">
        <v>65</v>
      </c>
      <c r="AS139" s="36" t="s">
        <v>66</v>
      </c>
      <c r="AT139" s="36" t="s">
        <v>67</v>
      </c>
      <c r="AU139" s="40" t="s">
        <v>66</v>
      </c>
      <c r="AV139" s="40" t="s">
        <v>67</v>
      </c>
      <c r="AW139" s="41" t="s">
        <v>66</v>
      </c>
      <c r="AX139" s="41" t="s">
        <v>67</v>
      </c>
      <c r="AY139" s="3" t="s">
        <v>66</v>
      </c>
      <c r="AZ139" s="3" t="s">
        <v>67</v>
      </c>
      <c r="BA139" s="36" t="s">
        <v>66</v>
      </c>
      <c r="BB139" s="36" t="s">
        <v>67</v>
      </c>
      <c r="BC139" s="40" t="s">
        <v>66</v>
      </c>
      <c r="BD139" s="40" t="s">
        <v>67</v>
      </c>
      <c r="BE139" s="41" t="s">
        <v>66</v>
      </c>
      <c r="BF139" s="41" t="s">
        <v>67</v>
      </c>
      <c r="BG139" s="3" t="s">
        <v>66</v>
      </c>
      <c r="BH139" s="3" t="s">
        <v>67</v>
      </c>
      <c r="BK139" s="35" t="s">
        <v>66</v>
      </c>
      <c r="BL139" s="35" t="s">
        <v>67</v>
      </c>
      <c r="BM139" s="35" t="s">
        <v>66</v>
      </c>
      <c r="BN139" s="35" t="s">
        <v>67</v>
      </c>
      <c r="BO139" s="35" t="s">
        <v>66</v>
      </c>
      <c r="BP139" s="35" t="s">
        <v>67</v>
      </c>
      <c r="BQ139" s="35" t="s">
        <v>66</v>
      </c>
      <c r="BR139" s="35" t="s">
        <v>67</v>
      </c>
      <c r="BS139" t="s">
        <v>66</v>
      </c>
      <c r="BT139" t="s">
        <v>67</v>
      </c>
      <c r="BU139" t="s">
        <v>66</v>
      </c>
      <c r="BV139" t="s">
        <v>67</v>
      </c>
      <c r="BW139" t="s">
        <v>66</v>
      </c>
      <c r="BX139" t="s">
        <v>67</v>
      </c>
      <c r="BY139" t="s">
        <v>66</v>
      </c>
      <c r="BZ139" t="s">
        <v>67</v>
      </c>
    </row>
    <row r="140" spans="1:78" s="56" customFormat="1" x14ac:dyDescent="0.25">
      <c r="A140" s="55">
        <v>14178000</v>
      </c>
      <c r="B140" s="55">
        <v>23780591</v>
      </c>
      <c r="C140" s="56" t="s">
        <v>136</v>
      </c>
      <c r="D140" s="56" t="s">
        <v>151</v>
      </c>
      <c r="E140" s="56" t="s">
        <v>152</v>
      </c>
      <c r="F140" s="57">
        <v>1.9</v>
      </c>
      <c r="G140" s="58">
        <v>0.503</v>
      </c>
      <c r="H140" s="58" t="str">
        <f t="shared" ref="H140:K144" si="656">IF(G140&gt;0.8,"VG",IF(G140&gt;0.7,"G",IF(G140&gt;0.45,"S","NS")))</f>
        <v>S</v>
      </c>
      <c r="I140" s="58" t="str">
        <f t="shared" si="656"/>
        <v>VG</v>
      </c>
      <c r="J140" s="58" t="str">
        <f t="shared" si="656"/>
        <v>VG</v>
      </c>
      <c r="K140" s="58" t="str">
        <f t="shared" si="656"/>
        <v>VG</v>
      </c>
      <c r="L140" s="59">
        <v>0.26400000000000001</v>
      </c>
      <c r="M140" s="58" t="str">
        <f t="shared" ref="M140:M148" si="657">IF(ABS(L140)&lt;5%,"VG",IF(ABS(L140)&lt;10%,"G",IF(ABS(L140)&lt;15%,"S","NS")))</f>
        <v>NS</v>
      </c>
      <c r="N140" s="58" t="str">
        <f t="shared" ref="N140:N145" si="658">AO140</f>
        <v>G</v>
      </c>
      <c r="O140" s="58" t="str">
        <f t="shared" ref="O140:O145" si="659">BD140</f>
        <v>VG</v>
      </c>
      <c r="P140" s="58" t="str">
        <f t="shared" ref="P140:P145" si="660">BY140</f>
        <v>G</v>
      </c>
      <c r="Q140" s="58">
        <v>0.64</v>
      </c>
      <c r="R140" s="58" t="str">
        <f t="shared" ref="R140:R148" si="661">IF(Q140&lt;=0.5,"VG",IF(Q140&lt;=0.6,"G",IF(Q140&lt;=0.7,"S","NS")))</f>
        <v>S</v>
      </c>
      <c r="S140" s="58" t="str">
        <f t="shared" ref="S140:S145" si="662">AN140</f>
        <v>G</v>
      </c>
      <c r="T140" s="58" t="str">
        <f t="shared" ref="T140:T145" si="663">BF140</f>
        <v>VG</v>
      </c>
      <c r="U140" s="58" t="str">
        <f t="shared" ref="U140:U145" si="664">BX140</f>
        <v>VG</v>
      </c>
      <c r="V140" s="58">
        <v>0.93100000000000005</v>
      </c>
      <c r="W140" s="58" t="str">
        <f t="shared" ref="W140:W148" si="665">IF(V140&gt;0.85,"VG",IF(V140&gt;0.75,"G",IF(V140&gt;0.6,"S","NS")))</f>
        <v>VG</v>
      </c>
      <c r="X140" s="58" t="str">
        <f t="shared" ref="X140:X145" si="666">AP140</f>
        <v>G</v>
      </c>
      <c r="Y140" s="58" t="str">
        <f t="shared" ref="Y140:Y145" si="667">BH140</f>
        <v>G</v>
      </c>
      <c r="Z140" s="58" t="str">
        <f t="shared" ref="Z140:Z145" si="668">BZ140</f>
        <v>G</v>
      </c>
      <c r="AA140" s="60">
        <v>0.78799953754496599</v>
      </c>
      <c r="AB140" s="60">
        <v>0.74231516764619199</v>
      </c>
      <c r="AC140" s="60">
        <v>6.3730276493055698</v>
      </c>
      <c r="AD140" s="60">
        <v>3.5550552816532499</v>
      </c>
      <c r="AE140" s="60">
        <v>0.460435079522656</v>
      </c>
      <c r="AF140" s="60">
        <v>0.50762666631473197</v>
      </c>
      <c r="AG140" s="60">
        <v>0.81960087726055897</v>
      </c>
      <c r="AH140" s="60">
        <v>0.76903304690682195</v>
      </c>
      <c r="AI140" s="55" t="s">
        <v>69</v>
      </c>
      <c r="AJ140" s="55" t="s">
        <v>69</v>
      </c>
      <c r="AK140" s="55" t="s">
        <v>69</v>
      </c>
      <c r="AL140" s="55" t="s">
        <v>71</v>
      </c>
      <c r="AM140" s="55" t="s">
        <v>71</v>
      </c>
      <c r="AN140" s="55" t="s">
        <v>69</v>
      </c>
      <c r="AO140" s="55" t="s">
        <v>69</v>
      </c>
      <c r="AP140" s="55" t="s">
        <v>69</v>
      </c>
      <c r="AR140" s="61" t="s">
        <v>150</v>
      </c>
      <c r="AS140" s="60">
        <v>0.78214161428741102</v>
      </c>
      <c r="AT140" s="60">
        <v>0.80702418723414904</v>
      </c>
      <c r="AU140" s="60">
        <v>-2.50314578231451</v>
      </c>
      <c r="AV140" s="60">
        <v>-2.47166366777188</v>
      </c>
      <c r="AW140" s="60">
        <v>0.46675302432077398</v>
      </c>
      <c r="AX140" s="60">
        <v>0.43929012368348502</v>
      </c>
      <c r="AY140" s="60">
        <v>0.82212711382631498</v>
      </c>
      <c r="AZ140" s="60">
        <v>0.84071170320223898</v>
      </c>
      <c r="BA140" s="55" t="s">
        <v>69</v>
      </c>
      <c r="BB140" s="55" t="s">
        <v>71</v>
      </c>
      <c r="BC140" s="55" t="s">
        <v>71</v>
      </c>
      <c r="BD140" s="55" t="s">
        <v>71</v>
      </c>
      <c r="BE140" s="55" t="s">
        <v>71</v>
      </c>
      <c r="BF140" s="55" t="s">
        <v>71</v>
      </c>
      <c r="BG140" s="55" t="s">
        <v>69</v>
      </c>
      <c r="BH140" s="55" t="s">
        <v>69</v>
      </c>
      <c r="BI140" s="56">
        <f t="shared" ref="BI140:BI145" si="669">IF(BJ140=AR140,1,0)</f>
        <v>1</v>
      </c>
      <c r="BJ140" s="56" t="s">
        <v>150</v>
      </c>
      <c r="BK140" s="60">
        <v>0.78483542594902</v>
      </c>
      <c r="BL140" s="60">
        <v>0.809274585790839</v>
      </c>
      <c r="BM140" s="60">
        <v>5.5400894370249301</v>
      </c>
      <c r="BN140" s="60">
        <v>4.3717467939577901</v>
      </c>
      <c r="BO140" s="60">
        <v>0.46385835559034599</v>
      </c>
      <c r="BP140" s="60">
        <v>0.436721208792476</v>
      </c>
      <c r="BQ140" s="60">
        <v>0.82459162523038998</v>
      </c>
      <c r="BR140" s="60">
        <v>0.84301761051813595</v>
      </c>
      <c r="BS140" s="56" t="s">
        <v>69</v>
      </c>
      <c r="BT140" s="56" t="s">
        <v>71</v>
      </c>
      <c r="BU140" s="56" t="s">
        <v>69</v>
      </c>
      <c r="BV140" s="56" t="s">
        <v>71</v>
      </c>
      <c r="BW140" s="56" t="s">
        <v>71</v>
      </c>
      <c r="BX140" s="56" t="s">
        <v>71</v>
      </c>
      <c r="BY140" s="56" t="s">
        <v>69</v>
      </c>
      <c r="BZ140" s="56" t="s">
        <v>69</v>
      </c>
    </row>
    <row r="141" spans="1:78" s="30" customFormat="1" x14ac:dyDescent="0.25">
      <c r="A141" s="36">
        <v>14178000</v>
      </c>
      <c r="B141" s="36">
        <v>23780591</v>
      </c>
      <c r="C141" s="30" t="s">
        <v>136</v>
      </c>
      <c r="D141" s="30" t="s">
        <v>183</v>
      </c>
      <c r="E141" s="30" t="s">
        <v>162</v>
      </c>
      <c r="F141" s="63">
        <v>2.9</v>
      </c>
      <c r="G141" s="24">
        <v>-0.38</v>
      </c>
      <c r="H141" s="24" t="str">
        <f t="shared" si="656"/>
        <v>NS</v>
      </c>
      <c r="I141" s="24" t="str">
        <f t="shared" si="656"/>
        <v>VG</v>
      </c>
      <c r="J141" s="24" t="str">
        <f t="shared" si="656"/>
        <v>VG</v>
      </c>
      <c r="K141" s="24" t="str">
        <f t="shared" si="656"/>
        <v>VG</v>
      </c>
      <c r="L141" s="25">
        <v>0.55400000000000005</v>
      </c>
      <c r="M141" s="24" t="str">
        <f t="shared" si="657"/>
        <v>NS</v>
      </c>
      <c r="N141" s="24" t="str">
        <f t="shared" si="658"/>
        <v>G</v>
      </c>
      <c r="O141" s="24" t="str">
        <f t="shared" si="659"/>
        <v>VG</v>
      </c>
      <c r="P141" s="24" t="str">
        <f t="shared" si="660"/>
        <v>G</v>
      </c>
      <c r="Q141" s="24">
        <v>0.91</v>
      </c>
      <c r="R141" s="24" t="str">
        <f t="shared" si="661"/>
        <v>NS</v>
      </c>
      <c r="S141" s="24" t="str">
        <f t="shared" si="662"/>
        <v>G</v>
      </c>
      <c r="T141" s="24" t="str">
        <f t="shared" si="663"/>
        <v>VG</v>
      </c>
      <c r="U141" s="24" t="str">
        <f t="shared" si="664"/>
        <v>VG</v>
      </c>
      <c r="V141" s="24">
        <v>0.83</v>
      </c>
      <c r="W141" s="24" t="str">
        <f t="shared" si="665"/>
        <v>G</v>
      </c>
      <c r="X141" s="24" t="str">
        <f t="shared" si="666"/>
        <v>G</v>
      </c>
      <c r="Y141" s="24" t="str">
        <f t="shared" si="667"/>
        <v>G</v>
      </c>
      <c r="Z141" s="24" t="str">
        <f t="shared" si="668"/>
        <v>G</v>
      </c>
      <c r="AA141" s="33">
        <v>0.78799953754496599</v>
      </c>
      <c r="AB141" s="33">
        <v>0.74231516764619199</v>
      </c>
      <c r="AC141" s="33">
        <v>6.3730276493055698</v>
      </c>
      <c r="AD141" s="33">
        <v>3.5550552816532499</v>
      </c>
      <c r="AE141" s="33">
        <v>0.460435079522656</v>
      </c>
      <c r="AF141" s="33">
        <v>0.50762666631473197</v>
      </c>
      <c r="AG141" s="33">
        <v>0.81960087726055897</v>
      </c>
      <c r="AH141" s="33">
        <v>0.76903304690682195</v>
      </c>
      <c r="AI141" s="36" t="s">
        <v>69</v>
      </c>
      <c r="AJ141" s="36" t="s">
        <v>69</v>
      </c>
      <c r="AK141" s="36" t="s">
        <v>69</v>
      </c>
      <c r="AL141" s="36" t="s">
        <v>71</v>
      </c>
      <c r="AM141" s="36" t="s">
        <v>71</v>
      </c>
      <c r="AN141" s="36" t="s">
        <v>69</v>
      </c>
      <c r="AO141" s="36" t="s">
        <v>69</v>
      </c>
      <c r="AP141" s="36" t="s">
        <v>69</v>
      </c>
      <c r="AR141" s="64" t="s">
        <v>150</v>
      </c>
      <c r="AS141" s="33">
        <v>0.78214161428741102</v>
      </c>
      <c r="AT141" s="33">
        <v>0.80702418723414904</v>
      </c>
      <c r="AU141" s="33">
        <v>-2.50314578231451</v>
      </c>
      <c r="AV141" s="33">
        <v>-2.47166366777188</v>
      </c>
      <c r="AW141" s="33">
        <v>0.46675302432077398</v>
      </c>
      <c r="AX141" s="33">
        <v>0.43929012368348502</v>
      </c>
      <c r="AY141" s="33">
        <v>0.82212711382631498</v>
      </c>
      <c r="AZ141" s="33">
        <v>0.84071170320223898</v>
      </c>
      <c r="BA141" s="36" t="s">
        <v>69</v>
      </c>
      <c r="BB141" s="36" t="s">
        <v>71</v>
      </c>
      <c r="BC141" s="36" t="s">
        <v>71</v>
      </c>
      <c r="BD141" s="36" t="s">
        <v>71</v>
      </c>
      <c r="BE141" s="36" t="s">
        <v>71</v>
      </c>
      <c r="BF141" s="36" t="s">
        <v>71</v>
      </c>
      <c r="BG141" s="36" t="s">
        <v>69</v>
      </c>
      <c r="BH141" s="36" t="s">
        <v>69</v>
      </c>
      <c r="BI141" s="30">
        <f t="shared" si="669"/>
        <v>1</v>
      </c>
      <c r="BJ141" s="30" t="s">
        <v>150</v>
      </c>
      <c r="BK141" s="33">
        <v>0.78483542594902</v>
      </c>
      <c r="BL141" s="33">
        <v>0.809274585790839</v>
      </c>
      <c r="BM141" s="33">
        <v>5.5400894370249301</v>
      </c>
      <c r="BN141" s="33">
        <v>4.3717467939577901</v>
      </c>
      <c r="BO141" s="33">
        <v>0.46385835559034599</v>
      </c>
      <c r="BP141" s="33">
        <v>0.436721208792476</v>
      </c>
      <c r="BQ141" s="33">
        <v>0.82459162523038998</v>
      </c>
      <c r="BR141" s="33">
        <v>0.84301761051813595</v>
      </c>
      <c r="BS141" s="30" t="s">
        <v>69</v>
      </c>
      <c r="BT141" s="30" t="s">
        <v>71</v>
      </c>
      <c r="BU141" s="30" t="s">
        <v>69</v>
      </c>
      <c r="BV141" s="30" t="s">
        <v>71</v>
      </c>
      <c r="BW141" s="30" t="s">
        <v>71</v>
      </c>
      <c r="BX141" s="30" t="s">
        <v>71</v>
      </c>
      <c r="BY141" s="30" t="s">
        <v>69</v>
      </c>
      <c r="BZ141" s="30" t="s">
        <v>69</v>
      </c>
    </row>
    <row r="142" spans="1:78" s="30" customFormat="1" x14ac:dyDescent="0.25">
      <c r="A142" s="36">
        <v>14178000</v>
      </c>
      <c r="B142" s="36">
        <v>23780591</v>
      </c>
      <c r="C142" s="30" t="s">
        <v>136</v>
      </c>
      <c r="D142" s="30" t="s">
        <v>189</v>
      </c>
      <c r="E142" s="30" t="s">
        <v>162</v>
      </c>
      <c r="F142" s="63">
        <v>2.9</v>
      </c>
      <c r="G142" s="24">
        <v>-0.37</v>
      </c>
      <c r="H142" s="24" t="str">
        <f t="shared" si="656"/>
        <v>NS</v>
      </c>
      <c r="I142" s="24" t="str">
        <f t="shared" si="656"/>
        <v>VG</v>
      </c>
      <c r="J142" s="24" t="str">
        <f t="shared" si="656"/>
        <v>VG</v>
      </c>
      <c r="K142" s="24" t="str">
        <f t="shared" si="656"/>
        <v>VG</v>
      </c>
      <c r="L142" s="25">
        <v>0.54900000000000004</v>
      </c>
      <c r="M142" s="24" t="str">
        <f t="shared" si="657"/>
        <v>NS</v>
      </c>
      <c r="N142" s="24" t="str">
        <f t="shared" si="658"/>
        <v>G</v>
      </c>
      <c r="O142" s="24" t="str">
        <f t="shared" si="659"/>
        <v>VG</v>
      </c>
      <c r="P142" s="24" t="str">
        <f t="shared" si="660"/>
        <v>G</v>
      </c>
      <c r="Q142" s="24">
        <v>0.91</v>
      </c>
      <c r="R142" s="24" t="str">
        <f t="shared" si="661"/>
        <v>NS</v>
      </c>
      <c r="S142" s="24" t="str">
        <f t="shared" si="662"/>
        <v>G</v>
      </c>
      <c r="T142" s="24" t="str">
        <f t="shared" si="663"/>
        <v>VG</v>
      </c>
      <c r="U142" s="24" t="str">
        <f t="shared" si="664"/>
        <v>VG</v>
      </c>
      <c r="V142" s="24">
        <v>0.83499999999999996</v>
      </c>
      <c r="W142" s="24" t="str">
        <f t="shared" si="665"/>
        <v>G</v>
      </c>
      <c r="X142" s="24" t="str">
        <f t="shared" si="666"/>
        <v>G</v>
      </c>
      <c r="Y142" s="24" t="str">
        <f t="shared" si="667"/>
        <v>G</v>
      </c>
      <c r="Z142" s="24" t="str">
        <f t="shared" si="668"/>
        <v>G</v>
      </c>
      <c r="AA142" s="33">
        <v>0.78799953754496599</v>
      </c>
      <c r="AB142" s="33">
        <v>0.74231516764619199</v>
      </c>
      <c r="AC142" s="33">
        <v>6.3730276493055698</v>
      </c>
      <c r="AD142" s="33">
        <v>3.5550552816532499</v>
      </c>
      <c r="AE142" s="33">
        <v>0.460435079522656</v>
      </c>
      <c r="AF142" s="33">
        <v>0.50762666631473197</v>
      </c>
      <c r="AG142" s="33">
        <v>0.81960087726055897</v>
      </c>
      <c r="AH142" s="33">
        <v>0.76903304690682195</v>
      </c>
      <c r="AI142" s="36" t="s">
        <v>69</v>
      </c>
      <c r="AJ142" s="36" t="s">
        <v>69</v>
      </c>
      <c r="AK142" s="36" t="s">
        <v>69</v>
      </c>
      <c r="AL142" s="36" t="s">
        <v>71</v>
      </c>
      <c r="AM142" s="36" t="s">
        <v>71</v>
      </c>
      <c r="AN142" s="36" t="s">
        <v>69</v>
      </c>
      <c r="AO142" s="36" t="s">
        <v>69</v>
      </c>
      <c r="AP142" s="36" t="s">
        <v>69</v>
      </c>
      <c r="AR142" s="64" t="s">
        <v>150</v>
      </c>
      <c r="AS142" s="33">
        <v>0.78214161428741102</v>
      </c>
      <c r="AT142" s="33">
        <v>0.80702418723414904</v>
      </c>
      <c r="AU142" s="33">
        <v>-2.50314578231451</v>
      </c>
      <c r="AV142" s="33">
        <v>-2.47166366777188</v>
      </c>
      <c r="AW142" s="33">
        <v>0.46675302432077398</v>
      </c>
      <c r="AX142" s="33">
        <v>0.43929012368348502</v>
      </c>
      <c r="AY142" s="33">
        <v>0.82212711382631498</v>
      </c>
      <c r="AZ142" s="33">
        <v>0.84071170320223898</v>
      </c>
      <c r="BA142" s="36" t="s">
        <v>69</v>
      </c>
      <c r="BB142" s="36" t="s">
        <v>71</v>
      </c>
      <c r="BC142" s="36" t="s">
        <v>71</v>
      </c>
      <c r="BD142" s="36" t="s">
        <v>71</v>
      </c>
      <c r="BE142" s="36" t="s">
        <v>71</v>
      </c>
      <c r="BF142" s="36" t="s">
        <v>71</v>
      </c>
      <c r="BG142" s="36" t="s">
        <v>69</v>
      </c>
      <c r="BH142" s="36" t="s">
        <v>69</v>
      </c>
      <c r="BI142" s="30">
        <f t="shared" si="669"/>
        <v>1</v>
      </c>
      <c r="BJ142" s="30" t="s">
        <v>150</v>
      </c>
      <c r="BK142" s="33">
        <v>0.78483542594902</v>
      </c>
      <c r="BL142" s="33">
        <v>0.809274585790839</v>
      </c>
      <c r="BM142" s="33">
        <v>5.5400894370249301</v>
      </c>
      <c r="BN142" s="33">
        <v>4.3717467939577901</v>
      </c>
      <c r="BO142" s="33">
        <v>0.46385835559034599</v>
      </c>
      <c r="BP142" s="33">
        <v>0.436721208792476</v>
      </c>
      <c r="BQ142" s="33">
        <v>0.82459162523038998</v>
      </c>
      <c r="BR142" s="33">
        <v>0.84301761051813595</v>
      </c>
      <c r="BS142" s="30" t="s">
        <v>69</v>
      </c>
      <c r="BT142" s="30" t="s">
        <v>71</v>
      </c>
      <c r="BU142" s="30" t="s">
        <v>69</v>
      </c>
      <c r="BV142" s="30" t="s">
        <v>71</v>
      </c>
      <c r="BW142" s="30" t="s">
        <v>71</v>
      </c>
      <c r="BX142" s="30" t="s">
        <v>71</v>
      </c>
      <c r="BY142" s="30" t="s">
        <v>69</v>
      </c>
      <c r="BZ142" s="30" t="s">
        <v>69</v>
      </c>
    </row>
    <row r="143" spans="1:78" s="30" customFormat="1" x14ac:dyDescent="0.25">
      <c r="A143" s="36">
        <v>14178000</v>
      </c>
      <c r="B143" s="36">
        <v>23780591</v>
      </c>
      <c r="C143" s="30" t="s">
        <v>136</v>
      </c>
      <c r="D143" s="30" t="s">
        <v>190</v>
      </c>
      <c r="E143" s="30" t="s">
        <v>191</v>
      </c>
      <c r="F143" s="63">
        <v>2.9</v>
      </c>
      <c r="G143" s="24">
        <v>-0.41</v>
      </c>
      <c r="H143" s="24" t="str">
        <f t="shared" si="656"/>
        <v>NS</v>
      </c>
      <c r="I143" s="24" t="str">
        <f t="shared" si="656"/>
        <v>VG</v>
      </c>
      <c r="J143" s="24" t="str">
        <f t="shared" si="656"/>
        <v>VG</v>
      </c>
      <c r="K143" s="24" t="str">
        <f t="shared" si="656"/>
        <v>VG</v>
      </c>
      <c r="L143" s="25">
        <v>0.56399999999999995</v>
      </c>
      <c r="M143" s="24" t="str">
        <f t="shared" si="657"/>
        <v>NS</v>
      </c>
      <c r="N143" s="24" t="str">
        <f t="shared" si="658"/>
        <v>G</v>
      </c>
      <c r="O143" s="24" t="str">
        <f t="shared" si="659"/>
        <v>VG</v>
      </c>
      <c r="P143" s="24" t="str">
        <f t="shared" si="660"/>
        <v>G</v>
      </c>
      <c r="Q143" s="24">
        <v>0.92</v>
      </c>
      <c r="R143" s="24" t="str">
        <f t="shared" si="661"/>
        <v>NS</v>
      </c>
      <c r="S143" s="24" t="str">
        <f t="shared" si="662"/>
        <v>G</v>
      </c>
      <c r="T143" s="24" t="str">
        <f t="shared" si="663"/>
        <v>VG</v>
      </c>
      <c r="U143" s="24" t="str">
        <f t="shared" si="664"/>
        <v>VG</v>
      </c>
      <c r="V143" s="24">
        <v>0.81</v>
      </c>
      <c r="W143" s="24" t="str">
        <f t="shared" si="665"/>
        <v>G</v>
      </c>
      <c r="X143" s="24" t="str">
        <f t="shared" si="666"/>
        <v>G</v>
      </c>
      <c r="Y143" s="24" t="str">
        <f t="shared" si="667"/>
        <v>G</v>
      </c>
      <c r="Z143" s="24" t="str">
        <f t="shared" si="668"/>
        <v>G</v>
      </c>
      <c r="AA143" s="33">
        <v>0.78799953754496599</v>
      </c>
      <c r="AB143" s="33">
        <v>0.74231516764619199</v>
      </c>
      <c r="AC143" s="33">
        <v>6.3730276493055698</v>
      </c>
      <c r="AD143" s="33">
        <v>3.5550552816532499</v>
      </c>
      <c r="AE143" s="33">
        <v>0.460435079522656</v>
      </c>
      <c r="AF143" s="33">
        <v>0.50762666631473197</v>
      </c>
      <c r="AG143" s="33">
        <v>0.81960087726055897</v>
      </c>
      <c r="AH143" s="33">
        <v>0.76903304690682195</v>
      </c>
      <c r="AI143" s="36" t="s">
        <v>69</v>
      </c>
      <c r="AJ143" s="36" t="s">
        <v>69</v>
      </c>
      <c r="AK143" s="36" t="s">
        <v>69</v>
      </c>
      <c r="AL143" s="36" t="s">
        <v>71</v>
      </c>
      <c r="AM143" s="36" t="s">
        <v>71</v>
      </c>
      <c r="AN143" s="36" t="s">
        <v>69</v>
      </c>
      <c r="AO143" s="36" t="s">
        <v>69</v>
      </c>
      <c r="AP143" s="36" t="s">
        <v>69</v>
      </c>
      <c r="AR143" s="64" t="s">
        <v>150</v>
      </c>
      <c r="AS143" s="33">
        <v>0.78214161428741102</v>
      </c>
      <c r="AT143" s="33">
        <v>0.80702418723414904</v>
      </c>
      <c r="AU143" s="33">
        <v>-2.50314578231451</v>
      </c>
      <c r="AV143" s="33">
        <v>-2.47166366777188</v>
      </c>
      <c r="AW143" s="33">
        <v>0.46675302432077398</v>
      </c>
      <c r="AX143" s="33">
        <v>0.43929012368348502</v>
      </c>
      <c r="AY143" s="33">
        <v>0.82212711382631498</v>
      </c>
      <c r="AZ143" s="33">
        <v>0.84071170320223898</v>
      </c>
      <c r="BA143" s="36" t="s">
        <v>69</v>
      </c>
      <c r="BB143" s="36" t="s">
        <v>71</v>
      </c>
      <c r="BC143" s="36" t="s">
        <v>71</v>
      </c>
      <c r="BD143" s="36" t="s">
        <v>71</v>
      </c>
      <c r="BE143" s="36" t="s">
        <v>71</v>
      </c>
      <c r="BF143" s="36" t="s">
        <v>71</v>
      </c>
      <c r="BG143" s="36" t="s">
        <v>69</v>
      </c>
      <c r="BH143" s="36" t="s">
        <v>69</v>
      </c>
      <c r="BI143" s="30">
        <f t="shared" si="669"/>
        <v>1</v>
      </c>
      <c r="BJ143" s="30" t="s">
        <v>150</v>
      </c>
      <c r="BK143" s="33">
        <v>0.78483542594902</v>
      </c>
      <c r="BL143" s="33">
        <v>0.809274585790839</v>
      </c>
      <c r="BM143" s="33">
        <v>5.5400894370249301</v>
      </c>
      <c r="BN143" s="33">
        <v>4.3717467939577901</v>
      </c>
      <c r="BO143" s="33">
        <v>0.46385835559034599</v>
      </c>
      <c r="BP143" s="33">
        <v>0.436721208792476</v>
      </c>
      <c r="BQ143" s="33">
        <v>0.82459162523038998</v>
      </c>
      <c r="BR143" s="33">
        <v>0.84301761051813595</v>
      </c>
      <c r="BS143" s="30" t="s">
        <v>69</v>
      </c>
      <c r="BT143" s="30" t="s">
        <v>71</v>
      </c>
      <c r="BU143" s="30" t="s">
        <v>69</v>
      </c>
      <c r="BV143" s="30" t="s">
        <v>71</v>
      </c>
      <c r="BW143" s="30" t="s">
        <v>71</v>
      </c>
      <c r="BX143" s="30" t="s">
        <v>71</v>
      </c>
      <c r="BY143" s="30" t="s">
        <v>69</v>
      </c>
      <c r="BZ143" s="30" t="s">
        <v>69</v>
      </c>
    </row>
    <row r="144" spans="1:78" s="49" customFormat="1" x14ac:dyDescent="0.25">
      <c r="A144" s="48">
        <v>14178000</v>
      </c>
      <c r="B144" s="48">
        <v>23780591</v>
      </c>
      <c r="C144" s="49" t="s">
        <v>136</v>
      </c>
      <c r="D144" s="49" t="s">
        <v>192</v>
      </c>
      <c r="E144" s="49" t="s">
        <v>196</v>
      </c>
      <c r="F144" s="50">
        <v>0.6</v>
      </c>
      <c r="G144" s="51">
        <v>0.95</v>
      </c>
      <c r="H144" s="51" t="str">
        <f t="shared" si="656"/>
        <v>VG</v>
      </c>
      <c r="I144" s="51" t="str">
        <f t="shared" si="656"/>
        <v>VG</v>
      </c>
      <c r="J144" s="51" t="str">
        <f t="shared" si="656"/>
        <v>VG</v>
      </c>
      <c r="K144" s="51" t="str">
        <f t="shared" si="656"/>
        <v>VG</v>
      </c>
      <c r="L144" s="52">
        <v>-3.6999999999999998E-2</v>
      </c>
      <c r="M144" s="51" t="str">
        <f t="shared" si="657"/>
        <v>VG</v>
      </c>
      <c r="N144" s="51" t="str">
        <f t="shared" si="658"/>
        <v>G</v>
      </c>
      <c r="O144" s="51" t="str">
        <f t="shared" si="659"/>
        <v>VG</v>
      </c>
      <c r="P144" s="51" t="str">
        <f t="shared" si="660"/>
        <v>G</v>
      </c>
      <c r="Q144" s="51">
        <v>0.22</v>
      </c>
      <c r="R144" s="51" t="str">
        <f t="shared" si="661"/>
        <v>VG</v>
      </c>
      <c r="S144" s="51" t="str">
        <f t="shared" si="662"/>
        <v>G</v>
      </c>
      <c r="T144" s="51" t="str">
        <f t="shared" si="663"/>
        <v>VG</v>
      </c>
      <c r="U144" s="51" t="str">
        <f t="shared" si="664"/>
        <v>VG</v>
      </c>
      <c r="V144" s="51">
        <v>0.96599999999999997</v>
      </c>
      <c r="W144" s="51" t="str">
        <f t="shared" si="665"/>
        <v>VG</v>
      </c>
      <c r="X144" s="51" t="str">
        <f t="shared" si="666"/>
        <v>G</v>
      </c>
      <c r="Y144" s="51" t="str">
        <f t="shared" si="667"/>
        <v>G</v>
      </c>
      <c r="Z144" s="51" t="str">
        <f t="shared" si="668"/>
        <v>G</v>
      </c>
      <c r="AA144" s="53">
        <v>0.78799953754496599</v>
      </c>
      <c r="AB144" s="53">
        <v>0.74231516764619199</v>
      </c>
      <c r="AC144" s="53">
        <v>6.3730276493055698</v>
      </c>
      <c r="AD144" s="53">
        <v>3.5550552816532499</v>
      </c>
      <c r="AE144" s="53">
        <v>0.460435079522656</v>
      </c>
      <c r="AF144" s="53">
        <v>0.50762666631473197</v>
      </c>
      <c r="AG144" s="53">
        <v>0.81960087726055897</v>
      </c>
      <c r="AH144" s="53">
        <v>0.76903304690682195</v>
      </c>
      <c r="AI144" s="48" t="s">
        <v>69</v>
      </c>
      <c r="AJ144" s="48" t="s">
        <v>69</v>
      </c>
      <c r="AK144" s="48" t="s">
        <v>69</v>
      </c>
      <c r="AL144" s="48" t="s">
        <v>71</v>
      </c>
      <c r="AM144" s="48" t="s">
        <v>71</v>
      </c>
      <c r="AN144" s="48" t="s">
        <v>69</v>
      </c>
      <c r="AO144" s="48" t="s">
        <v>69</v>
      </c>
      <c r="AP144" s="48" t="s">
        <v>69</v>
      </c>
      <c r="AR144" s="54" t="s">
        <v>150</v>
      </c>
      <c r="AS144" s="53">
        <v>0.78214161428741102</v>
      </c>
      <c r="AT144" s="53">
        <v>0.80702418723414904</v>
      </c>
      <c r="AU144" s="53">
        <v>-2.50314578231451</v>
      </c>
      <c r="AV144" s="53">
        <v>-2.47166366777188</v>
      </c>
      <c r="AW144" s="53">
        <v>0.46675302432077398</v>
      </c>
      <c r="AX144" s="53">
        <v>0.43929012368348502</v>
      </c>
      <c r="AY144" s="53">
        <v>0.82212711382631498</v>
      </c>
      <c r="AZ144" s="53">
        <v>0.84071170320223898</v>
      </c>
      <c r="BA144" s="48" t="s">
        <v>69</v>
      </c>
      <c r="BB144" s="48" t="s">
        <v>71</v>
      </c>
      <c r="BC144" s="48" t="s">
        <v>71</v>
      </c>
      <c r="BD144" s="48" t="s">
        <v>71</v>
      </c>
      <c r="BE144" s="48" t="s">
        <v>71</v>
      </c>
      <c r="BF144" s="48" t="s">
        <v>71</v>
      </c>
      <c r="BG144" s="48" t="s">
        <v>69</v>
      </c>
      <c r="BH144" s="48" t="s">
        <v>69</v>
      </c>
      <c r="BI144" s="49">
        <f t="shared" si="669"/>
        <v>1</v>
      </c>
      <c r="BJ144" s="49" t="s">
        <v>150</v>
      </c>
      <c r="BK144" s="53">
        <v>0.78483542594902</v>
      </c>
      <c r="BL144" s="53">
        <v>0.809274585790839</v>
      </c>
      <c r="BM144" s="53">
        <v>5.5400894370249301</v>
      </c>
      <c r="BN144" s="53">
        <v>4.3717467939577901</v>
      </c>
      <c r="BO144" s="53">
        <v>0.46385835559034599</v>
      </c>
      <c r="BP144" s="53">
        <v>0.436721208792476</v>
      </c>
      <c r="BQ144" s="53">
        <v>0.82459162523038998</v>
      </c>
      <c r="BR144" s="53">
        <v>0.84301761051813595</v>
      </c>
      <c r="BS144" s="49" t="s">
        <v>69</v>
      </c>
      <c r="BT144" s="49" t="s">
        <v>71</v>
      </c>
      <c r="BU144" s="49" t="s">
        <v>69</v>
      </c>
      <c r="BV144" s="49" t="s">
        <v>71</v>
      </c>
      <c r="BW144" s="49" t="s">
        <v>71</v>
      </c>
      <c r="BX144" s="49" t="s">
        <v>71</v>
      </c>
      <c r="BY144" s="49" t="s">
        <v>69</v>
      </c>
      <c r="BZ144" s="49" t="s">
        <v>69</v>
      </c>
    </row>
    <row r="145" spans="1:78" s="49" customFormat="1" x14ac:dyDescent="0.25">
      <c r="A145" s="48">
        <v>14178000</v>
      </c>
      <c r="B145" s="48">
        <v>23780591</v>
      </c>
      <c r="C145" s="49" t="s">
        <v>136</v>
      </c>
      <c r="D145" s="49" t="s">
        <v>245</v>
      </c>
      <c r="E145" s="49" t="s">
        <v>234</v>
      </c>
      <c r="F145" s="50">
        <v>0.7</v>
      </c>
      <c r="G145" s="51">
        <v>0.94</v>
      </c>
      <c r="H145" s="51" t="str">
        <f t="shared" ref="H145" si="670">IF(G145&gt;0.8,"VG",IF(G145&gt;0.7,"G",IF(G145&gt;0.45,"S","NS")))</f>
        <v>VG</v>
      </c>
      <c r="I145" s="51" t="str">
        <f t="shared" ref="I145" si="671">IF(H145&gt;0.8,"VG",IF(H145&gt;0.7,"G",IF(H145&gt;0.45,"S","NS")))</f>
        <v>VG</v>
      </c>
      <c r="J145" s="51" t="str">
        <f t="shared" ref="J145" si="672">IF(I145&gt;0.8,"VG",IF(I145&gt;0.7,"G",IF(I145&gt;0.45,"S","NS")))</f>
        <v>VG</v>
      </c>
      <c r="K145" s="51" t="str">
        <f t="shared" ref="K145" si="673">IF(J145&gt;0.8,"VG",IF(J145&gt;0.7,"G",IF(J145&gt;0.45,"S","NS")))</f>
        <v>VG</v>
      </c>
      <c r="L145" s="52">
        <v>-4.9500000000000002E-2</v>
      </c>
      <c r="M145" s="51" t="str">
        <f t="shared" si="657"/>
        <v>VG</v>
      </c>
      <c r="N145" s="51" t="str">
        <f t="shared" si="658"/>
        <v>G</v>
      </c>
      <c r="O145" s="51" t="str">
        <f t="shared" si="659"/>
        <v>VG</v>
      </c>
      <c r="P145" s="51" t="str">
        <f t="shared" si="660"/>
        <v>G</v>
      </c>
      <c r="Q145" s="51">
        <v>0.25</v>
      </c>
      <c r="R145" s="51" t="str">
        <f t="shared" si="661"/>
        <v>VG</v>
      </c>
      <c r="S145" s="51" t="str">
        <f t="shared" si="662"/>
        <v>G</v>
      </c>
      <c r="T145" s="51" t="str">
        <f t="shared" si="663"/>
        <v>VG</v>
      </c>
      <c r="U145" s="51" t="str">
        <f t="shared" si="664"/>
        <v>VG</v>
      </c>
      <c r="V145" s="51">
        <v>0.96599999999999997</v>
      </c>
      <c r="W145" s="51" t="str">
        <f t="shared" si="665"/>
        <v>VG</v>
      </c>
      <c r="X145" s="51" t="str">
        <f t="shared" si="666"/>
        <v>G</v>
      </c>
      <c r="Y145" s="51" t="str">
        <f t="shared" si="667"/>
        <v>G</v>
      </c>
      <c r="Z145" s="51" t="str">
        <f t="shared" si="668"/>
        <v>G</v>
      </c>
      <c r="AA145" s="53">
        <v>0.78799953754496599</v>
      </c>
      <c r="AB145" s="53">
        <v>0.74231516764619199</v>
      </c>
      <c r="AC145" s="53">
        <v>6.3730276493055698</v>
      </c>
      <c r="AD145" s="53">
        <v>3.5550552816532499</v>
      </c>
      <c r="AE145" s="53">
        <v>0.460435079522656</v>
      </c>
      <c r="AF145" s="53">
        <v>0.50762666631473197</v>
      </c>
      <c r="AG145" s="53">
        <v>0.81960087726055897</v>
      </c>
      <c r="AH145" s="53">
        <v>0.76903304690682195</v>
      </c>
      <c r="AI145" s="48" t="s">
        <v>69</v>
      </c>
      <c r="AJ145" s="48" t="s">
        <v>69</v>
      </c>
      <c r="AK145" s="48" t="s">
        <v>69</v>
      </c>
      <c r="AL145" s="48" t="s">
        <v>71</v>
      </c>
      <c r="AM145" s="48" t="s">
        <v>71</v>
      </c>
      <c r="AN145" s="48" t="s">
        <v>69</v>
      </c>
      <c r="AO145" s="48" t="s">
        <v>69</v>
      </c>
      <c r="AP145" s="48" t="s">
        <v>69</v>
      </c>
      <c r="AR145" s="54" t="s">
        <v>150</v>
      </c>
      <c r="AS145" s="53">
        <v>0.78214161428741102</v>
      </c>
      <c r="AT145" s="53">
        <v>0.80702418723414904</v>
      </c>
      <c r="AU145" s="53">
        <v>-2.50314578231451</v>
      </c>
      <c r="AV145" s="53">
        <v>-2.47166366777188</v>
      </c>
      <c r="AW145" s="53">
        <v>0.46675302432077398</v>
      </c>
      <c r="AX145" s="53">
        <v>0.43929012368348502</v>
      </c>
      <c r="AY145" s="53">
        <v>0.82212711382631498</v>
      </c>
      <c r="AZ145" s="53">
        <v>0.84071170320223898</v>
      </c>
      <c r="BA145" s="48" t="s">
        <v>69</v>
      </c>
      <c r="BB145" s="48" t="s">
        <v>71</v>
      </c>
      <c r="BC145" s="48" t="s">
        <v>71</v>
      </c>
      <c r="BD145" s="48" t="s">
        <v>71</v>
      </c>
      <c r="BE145" s="48" t="s">
        <v>71</v>
      </c>
      <c r="BF145" s="48" t="s">
        <v>71</v>
      </c>
      <c r="BG145" s="48" t="s">
        <v>69</v>
      </c>
      <c r="BH145" s="48" t="s">
        <v>69</v>
      </c>
      <c r="BI145" s="49">
        <f t="shared" si="669"/>
        <v>1</v>
      </c>
      <c r="BJ145" s="49" t="s">
        <v>150</v>
      </c>
      <c r="BK145" s="53">
        <v>0.78483542594902</v>
      </c>
      <c r="BL145" s="53">
        <v>0.809274585790839</v>
      </c>
      <c r="BM145" s="53">
        <v>5.5400894370249301</v>
      </c>
      <c r="BN145" s="53">
        <v>4.3717467939577901</v>
      </c>
      <c r="BO145" s="53">
        <v>0.46385835559034599</v>
      </c>
      <c r="BP145" s="53">
        <v>0.436721208792476</v>
      </c>
      <c r="BQ145" s="53">
        <v>0.82459162523038998</v>
      </c>
      <c r="BR145" s="53">
        <v>0.84301761051813595</v>
      </c>
      <c r="BS145" s="49" t="s">
        <v>69</v>
      </c>
      <c r="BT145" s="49" t="s">
        <v>71</v>
      </c>
      <c r="BU145" s="49" t="s">
        <v>69</v>
      </c>
      <c r="BV145" s="49" t="s">
        <v>71</v>
      </c>
      <c r="BW145" s="49" t="s">
        <v>71</v>
      </c>
      <c r="BX145" s="49" t="s">
        <v>71</v>
      </c>
      <c r="BY145" s="49" t="s">
        <v>69</v>
      </c>
      <c r="BZ145" s="49" t="s">
        <v>69</v>
      </c>
    </row>
    <row r="146" spans="1:78" s="30" customFormat="1" ht="30" x14ac:dyDescent="0.25">
      <c r="A146" s="36">
        <v>14178000</v>
      </c>
      <c r="B146" s="36">
        <v>23780591</v>
      </c>
      <c r="C146" s="30" t="s">
        <v>136</v>
      </c>
      <c r="D146" s="67" t="s">
        <v>266</v>
      </c>
      <c r="E146" s="30" t="s">
        <v>267</v>
      </c>
      <c r="F146" s="63">
        <v>1.9</v>
      </c>
      <c r="G146" s="24">
        <v>0.46</v>
      </c>
      <c r="H146" s="24" t="str">
        <f t="shared" ref="H146" si="674">IF(G146&gt;0.8,"VG",IF(G146&gt;0.7,"G",IF(G146&gt;0.45,"S","NS")))</f>
        <v>S</v>
      </c>
      <c r="I146" s="24" t="str">
        <f t="shared" ref="I146" si="675">IF(H146&gt;0.8,"VG",IF(H146&gt;0.7,"G",IF(H146&gt;0.45,"S","NS")))</f>
        <v>VG</v>
      </c>
      <c r="J146" s="24" t="str">
        <f t="shared" ref="J146" si="676">IF(I146&gt;0.8,"VG",IF(I146&gt;0.7,"G",IF(I146&gt;0.45,"S","NS")))</f>
        <v>VG</v>
      </c>
      <c r="K146" s="24" t="str">
        <f t="shared" ref="K146" si="677">IF(J146&gt;0.8,"VG",IF(J146&gt;0.7,"G",IF(J146&gt;0.45,"S","NS")))</f>
        <v>VG</v>
      </c>
      <c r="L146" s="25">
        <v>0.18540000000000001</v>
      </c>
      <c r="M146" s="24" t="str">
        <f t="shared" si="657"/>
        <v>NS</v>
      </c>
      <c r="N146" s="24" t="str">
        <f t="shared" ref="N146" si="678">AO146</f>
        <v>G</v>
      </c>
      <c r="O146" s="24" t="str">
        <f t="shared" ref="O146" si="679">BD146</f>
        <v>VG</v>
      </c>
      <c r="P146" s="24" t="str">
        <f t="shared" ref="P146" si="680">BY146</f>
        <v>G</v>
      </c>
      <c r="Q146" s="24">
        <v>0.69</v>
      </c>
      <c r="R146" s="24" t="str">
        <f t="shared" si="661"/>
        <v>S</v>
      </c>
      <c r="S146" s="24" t="str">
        <f t="shared" ref="S146" si="681">AN146</f>
        <v>G</v>
      </c>
      <c r="T146" s="24" t="str">
        <f t="shared" ref="T146" si="682">BF146</f>
        <v>VG</v>
      </c>
      <c r="U146" s="24" t="str">
        <f t="shared" ref="U146" si="683">BX146</f>
        <v>VG</v>
      </c>
      <c r="V146" s="24">
        <v>0.78900000000000003</v>
      </c>
      <c r="W146" s="24" t="str">
        <f t="shared" si="665"/>
        <v>G</v>
      </c>
      <c r="X146" s="24" t="str">
        <f t="shared" ref="X146" si="684">AP146</f>
        <v>G</v>
      </c>
      <c r="Y146" s="24" t="str">
        <f t="shared" ref="Y146" si="685">BH146</f>
        <v>G</v>
      </c>
      <c r="Z146" s="24" t="str">
        <f t="shared" ref="Z146" si="686">BZ146</f>
        <v>G</v>
      </c>
      <c r="AA146" s="33">
        <v>0.78799953754496599</v>
      </c>
      <c r="AB146" s="33">
        <v>0.74231516764619199</v>
      </c>
      <c r="AC146" s="33">
        <v>6.3730276493055698</v>
      </c>
      <c r="AD146" s="33">
        <v>3.5550552816532499</v>
      </c>
      <c r="AE146" s="33">
        <v>0.460435079522656</v>
      </c>
      <c r="AF146" s="33">
        <v>0.50762666631473197</v>
      </c>
      <c r="AG146" s="33">
        <v>0.81960087726055897</v>
      </c>
      <c r="AH146" s="33">
        <v>0.76903304690682195</v>
      </c>
      <c r="AI146" s="36" t="s">
        <v>69</v>
      </c>
      <c r="AJ146" s="36" t="s">
        <v>69</v>
      </c>
      <c r="AK146" s="36" t="s">
        <v>69</v>
      </c>
      <c r="AL146" s="36" t="s">
        <v>71</v>
      </c>
      <c r="AM146" s="36" t="s">
        <v>71</v>
      </c>
      <c r="AN146" s="36" t="s">
        <v>69</v>
      </c>
      <c r="AO146" s="36" t="s">
        <v>69</v>
      </c>
      <c r="AP146" s="36" t="s">
        <v>69</v>
      </c>
      <c r="AR146" s="64" t="s">
        <v>150</v>
      </c>
      <c r="AS146" s="33">
        <v>0.78214161428741102</v>
      </c>
      <c r="AT146" s="33">
        <v>0.80702418723414904</v>
      </c>
      <c r="AU146" s="33">
        <v>-2.50314578231451</v>
      </c>
      <c r="AV146" s="33">
        <v>-2.47166366777188</v>
      </c>
      <c r="AW146" s="33">
        <v>0.46675302432077398</v>
      </c>
      <c r="AX146" s="33">
        <v>0.43929012368348502</v>
      </c>
      <c r="AY146" s="33">
        <v>0.82212711382631498</v>
      </c>
      <c r="AZ146" s="33">
        <v>0.84071170320223898</v>
      </c>
      <c r="BA146" s="36" t="s">
        <v>69</v>
      </c>
      <c r="BB146" s="36" t="s">
        <v>71</v>
      </c>
      <c r="BC146" s="36" t="s">
        <v>71</v>
      </c>
      <c r="BD146" s="36" t="s">
        <v>71</v>
      </c>
      <c r="BE146" s="36" t="s">
        <v>71</v>
      </c>
      <c r="BF146" s="36" t="s">
        <v>71</v>
      </c>
      <c r="BG146" s="36" t="s">
        <v>69</v>
      </c>
      <c r="BH146" s="36" t="s">
        <v>69</v>
      </c>
      <c r="BI146" s="30">
        <f t="shared" ref="BI146" si="687">IF(BJ146=AR146,1,0)</f>
        <v>1</v>
      </c>
      <c r="BJ146" s="30" t="s">
        <v>150</v>
      </c>
      <c r="BK146" s="33">
        <v>0.78483542594902</v>
      </c>
      <c r="BL146" s="33">
        <v>0.809274585790839</v>
      </c>
      <c r="BM146" s="33">
        <v>5.5400894370249301</v>
      </c>
      <c r="BN146" s="33">
        <v>4.3717467939577901</v>
      </c>
      <c r="BO146" s="33">
        <v>0.46385835559034599</v>
      </c>
      <c r="BP146" s="33">
        <v>0.436721208792476</v>
      </c>
      <c r="BQ146" s="33">
        <v>0.82459162523038998</v>
      </c>
      <c r="BR146" s="33">
        <v>0.84301761051813595</v>
      </c>
      <c r="BS146" s="30" t="s">
        <v>69</v>
      </c>
      <c r="BT146" s="30" t="s">
        <v>71</v>
      </c>
      <c r="BU146" s="30" t="s">
        <v>69</v>
      </c>
      <c r="BV146" s="30" t="s">
        <v>71</v>
      </c>
      <c r="BW146" s="30" t="s">
        <v>71</v>
      </c>
      <c r="BX146" s="30" t="s">
        <v>71</v>
      </c>
      <c r="BY146" s="30" t="s">
        <v>69</v>
      </c>
      <c r="BZ146" s="30" t="s">
        <v>69</v>
      </c>
    </row>
    <row r="147" spans="1:78" s="49" customFormat="1" ht="30" x14ac:dyDescent="0.25">
      <c r="A147" s="48">
        <v>14178000</v>
      </c>
      <c r="B147" s="48">
        <v>23780591</v>
      </c>
      <c r="C147" s="49" t="s">
        <v>136</v>
      </c>
      <c r="D147" s="65" t="s">
        <v>269</v>
      </c>
      <c r="E147" s="49" t="s">
        <v>271</v>
      </c>
      <c r="F147" s="50">
        <v>1.1000000000000001</v>
      </c>
      <c r="G147" s="51">
        <v>0.84</v>
      </c>
      <c r="H147" s="51" t="str">
        <f t="shared" ref="H147" si="688">IF(G147&gt;0.8,"VG",IF(G147&gt;0.7,"G",IF(G147&gt;0.45,"S","NS")))</f>
        <v>VG</v>
      </c>
      <c r="I147" s="51" t="str">
        <f t="shared" ref="I147" si="689">IF(H147&gt;0.8,"VG",IF(H147&gt;0.7,"G",IF(H147&gt;0.45,"S","NS")))</f>
        <v>VG</v>
      </c>
      <c r="J147" s="51" t="str">
        <f t="shared" ref="J147" si="690">IF(I147&gt;0.8,"VG",IF(I147&gt;0.7,"G",IF(I147&gt;0.45,"S","NS")))</f>
        <v>VG</v>
      </c>
      <c r="K147" s="51" t="str">
        <f t="shared" ref="K147" si="691">IF(J147&gt;0.8,"VG",IF(J147&gt;0.7,"G",IF(J147&gt;0.45,"S","NS")))</f>
        <v>VG</v>
      </c>
      <c r="L147" s="52">
        <v>4.2900000000000001E-2</v>
      </c>
      <c r="M147" s="51" t="str">
        <f t="shared" si="657"/>
        <v>VG</v>
      </c>
      <c r="N147" s="51" t="str">
        <f t="shared" ref="N147" si="692">AO147</f>
        <v>G</v>
      </c>
      <c r="O147" s="51" t="str">
        <f t="shared" ref="O147" si="693">BD147</f>
        <v>VG</v>
      </c>
      <c r="P147" s="51" t="str">
        <f t="shared" ref="P147" si="694">BY147</f>
        <v>G</v>
      </c>
      <c r="Q147" s="51">
        <v>0.4</v>
      </c>
      <c r="R147" s="51" t="str">
        <f t="shared" si="661"/>
        <v>VG</v>
      </c>
      <c r="S147" s="51" t="str">
        <f t="shared" ref="S147" si="695">AN147</f>
        <v>G</v>
      </c>
      <c r="T147" s="51" t="str">
        <f t="shared" ref="T147" si="696">BF147</f>
        <v>VG</v>
      </c>
      <c r="U147" s="51" t="str">
        <f t="shared" ref="U147" si="697">BX147</f>
        <v>VG</v>
      </c>
      <c r="V147" s="51">
        <v>0.94599999999999995</v>
      </c>
      <c r="W147" s="51" t="str">
        <f t="shared" si="665"/>
        <v>VG</v>
      </c>
      <c r="X147" s="51" t="str">
        <f t="shared" ref="X147" si="698">AP147</f>
        <v>G</v>
      </c>
      <c r="Y147" s="51" t="str">
        <f t="shared" ref="Y147" si="699">BH147</f>
        <v>G</v>
      </c>
      <c r="Z147" s="51" t="str">
        <f t="shared" ref="Z147" si="700">BZ147</f>
        <v>G</v>
      </c>
      <c r="AA147" s="53">
        <v>0.78799953754496599</v>
      </c>
      <c r="AB147" s="53">
        <v>0.74231516764619199</v>
      </c>
      <c r="AC147" s="53">
        <v>6.3730276493055698</v>
      </c>
      <c r="AD147" s="53">
        <v>3.5550552816532499</v>
      </c>
      <c r="AE147" s="53">
        <v>0.460435079522656</v>
      </c>
      <c r="AF147" s="53">
        <v>0.50762666631473197</v>
      </c>
      <c r="AG147" s="53">
        <v>0.81960087726055897</v>
      </c>
      <c r="AH147" s="53">
        <v>0.76903304690682195</v>
      </c>
      <c r="AI147" s="48" t="s">
        <v>69</v>
      </c>
      <c r="AJ147" s="48" t="s">
        <v>69</v>
      </c>
      <c r="AK147" s="48" t="s">
        <v>69</v>
      </c>
      <c r="AL147" s="48" t="s">
        <v>71</v>
      </c>
      <c r="AM147" s="48" t="s">
        <v>71</v>
      </c>
      <c r="AN147" s="48" t="s">
        <v>69</v>
      </c>
      <c r="AO147" s="48" t="s">
        <v>69</v>
      </c>
      <c r="AP147" s="48" t="s">
        <v>69</v>
      </c>
      <c r="AR147" s="54" t="s">
        <v>150</v>
      </c>
      <c r="AS147" s="53">
        <v>0.78214161428741102</v>
      </c>
      <c r="AT147" s="53">
        <v>0.80702418723414904</v>
      </c>
      <c r="AU147" s="53">
        <v>-2.50314578231451</v>
      </c>
      <c r="AV147" s="53">
        <v>-2.47166366777188</v>
      </c>
      <c r="AW147" s="53">
        <v>0.46675302432077398</v>
      </c>
      <c r="AX147" s="53">
        <v>0.43929012368348502</v>
      </c>
      <c r="AY147" s="53">
        <v>0.82212711382631498</v>
      </c>
      <c r="AZ147" s="53">
        <v>0.84071170320223898</v>
      </c>
      <c r="BA147" s="48" t="s">
        <v>69</v>
      </c>
      <c r="BB147" s="48" t="s">
        <v>71</v>
      </c>
      <c r="BC147" s="48" t="s">
        <v>71</v>
      </c>
      <c r="BD147" s="48" t="s">
        <v>71</v>
      </c>
      <c r="BE147" s="48" t="s">
        <v>71</v>
      </c>
      <c r="BF147" s="48" t="s">
        <v>71</v>
      </c>
      <c r="BG147" s="48" t="s">
        <v>69</v>
      </c>
      <c r="BH147" s="48" t="s">
        <v>69</v>
      </c>
      <c r="BI147" s="49">
        <f t="shared" ref="BI147" si="701">IF(BJ147=AR147,1,0)</f>
        <v>1</v>
      </c>
      <c r="BJ147" s="49" t="s">
        <v>150</v>
      </c>
      <c r="BK147" s="53">
        <v>0.78483542594902</v>
      </c>
      <c r="BL147" s="53">
        <v>0.809274585790839</v>
      </c>
      <c r="BM147" s="53">
        <v>5.5400894370249301</v>
      </c>
      <c r="BN147" s="53">
        <v>4.3717467939577901</v>
      </c>
      <c r="BO147" s="53">
        <v>0.46385835559034599</v>
      </c>
      <c r="BP147" s="53">
        <v>0.436721208792476</v>
      </c>
      <c r="BQ147" s="53">
        <v>0.82459162523038998</v>
      </c>
      <c r="BR147" s="53">
        <v>0.84301761051813595</v>
      </c>
      <c r="BS147" s="49" t="s">
        <v>69</v>
      </c>
      <c r="BT147" s="49" t="s">
        <v>71</v>
      </c>
      <c r="BU147" s="49" t="s">
        <v>69</v>
      </c>
      <c r="BV147" s="49" t="s">
        <v>71</v>
      </c>
      <c r="BW147" s="49" t="s">
        <v>71</v>
      </c>
      <c r="BX147" s="49" t="s">
        <v>71</v>
      </c>
      <c r="BY147" s="49" t="s">
        <v>69</v>
      </c>
      <c r="BZ147" s="49" t="s">
        <v>69</v>
      </c>
    </row>
    <row r="148" spans="1:78" s="49" customFormat="1" x14ac:dyDescent="0.25">
      <c r="A148" s="48">
        <v>14178000</v>
      </c>
      <c r="B148" s="48">
        <v>23780591</v>
      </c>
      <c r="C148" s="49" t="s">
        <v>136</v>
      </c>
      <c r="D148" s="65" t="s">
        <v>278</v>
      </c>
      <c r="E148" s="49" t="s">
        <v>271</v>
      </c>
      <c r="F148" s="50">
        <v>1.1000000000000001</v>
      </c>
      <c r="G148" s="51">
        <v>0.83</v>
      </c>
      <c r="H148" s="51" t="str">
        <f t="shared" ref="H148" si="702">IF(G148&gt;0.8,"VG",IF(G148&gt;0.7,"G",IF(G148&gt;0.45,"S","NS")))</f>
        <v>VG</v>
      </c>
      <c r="I148" s="51" t="str">
        <f t="shared" ref="I148" si="703">IF(H148&gt;0.8,"VG",IF(H148&gt;0.7,"G",IF(H148&gt;0.45,"S","NS")))</f>
        <v>VG</v>
      </c>
      <c r="J148" s="51" t="str">
        <f t="shared" ref="J148" si="704">IF(I148&gt;0.8,"VG",IF(I148&gt;0.7,"G",IF(I148&gt;0.45,"S","NS")))</f>
        <v>VG</v>
      </c>
      <c r="K148" s="51" t="str">
        <f t="shared" ref="K148" si="705">IF(J148&gt;0.8,"VG",IF(J148&gt;0.7,"G",IF(J148&gt;0.45,"S","NS")))</f>
        <v>VG</v>
      </c>
      <c r="L148" s="52">
        <v>4.4900000000000002E-2</v>
      </c>
      <c r="M148" s="51" t="str">
        <f t="shared" si="657"/>
        <v>VG</v>
      </c>
      <c r="N148" s="51" t="str">
        <f t="shared" ref="N148" si="706">AO148</f>
        <v>G</v>
      </c>
      <c r="O148" s="51" t="str">
        <f t="shared" ref="O148" si="707">BD148</f>
        <v>VG</v>
      </c>
      <c r="P148" s="51" t="str">
        <f t="shared" ref="P148" si="708">BY148</f>
        <v>G</v>
      </c>
      <c r="Q148" s="51">
        <v>0.41</v>
      </c>
      <c r="R148" s="51" t="str">
        <f t="shared" si="661"/>
        <v>VG</v>
      </c>
      <c r="S148" s="51" t="str">
        <f t="shared" ref="S148" si="709">AN148</f>
        <v>G</v>
      </c>
      <c r="T148" s="51" t="str">
        <f t="shared" ref="T148" si="710">BF148</f>
        <v>VG</v>
      </c>
      <c r="U148" s="51" t="str">
        <f t="shared" ref="U148" si="711">BX148</f>
        <v>VG</v>
      </c>
      <c r="V148" s="51">
        <v>0.94699999999999995</v>
      </c>
      <c r="W148" s="51" t="str">
        <f t="shared" si="665"/>
        <v>VG</v>
      </c>
      <c r="X148" s="51" t="str">
        <f t="shared" ref="X148" si="712">AP148</f>
        <v>G</v>
      </c>
      <c r="Y148" s="51" t="str">
        <f t="shared" ref="Y148" si="713">BH148</f>
        <v>G</v>
      </c>
      <c r="Z148" s="51" t="str">
        <f t="shared" ref="Z148" si="714">BZ148</f>
        <v>G</v>
      </c>
      <c r="AA148" s="53">
        <v>0.78799953754496599</v>
      </c>
      <c r="AB148" s="53">
        <v>0.74231516764619199</v>
      </c>
      <c r="AC148" s="53">
        <v>6.3730276493055698</v>
      </c>
      <c r="AD148" s="53">
        <v>3.5550552816532499</v>
      </c>
      <c r="AE148" s="53">
        <v>0.460435079522656</v>
      </c>
      <c r="AF148" s="53">
        <v>0.50762666631473197</v>
      </c>
      <c r="AG148" s="53">
        <v>0.81960087726055897</v>
      </c>
      <c r="AH148" s="53">
        <v>0.76903304690682195</v>
      </c>
      <c r="AI148" s="48" t="s">
        <v>69</v>
      </c>
      <c r="AJ148" s="48" t="s">
        <v>69</v>
      </c>
      <c r="AK148" s="48" t="s">
        <v>69</v>
      </c>
      <c r="AL148" s="48" t="s">
        <v>71</v>
      </c>
      <c r="AM148" s="48" t="s">
        <v>71</v>
      </c>
      <c r="AN148" s="48" t="s">
        <v>69</v>
      </c>
      <c r="AO148" s="48" t="s">
        <v>69</v>
      </c>
      <c r="AP148" s="48" t="s">
        <v>69</v>
      </c>
      <c r="AR148" s="54" t="s">
        <v>150</v>
      </c>
      <c r="AS148" s="53">
        <v>0.78214161428741102</v>
      </c>
      <c r="AT148" s="53">
        <v>0.80702418723414904</v>
      </c>
      <c r="AU148" s="53">
        <v>-2.50314578231451</v>
      </c>
      <c r="AV148" s="53">
        <v>-2.47166366777188</v>
      </c>
      <c r="AW148" s="53">
        <v>0.46675302432077398</v>
      </c>
      <c r="AX148" s="53">
        <v>0.43929012368348502</v>
      </c>
      <c r="AY148" s="53">
        <v>0.82212711382631498</v>
      </c>
      <c r="AZ148" s="53">
        <v>0.84071170320223898</v>
      </c>
      <c r="BA148" s="48" t="s">
        <v>69</v>
      </c>
      <c r="BB148" s="48" t="s">
        <v>71</v>
      </c>
      <c r="BC148" s="48" t="s">
        <v>71</v>
      </c>
      <c r="BD148" s="48" t="s">
        <v>71</v>
      </c>
      <c r="BE148" s="48" t="s">
        <v>71</v>
      </c>
      <c r="BF148" s="48" t="s">
        <v>71</v>
      </c>
      <c r="BG148" s="48" t="s">
        <v>69</v>
      </c>
      <c r="BH148" s="48" t="s">
        <v>69</v>
      </c>
      <c r="BI148" s="49">
        <f t="shared" ref="BI148" si="715">IF(BJ148=AR148,1,0)</f>
        <v>1</v>
      </c>
      <c r="BJ148" s="49" t="s">
        <v>150</v>
      </c>
      <c r="BK148" s="53">
        <v>0.78483542594902</v>
      </c>
      <c r="BL148" s="53">
        <v>0.809274585790839</v>
      </c>
      <c r="BM148" s="53">
        <v>5.5400894370249301</v>
      </c>
      <c r="BN148" s="53">
        <v>4.3717467939577901</v>
      </c>
      <c r="BO148" s="53">
        <v>0.46385835559034599</v>
      </c>
      <c r="BP148" s="53">
        <v>0.436721208792476</v>
      </c>
      <c r="BQ148" s="53">
        <v>0.82459162523038998</v>
      </c>
      <c r="BR148" s="53">
        <v>0.84301761051813595</v>
      </c>
      <c r="BS148" s="49" t="s">
        <v>69</v>
      </c>
      <c r="BT148" s="49" t="s">
        <v>71</v>
      </c>
      <c r="BU148" s="49" t="s">
        <v>69</v>
      </c>
      <c r="BV148" s="49" t="s">
        <v>71</v>
      </c>
      <c r="BW148" s="49" t="s">
        <v>71</v>
      </c>
      <c r="BX148" s="49" t="s">
        <v>71</v>
      </c>
      <c r="BY148" s="49" t="s">
        <v>69</v>
      </c>
      <c r="BZ148" s="49" t="s">
        <v>69</v>
      </c>
    </row>
    <row r="150" spans="1:78" s="56" customFormat="1" x14ac:dyDescent="0.25">
      <c r="A150" s="55">
        <v>14179000</v>
      </c>
      <c r="B150" s="55">
        <v>23780701</v>
      </c>
      <c r="C150" s="56" t="s">
        <v>138</v>
      </c>
      <c r="D150" s="56" t="s">
        <v>151</v>
      </c>
      <c r="E150" s="56" t="s">
        <v>153</v>
      </c>
      <c r="F150" s="57">
        <v>1.6</v>
      </c>
      <c r="G150" s="58">
        <v>0.59</v>
      </c>
      <c r="H150" s="58" t="str">
        <f t="shared" ref="H150:H155" si="716">IF(G150&gt;0.8,"VG",IF(G150&gt;0.7,"G",IF(G150&gt;0.45,"S","NS")))</f>
        <v>S</v>
      </c>
      <c r="I150" s="58" t="str">
        <f t="shared" ref="I150:I155" si="717">AI150</f>
        <v>G</v>
      </c>
      <c r="J150" s="58" t="str">
        <f t="shared" ref="J150:J155" si="718">BB150</f>
        <v>VG</v>
      </c>
      <c r="K150" s="58" t="str">
        <f t="shared" ref="K150:K155" si="719">BT150</f>
        <v>VG</v>
      </c>
      <c r="L150" s="59">
        <v>0.219</v>
      </c>
      <c r="M150" s="58" t="str">
        <f t="shared" ref="M150:M155" si="720">IF(ABS(L150)&lt;5%,"VG",IF(ABS(L150)&lt;10%,"G",IF(ABS(L150)&lt;15%,"S","NS")))</f>
        <v>NS</v>
      </c>
      <c r="N150" s="58" t="str">
        <f t="shared" ref="N150:N155" si="721">AO150</f>
        <v>G</v>
      </c>
      <c r="O150" s="58" t="str">
        <f t="shared" ref="O150:O155" si="722">BD150</f>
        <v>VG</v>
      </c>
      <c r="P150" s="58" t="str">
        <f t="shared" ref="P150:P155" si="723">BY150</f>
        <v>G</v>
      </c>
      <c r="Q150" s="58">
        <v>0.90700000000000003</v>
      </c>
      <c r="R150" s="58" t="str">
        <f t="shared" ref="R150:R155" si="724">IF(Q150&lt;=0.5,"VG",IF(Q150&lt;=0.6,"G",IF(Q150&lt;=0.7,"S","NS")))</f>
        <v>NS</v>
      </c>
      <c r="S150" s="58" t="str">
        <f t="shared" ref="S150:S155" si="725">AN150</f>
        <v>G</v>
      </c>
      <c r="T150" s="58" t="str">
        <f t="shared" ref="T150:T155" si="726">BF150</f>
        <v>VG</v>
      </c>
      <c r="U150" s="58" t="str">
        <f t="shared" ref="U150:U155" si="727">BX150</f>
        <v>VG</v>
      </c>
      <c r="V150" s="58">
        <v>0.77500000000000002</v>
      </c>
      <c r="W150" s="58" t="str">
        <f t="shared" ref="W150:W155" si="728">IF(V150&gt;0.85,"VG",IF(V150&gt;0.75,"G",IF(V150&gt;0.6,"S","NS")))</f>
        <v>G</v>
      </c>
      <c r="X150" s="58" t="str">
        <f t="shared" ref="X150:X155" si="729">AP150</f>
        <v>G</v>
      </c>
      <c r="Y150" s="58" t="str">
        <f t="shared" ref="Y150:Y155" si="730">BH150</f>
        <v>G</v>
      </c>
      <c r="Z150" s="58" t="str">
        <f t="shared" ref="Z150:Z155" si="731">BZ150</f>
        <v>G</v>
      </c>
      <c r="AA150" s="60">
        <v>0.78559090771131102</v>
      </c>
      <c r="AB150" s="60">
        <v>0.743003391024046</v>
      </c>
      <c r="AC150" s="60">
        <v>0.156726259303444</v>
      </c>
      <c r="AD150" s="60">
        <v>-2.8715013968540202</v>
      </c>
      <c r="AE150" s="60">
        <v>0.46304329418391199</v>
      </c>
      <c r="AF150" s="60">
        <v>0.50694832969046599</v>
      </c>
      <c r="AG150" s="60">
        <v>0.80859592164628602</v>
      </c>
      <c r="AH150" s="60">
        <v>0.76093468281902699</v>
      </c>
      <c r="AI150" s="55" t="s">
        <v>69</v>
      </c>
      <c r="AJ150" s="55" t="s">
        <v>69</v>
      </c>
      <c r="AK150" s="55" t="s">
        <v>71</v>
      </c>
      <c r="AL150" s="55" t="s">
        <v>71</v>
      </c>
      <c r="AM150" s="55" t="s">
        <v>71</v>
      </c>
      <c r="AN150" s="55" t="s">
        <v>69</v>
      </c>
      <c r="AO150" s="55" t="s">
        <v>69</v>
      </c>
      <c r="AP150" s="55" t="s">
        <v>69</v>
      </c>
      <c r="AR150" s="61" t="s">
        <v>144</v>
      </c>
      <c r="AS150" s="60">
        <v>0.79217245212859</v>
      </c>
      <c r="AT150" s="60">
        <v>0.81291601289947302</v>
      </c>
      <c r="AU150" s="60">
        <v>-2.5766189767210399</v>
      </c>
      <c r="AV150" s="60">
        <v>-1.88345517232321</v>
      </c>
      <c r="AW150" s="60">
        <v>0.45588106768258102</v>
      </c>
      <c r="AX150" s="60">
        <v>0.432532064823554</v>
      </c>
      <c r="AY150" s="60">
        <v>0.81724997374330399</v>
      </c>
      <c r="AZ150" s="60">
        <v>0.84176100323151803</v>
      </c>
      <c r="BA150" s="55" t="s">
        <v>69</v>
      </c>
      <c r="BB150" s="55" t="s">
        <v>71</v>
      </c>
      <c r="BC150" s="55" t="s">
        <v>71</v>
      </c>
      <c r="BD150" s="55" t="s">
        <v>71</v>
      </c>
      <c r="BE150" s="55" t="s">
        <v>71</v>
      </c>
      <c r="BF150" s="55" t="s">
        <v>71</v>
      </c>
      <c r="BG150" s="55" t="s">
        <v>69</v>
      </c>
      <c r="BH150" s="55" t="s">
        <v>69</v>
      </c>
      <c r="BI150" s="56">
        <f t="shared" ref="BI150:BI155" si="732">IF(BJ150=AR150,1,0)</f>
        <v>1</v>
      </c>
      <c r="BJ150" s="56" t="s">
        <v>144</v>
      </c>
      <c r="BK150" s="60">
        <v>0.787020500587154</v>
      </c>
      <c r="BL150" s="60">
        <v>0.80960352765802701</v>
      </c>
      <c r="BM150" s="60">
        <v>-0.55493717754498595</v>
      </c>
      <c r="BN150" s="60">
        <v>-0.43438129984824803</v>
      </c>
      <c r="BO150" s="60">
        <v>0.46149701993929099</v>
      </c>
      <c r="BP150" s="60">
        <v>0.43634444231819097</v>
      </c>
      <c r="BQ150" s="60">
        <v>0.80708203170917503</v>
      </c>
      <c r="BR150" s="60">
        <v>0.83278994643985804</v>
      </c>
      <c r="BS150" s="56" t="s">
        <v>69</v>
      </c>
      <c r="BT150" s="56" t="s">
        <v>71</v>
      </c>
      <c r="BU150" s="56" t="s">
        <v>71</v>
      </c>
      <c r="BV150" s="56" t="s">
        <v>71</v>
      </c>
      <c r="BW150" s="56" t="s">
        <v>71</v>
      </c>
      <c r="BX150" s="56" t="s">
        <v>71</v>
      </c>
      <c r="BY150" s="56" t="s">
        <v>69</v>
      </c>
      <c r="BZ150" s="56" t="s">
        <v>69</v>
      </c>
    </row>
    <row r="151" spans="1:78" s="56" customFormat="1" x14ac:dyDescent="0.25">
      <c r="A151" s="55">
        <v>14179000</v>
      </c>
      <c r="B151" s="55">
        <v>23780701</v>
      </c>
      <c r="C151" s="56" t="s">
        <v>138</v>
      </c>
      <c r="D151" s="56" t="s">
        <v>184</v>
      </c>
      <c r="E151" s="56" t="s">
        <v>162</v>
      </c>
      <c r="F151" s="57">
        <v>3</v>
      </c>
      <c r="G151" s="58">
        <v>-0.56000000000000005</v>
      </c>
      <c r="H151" s="58" t="str">
        <f t="shared" si="716"/>
        <v>NS</v>
      </c>
      <c r="I151" s="58" t="str">
        <f t="shared" si="717"/>
        <v>G</v>
      </c>
      <c r="J151" s="58" t="str">
        <f t="shared" si="718"/>
        <v>VG</v>
      </c>
      <c r="K151" s="58" t="str">
        <f t="shared" si="719"/>
        <v>VG</v>
      </c>
      <c r="L151" s="59">
        <v>0.56399999999999995</v>
      </c>
      <c r="M151" s="58" t="str">
        <f t="shared" si="720"/>
        <v>NS</v>
      </c>
      <c r="N151" s="58" t="str">
        <f t="shared" si="721"/>
        <v>G</v>
      </c>
      <c r="O151" s="58" t="str">
        <f t="shared" si="722"/>
        <v>VG</v>
      </c>
      <c r="P151" s="58" t="str">
        <f t="shared" si="723"/>
        <v>G</v>
      </c>
      <c r="Q151" s="58">
        <v>0.95</v>
      </c>
      <c r="R151" s="58" t="str">
        <f t="shared" si="724"/>
        <v>NS</v>
      </c>
      <c r="S151" s="58" t="str">
        <f t="shared" si="725"/>
        <v>G</v>
      </c>
      <c r="T151" s="58" t="str">
        <f t="shared" si="726"/>
        <v>VG</v>
      </c>
      <c r="U151" s="58" t="str">
        <f t="shared" si="727"/>
        <v>VG</v>
      </c>
      <c r="V151" s="58">
        <v>0.72799999999999998</v>
      </c>
      <c r="W151" s="58" t="str">
        <f t="shared" si="728"/>
        <v>S</v>
      </c>
      <c r="X151" s="58" t="str">
        <f t="shared" si="729"/>
        <v>G</v>
      </c>
      <c r="Y151" s="58" t="str">
        <f t="shared" si="730"/>
        <v>G</v>
      </c>
      <c r="Z151" s="58" t="str">
        <f t="shared" si="731"/>
        <v>G</v>
      </c>
      <c r="AA151" s="60">
        <v>0.78559090771131102</v>
      </c>
      <c r="AB151" s="60">
        <v>0.743003391024046</v>
      </c>
      <c r="AC151" s="60">
        <v>0.156726259303444</v>
      </c>
      <c r="AD151" s="60">
        <v>-2.8715013968540202</v>
      </c>
      <c r="AE151" s="60">
        <v>0.46304329418391199</v>
      </c>
      <c r="AF151" s="60">
        <v>0.50694832969046599</v>
      </c>
      <c r="AG151" s="60">
        <v>0.80859592164628602</v>
      </c>
      <c r="AH151" s="60">
        <v>0.76093468281902699</v>
      </c>
      <c r="AI151" s="55" t="s">
        <v>69</v>
      </c>
      <c r="AJ151" s="55" t="s">
        <v>69</v>
      </c>
      <c r="AK151" s="55" t="s">
        <v>71</v>
      </c>
      <c r="AL151" s="55" t="s">
        <v>71</v>
      </c>
      <c r="AM151" s="55" t="s">
        <v>71</v>
      </c>
      <c r="AN151" s="55" t="s">
        <v>69</v>
      </c>
      <c r="AO151" s="55" t="s">
        <v>69</v>
      </c>
      <c r="AP151" s="55" t="s">
        <v>69</v>
      </c>
      <c r="AR151" s="61" t="s">
        <v>144</v>
      </c>
      <c r="AS151" s="60">
        <v>0.79217245212859</v>
      </c>
      <c r="AT151" s="60">
        <v>0.81291601289947302</v>
      </c>
      <c r="AU151" s="60">
        <v>-2.5766189767210399</v>
      </c>
      <c r="AV151" s="60">
        <v>-1.88345517232321</v>
      </c>
      <c r="AW151" s="60">
        <v>0.45588106768258102</v>
      </c>
      <c r="AX151" s="60">
        <v>0.432532064823554</v>
      </c>
      <c r="AY151" s="60">
        <v>0.81724997374330399</v>
      </c>
      <c r="AZ151" s="60">
        <v>0.84176100323151803</v>
      </c>
      <c r="BA151" s="55" t="s">
        <v>69</v>
      </c>
      <c r="BB151" s="55" t="s">
        <v>71</v>
      </c>
      <c r="BC151" s="55" t="s">
        <v>71</v>
      </c>
      <c r="BD151" s="55" t="s">
        <v>71</v>
      </c>
      <c r="BE151" s="55" t="s">
        <v>71</v>
      </c>
      <c r="BF151" s="55" t="s">
        <v>71</v>
      </c>
      <c r="BG151" s="55" t="s">
        <v>69</v>
      </c>
      <c r="BH151" s="55" t="s">
        <v>69</v>
      </c>
      <c r="BI151" s="56">
        <f t="shared" si="732"/>
        <v>1</v>
      </c>
      <c r="BJ151" s="56" t="s">
        <v>144</v>
      </c>
      <c r="BK151" s="60">
        <v>0.787020500587154</v>
      </c>
      <c r="BL151" s="60">
        <v>0.80960352765802701</v>
      </c>
      <c r="BM151" s="60">
        <v>-0.55493717754498595</v>
      </c>
      <c r="BN151" s="60">
        <v>-0.43438129984824803</v>
      </c>
      <c r="BO151" s="60">
        <v>0.46149701993929099</v>
      </c>
      <c r="BP151" s="60">
        <v>0.43634444231819097</v>
      </c>
      <c r="BQ151" s="60">
        <v>0.80708203170917503</v>
      </c>
      <c r="BR151" s="60">
        <v>0.83278994643985804</v>
      </c>
      <c r="BS151" s="56" t="s">
        <v>69</v>
      </c>
      <c r="BT151" s="56" t="s">
        <v>71</v>
      </c>
      <c r="BU151" s="56" t="s">
        <v>71</v>
      </c>
      <c r="BV151" s="56" t="s">
        <v>71</v>
      </c>
      <c r="BW151" s="56" t="s">
        <v>71</v>
      </c>
      <c r="BX151" s="56" t="s">
        <v>71</v>
      </c>
      <c r="BY151" s="56" t="s">
        <v>69</v>
      </c>
      <c r="BZ151" s="56" t="s">
        <v>69</v>
      </c>
    </row>
    <row r="152" spans="1:78" s="49" customFormat="1" x14ac:dyDescent="0.25">
      <c r="A152" s="48">
        <v>14179000</v>
      </c>
      <c r="B152" s="48">
        <v>23780701</v>
      </c>
      <c r="C152" s="49" t="s">
        <v>138</v>
      </c>
      <c r="D152" s="49" t="s">
        <v>192</v>
      </c>
      <c r="E152" s="49" t="s">
        <v>195</v>
      </c>
      <c r="F152" s="50">
        <v>0.9</v>
      </c>
      <c r="G152" s="51">
        <v>0.88</v>
      </c>
      <c r="H152" s="51" t="str">
        <f t="shared" si="716"/>
        <v>VG</v>
      </c>
      <c r="I152" s="51" t="str">
        <f t="shared" si="717"/>
        <v>G</v>
      </c>
      <c r="J152" s="51" t="str">
        <f t="shared" si="718"/>
        <v>VG</v>
      </c>
      <c r="K152" s="51" t="str">
        <f t="shared" si="719"/>
        <v>VG</v>
      </c>
      <c r="L152" s="52">
        <v>-8.8999999999999996E-2</v>
      </c>
      <c r="M152" s="51" t="str">
        <f t="shared" si="720"/>
        <v>G</v>
      </c>
      <c r="N152" s="51" t="str">
        <f t="shared" si="721"/>
        <v>G</v>
      </c>
      <c r="O152" s="51" t="str">
        <f t="shared" si="722"/>
        <v>VG</v>
      </c>
      <c r="P152" s="51" t="str">
        <f t="shared" si="723"/>
        <v>G</v>
      </c>
      <c r="Q152" s="51">
        <v>0.33</v>
      </c>
      <c r="R152" s="51" t="str">
        <f t="shared" si="724"/>
        <v>VG</v>
      </c>
      <c r="S152" s="51" t="str">
        <f t="shared" si="725"/>
        <v>G</v>
      </c>
      <c r="T152" s="51" t="str">
        <f t="shared" si="726"/>
        <v>VG</v>
      </c>
      <c r="U152" s="51" t="str">
        <f t="shared" si="727"/>
        <v>VG</v>
      </c>
      <c r="V152" s="51">
        <v>0.93899999999999995</v>
      </c>
      <c r="W152" s="51" t="str">
        <f t="shared" si="728"/>
        <v>VG</v>
      </c>
      <c r="X152" s="51" t="str">
        <f t="shared" si="729"/>
        <v>G</v>
      </c>
      <c r="Y152" s="51" t="str">
        <f t="shared" si="730"/>
        <v>G</v>
      </c>
      <c r="Z152" s="51" t="str">
        <f t="shared" si="731"/>
        <v>G</v>
      </c>
      <c r="AA152" s="53">
        <v>0.78559090771131102</v>
      </c>
      <c r="AB152" s="53">
        <v>0.743003391024046</v>
      </c>
      <c r="AC152" s="53">
        <v>0.156726259303444</v>
      </c>
      <c r="AD152" s="53">
        <v>-2.8715013968540202</v>
      </c>
      <c r="AE152" s="53">
        <v>0.46304329418391199</v>
      </c>
      <c r="AF152" s="53">
        <v>0.50694832969046599</v>
      </c>
      <c r="AG152" s="53">
        <v>0.80859592164628602</v>
      </c>
      <c r="AH152" s="53">
        <v>0.76093468281902699</v>
      </c>
      <c r="AI152" s="48" t="s">
        <v>69</v>
      </c>
      <c r="AJ152" s="48" t="s">
        <v>69</v>
      </c>
      <c r="AK152" s="48" t="s">
        <v>71</v>
      </c>
      <c r="AL152" s="48" t="s">
        <v>71</v>
      </c>
      <c r="AM152" s="48" t="s">
        <v>71</v>
      </c>
      <c r="AN152" s="48" t="s">
        <v>69</v>
      </c>
      <c r="AO152" s="48" t="s">
        <v>69</v>
      </c>
      <c r="AP152" s="48" t="s">
        <v>69</v>
      </c>
      <c r="AR152" s="54" t="s">
        <v>144</v>
      </c>
      <c r="AS152" s="53">
        <v>0.79217245212859</v>
      </c>
      <c r="AT152" s="53">
        <v>0.81291601289947302</v>
      </c>
      <c r="AU152" s="53">
        <v>-2.5766189767210399</v>
      </c>
      <c r="AV152" s="53">
        <v>-1.88345517232321</v>
      </c>
      <c r="AW152" s="53">
        <v>0.45588106768258102</v>
      </c>
      <c r="AX152" s="53">
        <v>0.432532064823554</v>
      </c>
      <c r="AY152" s="53">
        <v>0.81724997374330399</v>
      </c>
      <c r="AZ152" s="53">
        <v>0.84176100323151803</v>
      </c>
      <c r="BA152" s="48" t="s">
        <v>69</v>
      </c>
      <c r="BB152" s="48" t="s">
        <v>71</v>
      </c>
      <c r="BC152" s="48" t="s">
        <v>71</v>
      </c>
      <c r="BD152" s="48" t="s">
        <v>71</v>
      </c>
      <c r="BE152" s="48" t="s">
        <v>71</v>
      </c>
      <c r="BF152" s="48" t="s">
        <v>71</v>
      </c>
      <c r="BG152" s="48" t="s">
        <v>69</v>
      </c>
      <c r="BH152" s="48" t="s">
        <v>69</v>
      </c>
      <c r="BI152" s="49">
        <f t="shared" si="732"/>
        <v>1</v>
      </c>
      <c r="BJ152" s="49" t="s">
        <v>144</v>
      </c>
      <c r="BK152" s="53">
        <v>0.787020500587154</v>
      </c>
      <c r="BL152" s="53">
        <v>0.80960352765802701</v>
      </c>
      <c r="BM152" s="53">
        <v>-0.55493717754498595</v>
      </c>
      <c r="BN152" s="53">
        <v>-0.43438129984824803</v>
      </c>
      <c r="BO152" s="53">
        <v>0.46149701993929099</v>
      </c>
      <c r="BP152" s="53">
        <v>0.43634444231819097</v>
      </c>
      <c r="BQ152" s="53">
        <v>0.80708203170917503</v>
      </c>
      <c r="BR152" s="53">
        <v>0.83278994643985804</v>
      </c>
      <c r="BS152" s="49" t="s">
        <v>69</v>
      </c>
      <c r="BT152" s="49" t="s">
        <v>71</v>
      </c>
      <c r="BU152" s="49" t="s">
        <v>71</v>
      </c>
      <c r="BV152" s="49" t="s">
        <v>71</v>
      </c>
      <c r="BW152" s="49" t="s">
        <v>71</v>
      </c>
      <c r="BX152" s="49" t="s">
        <v>71</v>
      </c>
      <c r="BY152" s="49" t="s">
        <v>69</v>
      </c>
      <c r="BZ152" s="49" t="s">
        <v>69</v>
      </c>
    </row>
    <row r="153" spans="1:78" s="49" customFormat="1" x14ac:dyDescent="0.25">
      <c r="A153" s="48">
        <v>14179000</v>
      </c>
      <c r="B153" s="48">
        <v>23780701</v>
      </c>
      <c r="C153" s="49" t="s">
        <v>138</v>
      </c>
      <c r="D153" s="49" t="s">
        <v>245</v>
      </c>
      <c r="E153" s="49" t="s">
        <v>252</v>
      </c>
      <c r="F153" s="50">
        <v>0.9</v>
      </c>
      <c r="G153" s="51">
        <v>0.88</v>
      </c>
      <c r="H153" s="51" t="str">
        <f t="shared" si="716"/>
        <v>VG</v>
      </c>
      <c r="I153" s="51" t="str">
        <f t="shared" si="717"/>
        <v>G</v>
      </c>
      <c r="J153" s="51" t="str">
        <f t="shared" si="718"/>
        <v>VG</v>
      </c>
      <c r="K153" s="51" t="str">
        <f t="shared" si="719"/>
        <v>VG</v>
      </c>
      <c r="L153" s="52">
        <v>-9.06E-2</v>
      </c>
      <c r="M153" s="51" t="str">
        <f t="shared" si="720"/>
        <v>G</v>
      </c>
      <c r="N153" s="51" t="str">
        <f t="shared" si="721"/>
        <v>G</v>
      </c>
      <c r="O153" s="51" t="str">
        <f t="shared" si="722"/>
        <v>VG</v>
      </c>
      <c r="P153" s="51" t="str">
        <f t="shared" si="723"/>
        <v>G</v>
      </c>
      <c r="Q153" s="51">
        <v>0.33</v>
      </c>
      <c r="R153" s="51" t="str">
        <f t="shared" si="724"/>
        <v>VG</v>
      </c>
      <c r="S153" s="51" t="str">
        <f t="shared" si="725"/>
        <v>G</v>
      </c>
      <c r="T153" s="51" t="str">
        <f t="shared" si="726"/>
        <v>VG</v>
      </c>
      <c r="U153" s="51" t="str">
        <f t="shared" si="727"/>
        <v>VG</v>
      </c>
      <c r="V153" s="51">
        <v>0.93899999999999995</v>
      </c>
      <c r="W153" s="51" t="str">
        <f t="shared" si="728"/>
        <v>VG</v>
      </c>
      <c r="X153" s="51" t="str">
        <f t="shared" si="729"/>
        <v>G</v>
      </c>
      <c r="Y153" s="51" t="str">
        <f t="shared" si="730"/>
        <v>G</v>
      </c>
      <c r="Z153" s="51" t="str">
        <f t="shared" si="731"/>
        <v>G</v>
      </c>
      <c r="AA153" s="53">
        <v>0.78559090771131102</v>
      </c>
      <c r="AB153" s="53">
        <v>0.743003391024046</v>
      </c>
      <c r="AC153" s="53">
        <v>0.156726259303444</v>
      </c>
      <c r="AD153" s="53">
        <v>-2.8715013968540202</v>
      </c>
      <c r="AE153" s="53">
        <v>0.46304329418391199</v>
      </c>
      <c r="AF153" s="53">
        <v>0.50694832969046599</v>
      </c>
      <c r="AG153" s="53">
        <v>0.80859592164628602</v>
      </c>
      <c r="AH153" s="53">
        <v>0.76093468281902699</v>
      </c>
      <c r="AI153" s="48" t="s">
        <v>69</v>
      </c>
      <c r="AJ153" s="48" t="s">
        <v>69</v>
      </c>
      <c r="AK153" s="48" t="s">
        <v>71</v>
      </c>
      <c r="AL153" s="48" t="s">
        <v>71</v>
      </c>
      <c r="AM153" s="48" t="s">
        <v>71</v>
      </c>
      <c r="AN153" s="48" t="s">
        <v>69</v>
      </c>
      <c r="AO153" s="48" t="s">
        <v>69</v>
      </c>
      <c r="AP153" s="48" t="s">
        <v>69</v>
      </c>
      <c r="AR153" s="54" t="s">
        <v>144</v>
      </c>
      <c r="AS153" s="53">
        <v>0.79217245212859</v>
      </c>
      <c r="AT153" s="53">
        <v>0.81291601289947302</v>
      </c>
      <c r="AU153" s="53">
        <v>-2.5766189767210399</v>
      </c>
      <c r="AV153" s="53">
        <v>-1.88345517232321</v>
      </c>
      <c r="AW153" s="53">
        <v>0.45588106768258102</v>
      </c>
      <c r="AX153" s="53">
        <v>0.432532064823554</v>
      </c>
      <c r="AY153" s="53">
        <v>0.81724997374330399</v>
      </c>
      <c r="AZ153" s="53">
        <v>0.84176100323151803</v>
      </c>
      <c r="BA153" s="48" t="s">
        <v>69</v>
      </c>
      <c r="BB153" s="48" t="s">
        <v>71</v>
      </c>
      <c r="BC153" s="48" t="s">
        <v>71</v>
      </c>
      <c r="BD153" s="48" t="s">
        <v>71</v>
      </c>
      <c r="BE153" s="48" t="s">
        <v>71</v>
      </c>
      <c r="BF153" s="48" t="s">
        <v>71</v>
      </c>
      <c r="BG153" s="48" t="s">
        <v>69</v>
      </c>
      <c r="BH153" s="48" t="s">
        <v>69</v>
      </c>
      <c r="BI153" s="49">
        <f t="shared" si="732"/>
        <v>1</v>
      </c>
      <c r="BJ153" s="49" t="s">
        <v>144</v>
      </c>
      <c r="BK153" s="53">
        <v>0.787020500587154</v>
      </c>
      <c r="BL153" s="53">
        <v>0.80960352765802701</v>
      </c>
      <c r="BM153" s="53">
        <v>-0.55493717754498595</v>
      </c>
      <c r="BN153" s="53">
        <v>-0.43438129984824803</v>
      </c>
      <c r="BO153" s="53">
        <v>0.46149701993929099</v>
      </c>
      <c r="BP153" s="53">
        <v>0.43634444231819097</v>
      </c>
      <c r="BQ153" s="53">
        <v>0.80708203170917503</v>
      </c>
      <c r="BR153" s="53">
        <v>0.83278994643985804</v>
      </c>
      <c r="BS153" s="49" t="s">
        <v>69</v>
      </c>
      <c r="BT153" s="49" t="s">
        <v>71</v>
      </c>
      <c r="BU153" s="49" t="s">
        <v>71</v>
      </c>
      <c r="BV153" s="49" t="s">
        <v>71</v>
      </c>
      <c r="BW153" s="49" t="s">
        <v>71</v>
      </c>
      <c r="BX153" s="49" t="s">
        <v>71</v>
      </c>
      <c r="BY153" s="49" t="s">
        <v>69</v>
      </c>
      <c r="BZ153" s="49" t="s">
        <v>69</v>
      </c>
    </row>
    <row r="154" spans="1:78" s="30" customFormat="1" x14ac:dyDescent="0.25">
      <c r="A154" s="36">
        <v>14179000</v>
      </c>
      <c r="B154" s="36">
        <v>23780701</v>
      </c>
      <c r="C154" s="30" t="s">
        <v>138</v>
      </c>
      <c r="D154" s="30" t="s">
        <v>266</v>
      </c>
      <c r="E154" s="30" t="s">
        <v>268</v>
      </c>
      <c r="F154" s="63">
        <v>1.8</v>
      </c>
      <c r="G154" s="24">
        <v>0.42</v>
      </c>
      <c r="H154" s="24" t="str">
        <f t="shared" si="716"/>
        <v>NS</v>
      </c>
      <c r="I154" s="24" t="str">
        <f t="shared" si="717"/>
        <v>G</v>
      </c>
      <c r="J154" s="24" t="str">
        <f t="shared" si="718"/>
        <v>VG</v>
      </c>
      <c r="K154" s="24" t="str">
        <f t="shared" si="719"/>
        <v>VG</v>
      </c>
      <c r="L154" s="25">
        <v>0.16489999999999999</v>
      </c>
      <c r="M154" s="24" t="str">
        <f t="shared" si="720"/>
        <v>NS</v>
      </c>
      <c r="N154" s="24" t="str">
        <f t="shared" si="721"/>
        <v>G</v>
      </c>
      <c r="O154" s="24" t="str">
        <f t="shared" si="722"/>
        <v>VG</v>
      </c>
      <c r="P154" s="24" t="str">
        <f t="shared" si="723"/>
        <v>G</v>
      </c>
      <c r="Q154" s="24">
        <v>0.72</v>
      </c>
      <c r="R154" s="24" t="str">
        <f t="shared" si="724"/>
        <v>NS</v>
      </c>
      <c r="S154" s="24" t="str">
        <f t="shared" si="725"/>
        <v>G</v>
      </c>
      <c r="T154" s="24" t="str">
        <f t="shared" si="726"/>
        <v>VG</v>
      </c>
      <c r="U154" s="24" t="str">
        <f t="shared" si="727"/>
        <v>VG</v>
      </c>
      <c r="V154" s="24">
        <v>0.70499999999999996</v>
      </c>
      <c r="W154" s="24" t="str">
        <f t="shared" si="728"/>
        <v>S</v>
      </c>
      <c r="X154" s="24" t="str">
        <f t="shared" si="729"/>
        <v>G</v>
      </c>
      <c r="Y154" s="24" t="str">
        <f t="shared" si="730"/>
        <v>G</v>
      </c>
      <c r="Z154" s="24" t="str">
        <f t="shared" si="731"/>
        <v>G</v>
      </c>
      <c r="AA154" s="33">
        <v>0.78559090771131102</v>
      </c>
      <c r="AB154" s="33">
        <v>0.743003391024046</v>
      </c>
      <c r="AC154" s="33">
        <v>0.156726259303444</v>
      </c>
      <c r="AD154" s="33">
        <v>-2.8715013968540202</v>
      </c>
      <c r="AE154" s="33">
        <v>0.46304329418391199</v>
      </c>
      <c r="AF154" s="33">
        <v>0.50694832969046599</v>
      </c>
      <c r="AG154" s="33">
        <v>0.80859592164628602</v>
      </c>
      <c r="AH154" s="33">
        <v>0.76093468281902699</v>
      </c>
      <c r="AI154" s="36" t="s">
        <v>69</v>
      </c>
      <c r="AJ154" s="36" t="s">
        <v>69</v>
      </c>
      <c r="AK154" s="36" t="s">
        <v>71</v>
      </c>
      <c r="AL154" s="36" t="s">
        <v>71</v>
      </c>
      <c r="AM154" s="36" t="s">
        <v>71</v>
      </c>
      <c r="AN154" s="36" t="s">
        <v>69</v>
      </c>
      <c r="AO154" s="36" t="s">
        <v>69</v>
      </c>
      <c r="AP154" s="36" t="s">
        <v>69</v>
      </c>
      <c r="AR154" s="64" t="s">
        <v>144</v>
      </c>
      <c r="AS154" s="33">
        <v>0.79217245212859</v>
      </c>
      <c r="AT154" s="33">
        <v>0.81291601289947302</v>
      </c>
      <c r="AU154" s="33">
        <v>-2.5766189767210399</v>
      </c>
      <c r="AV154" s="33">
        <v>-1.88345517232321</v>
      </c>
      <c r="AW154" s="33">
        <v>0.45588106768258102</v>
      </c>
      <c r="AX154" s="33">
        <v>0.432532064823554</v>
      </c>
      <c r="AY154" s="33">
        <v>0.81724997374330399</v>
      </c>
      <c r="AZ154" s="33">
        <v>0.84176100323151803</v>
      </c>
      <c r="BA154" s="36" t="s">
        <v>69</v>
      </c>
      <c r="BB154" s="36" t="s">
        <v>71</v>
      </c>
      <c r="BC154" s="36" t="s">
        <v>71</v>
      </c>
      <c r="BD154" s="36" t="s">
        <v>71</v>
      </c>
      <c r="BE154" s="36" t="s">
        <v>71</v>
      </c>
      <c r="BF154" s="36" t="s">
        <v>71</v>
      </c>
      <c r="BG154" s="36" t="s">
        <v>69</v>
      </c>
      <c r="BH154" s="36" t="s">
        <v>69</v>
      </c>
      <c r="BI154" s="30">
        <f t="shared" si="732"/>
        <v>1</v>
      </c>
      <c r="BJ154" s="30" t="s">
        <v>144</v>
      </c>
      <c r="BK154" s="33">
        <v>0.787020500587154</v>
      </c>
      <c r="BL154" s="33">
        <v>0.80960352765802701</v>
      </c>
      <c r="BM154" s="33">
        <v>-0.55493717754498595</v>
      </c>
      <c r="BN154" s="33">
        <v>-0.43438129984824803</v>
      </c>
      <c r="BO154" s="33">
        <v>0.46149701993929099</v>
      </c>
      <c r="BP154" s="33">
        <v>0.43634444231819097</v>
      </c>
      <c r="BQ154" s="33">
        <v>0.80708203170917503</v>
      </c>
      <c r="BR154" s="33">
        <v>0.83278994643985804</v>
      </c>
      <c r="BS154" s="30" t="s">
        <v>69</v>
      </c>
      <c r="BT154" s="30" t="s">
        <v>71</v>
      </c>
      <c r="BU154" s="30" t="s">
        <v>71</v>
      </c>
      <c r="BV154" s="30" t="s">
        <v>71</v>
      </c>
      <c r="BW154" s="30" t="s">
        <v>71</v>
      </c>
      <c r="BX154" s="30" t="s">
        <v>71</v>
      </c>
      <c r="BY154" s="30" t="s">
        <v>69</v>
      </c>
      <c r="BZ154" s="30" t="s">
        <v>69</v>
      </c>
    </row>
    <row r="155" spans="1:78" s="49" customFormat="1" x14ac:dyDescent="0.25">
      <c r="A155" s="48">
        <v>14179000</v>
      </c>
      <c r="B155" s="48">
        <v>23780701</v>
      </c>
      <c r="C155" s="49" t="s">
        <v>138</v>
      </c>
      <c r="D155" s="65" t="s">
        <v>278</v>
      </c>
      <c r="E155" s="49" t="s">
        <v>270</v>
      </c>
      <c r="F155" s="50">
        <v>0.9</v>
      </c>
      <c r="G155" s="51">
        <v>0.87</v>
      </c>
      <c r="H155" s="51" t="str">
        <f t="shared" si="716"/>
        <v>VG</v>
      </c>
      <c r="I155" s="51" t="str">
        <f t="shared" si="717"/>
        <v>G</v>
      </c>
      <c r="J155" s="51" t="str">
        <f t="shared" si="718"/>
        <v>VG</v>
      </c>
      <c r="K155" s="51" t="str">
        <f t="shared" si="719"/>
        <v>VG</v>
      </c>
      <c r="L155" s="52">
        <v>-9.8799999999999999E-2</v>
      </c>
      <c r="M155" s="51" t="str">
        <f t="shared" si="720"/>
        <v>G</v>
      </c>
      <c r="N155" s="51" t="str">
        <f t="shared" si="721"/>
        <v>G</v>
      </c>
      <c r="O155" s="51" t="str">
        <f t="shared" si="722"/>
        <v>VG</v>
      </c>
      <c r="P155" s="51" t="str">
        <f t="shared" si="723"/>
        <v>G</v>
      </c>
      <c r="Q155" s="51">
        <v>0.35</v>
      </c>
      <c r="R155" s="51" t="str">
        <f t="shared" si="724"/>
        <v>VG</v>
      </c>
      <c r="S155" s="51" t="str">
        <f t="shared" si="725"/>
        <v>G</v>
      </c>
      <c r="T155" s="51" t="str">
        <f t="shared" si="726"/>
        <v>VG</v>
      </c>
      <c r="U155" s="51" t="str">
        <f t="shared" si="727"/>
        <v>VG</v>
      </c>
      <c r="V155" s="51">
        <v>0.94199999999999995</v>
      </c>
      <c r="W155" s="51" t="str">
        <f t="shared" si="728"/>
        <v>VG</v>
      </c>
      <c r="X155" s="51" t="str">
        <f t="shared" si="729"/>
        <v>G</v>
      </c>
      <c r="Y155" s="51" t="str">
        <f t="shared" si="730"/>
        <v>G</v>
      </c>
      <c r="Z155" s="51" t="str">
        <f t="shared" si="731"/>
        <v>G</v>
      </c>
      <c r="AA155" s="53">
        <v>0.78559090771131102</v>
      </c>
      <c r="AB155" s="53">
        <v>0.743003391024046</v>
      </c>
      <c r="AC155" s="53">
        <v>0.156726259303444</v>
      </c>
      <c r="AD155" s="53">
        <v>-2.8715013968540202</v>
      </c>
      <c r="AE155" s="53">
        <v>0.46304329418391199</v>
      </c>
      <c r="AF155" s="53">
        <v>0.50694832969046599</v>
      </c>
      <c r="AG155" s="53">
        <v>0.80859592164628602</v>
      </c>
      <c r="AH155" s="53">
        <v>0.76093468281902699</v>
      </c>
      <c r="AI155" s="48" t="s">
        <v>69</v>
      </c>
      <c r="AJ155" s="48" t="s">
        <v>69</v>
      </c>
      <c r="AK155" s="48" t="s">
        <v>71</v>
      </c>
      <c r="AL155" s="48" t="s">
        <v>71</v>
      </c>
      <c r="AM155" s="48" t="s">
        <v>71</v>
      </c>
      <c r="AN155" s="48" t="s">
        <v>69</v>
      </c>
      <c r="AO155" s="48" t="s">
        <v>69</v>
      </c>
      <c r="AP155" s="48" t="s">
        <v>69</v>
      </c>
      <c r="AR155" s="54" t="s">
        <v>144</v>
      </c>
      <c r="AS155" s="53">
        <v>0.79217245212859</v>
      </c>
      <c r="AT155" s="53">
        <v>0.81291601289947302</v>
      </c>
      <c r="AU155" s="53">
        <v>-2.5766189767210399</v>
      </c>
      <c r="AV155" s="53">
        <v>-1.88345517232321</v>
      </c>
      <c r="AW155" s="53">
        <v>0.45588106768258102</v>
      </c>
      <c r="AX155" s="53">
        <v>0.432532064823554</v>
      </c>
      <c r="AY155" s="53">
        <v>0.81724997374330399</v>
      </c>
      <c r="AZ155" s="53">
        <v>0.84176100323151803</v>
      </c>
      <c r="BA155" s="48" t="s">
        <v>69</v>
      </c>
      <c r="BB155" s="48" t="s">
        <v>71</v>
      </c>
      <c r="BC155" s="48" t="s">
        <v>71</v>
      </c>
      <c r="BD155" s="48" t="s">
        <v>71</v>
      </c>
      <c r="BE155" s="48" t="s">
        <v>71</v>
      </c>
      <c r="BF155" s="48" t="s">
        <v>71</v>
      </c>
      <c r="BG155" s="48" t="s">
        <v>69</v>
      </c>
      <c r="BH155" s="48" t="s">
        <v>69</v>
      </c>
      <c r="BI155" s="49">
        <f t="shared" si="732"/>
        <v>1</v>
      </c>
      <c r="BJ155" s="49" t="s">
        <v>144</v>
      </c>
      <c r="BK155" s="53">
        <v>0.787020500587154</v>
      </c>
      <c r="BL155" s="53">
        <v>0.80960352765802701</v>
      </c>
      <c r="BM155" s="53">
        <v>-0.55493717754498595</v>
      </c>
      <c r="BN155" s="53">
        <v>-0.43438129984824803</v>
      </c>
      <c r="BO155" s="53">
        <v>0.46149701993929099</v>
      </c>
      <c r="BP155" s="53">
        <v>0.43634444231819097</v>
      </c>
      <c r="BQ155" s="53">
        <v>0.80708203170917503</v>
      </c>
      <c r="BR155" s="53">
        <v>0.83278994643985804</v>
      </c>
      <c r="BS155" s="49" t="s">
        <v>69</v>
      </c>
      <c r="BT155" s="49" t="s">
        <v>71</v>
      </c>
      <c r="BU155" s="49" t="s">
        <v>71</v>
      </c>
      <c r="BV155" s="49" t="s">
        <v>71</v>
      </c>
      <c r="BW155" s="49" t="s">
        <v>71</v>
      </c>
      <c r="BX155" s="49" t="s">
        <v>71</v>
      </c>
      <c r="BY155" s="49" t="s">
        <v>69</v>
      </c>
      <c r="BZ155" s="49" t="s">
        <v>69</v>
      </c>
    </row>
    <row r="156" spans="1:78" s="70" customFormat="1" x14ac:dyDescent="0.25">
      <c r="F156" s="71"/>
      <c r="G156" s="72"/>
      <c r="H156" s="72"/>
      <c r="I156" s="72"/>
      <c r="J156" s="72"/>
      <c r="K156" s="72"/>
      <c r="L156" s="73"/>
      <c r="M156" s="73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3"/>
      <c r="AC156" s="72"/>
      <c r="AD156" s="72"/>
      <c r="AE156" s="72"/>
      <c r="AF156" s="73"/>
      <c r="AG156" s="72"/>
      <c r="AH156" s="72"/>
      <c r="AI156" s="72"/>
      <c r="AJ156" s="73"/>
      <c r="AK156" s="72"/>
      <c r="AL156" s="72"/>
    </row>
    <row r="157" spans="1:78" s="30" customFormat="1" x14ac:dyDescent="0.25">
      <c r="A157" s="36">
        <v>14180300</v>
      </c>
      <c r="B157" s="36">
        <v>23780557</v>
      </c>
      <c r="C157" s="30" t="s">
        <v>139</v>
      </c>
      <c r="D157" s="30" t="s">
        <v>151</v>
      </c>
      <c r="E157" s="30" t="s">
        <v>162</v>
      </c>
      <c r="F157" s="63">
        <v>3.2</v>
      </c>
      <c r="G157" s="24">
        <v>-0.1</v>
      </c>
      <c r="H157" s="24" t="str">
        <f t="shared" ref="H157:H163" si="733">IF(G157&gt;0.8,"VG",IF(G157&gt;0.7,"G",IF(G157&gt;0.45,"S","NS")))</f>
        <v>NS</v>
      </c>
      <c r="I157" s="24" t="str">
        <f t="shared" ref="I157:I163" si="734">AI157</f>
        <v>G</v>
      </c>
      <c r="J157" s="24" t="str">
        <f t="shared" ref="J157:J163" si="735">BB157</f>
        <v>VG</v>
      </c>
      <c r="K157" s="24" t="str">
        <f t="shared" ref="K157:K163" si="736">BT157</f>
        <v>VG</v>
      </c>
      <c r="L157" s="25">
        <v>0.48699999999999999</v>
      </c>
      <c r="M157" s="24" t="str">
        <f t="shared" ref="M157:M163" si="737">IF(ABS(L157)&lt;5%,"VG",IF(ABS(L157)&lt;10%,"G",IF(ABS(L157)&lt;15%,"S","NS")))</f>
        <v>NS</v>
      </c>
      <c r="N157" s="24" t="str">
        <f t="shared" ref="N157:N163" si="738">AO157</f>
        <v>G</v>
      </c>
      <c r="O157" s="24" t="str">
        <f t="shared" ref="O157:O163" si="739">BD157</f>
        <v>VG</v>
      </c>
      <c r="P157" s="24" t="str">
        <f t="shared" ref="P157:P163" si="740">BY157</f>
        <v>G</v>
      </c>
      <c r="Q157" s="24">
        <v>0.88</v>
      </c>
      <c r="R157" s="24" t="str">
        <f t="shared" ref="R157:R163" si="741">IF(Q157&lt;=0.5,"VG",IF(Q157&lt;=0.6,"G",IF(Q157&lt;=0.7,"S","NS")))</f>
        <v>NS</v>
      </c>
      <c r="S157" s="24" t="str">
        <f t="shared" ref="S157:S163" si="742">AN157</f>
        <v>G</v>
      </c>
      <c r="T157" s="24" t="str">
        <f t="shared" ref="T157:T163" si="743">BF157</f>
        <v>VG</v>
      </c>
      <c r="U157" s="24" t="str">
        <f t="shared" ref="U157:U163" si="744">BX157</f>
        <v>VG</v>
      </c>
      <c r="V157" s="24">
        <v>0.89600000000000002</v>
      </c>
      <c r="W157" s="24" t="str">
        <f t="shared" ref="W157:W163" si="745">IF(V157&gt;0.85,"VG",IF(V157&gt;0.75,"G",IF(V157&gt;0.6,"S","NS")))</f>
        <v>VG</v>
      </c>
      <c r="X157" s="24" t="str">
        <f t="shared" ref="X157:X163" si="746">AP157</f>
        <v>G</v>
      </c>
      <c r="Y157" s="24" t="str">
        <f t="shared" ref="Y157:Y163" si="747">BH157</f>
        <v>G</v>
      </c>
      <c r="Z157" s="24" t="str">
        <f t="shared" ref="Z157:Z163" si="748">BZ157</f>
        <v>G</v>
      </c>
      <c r="AA157" s="33">
        <v>0.78559090771131102</v>
      </c>
      <c r="AB157" s="33">
        <v>0.743003391024046</v>
      </c>
      <c r="AC157" s="33">
        <v>0.156726259303444</v>
      </c>
      <c r="AD157" s="33">
        <v>-2.8715013968540202</v>
      </c>
      <c r="AE157" s="33">
        <v>0.46304329418391199</v>
      </c>
      <c r="AF157" s="33">
        <v>0.50694832969046599</v>
      </c>
      <c r="AG157" s="33">
        <v>0.80859592164628602</v>
      </c>
      <c r="AH157" s="33">
        <v>0.76093468281902699</v>
      </c>
      <c r="AI157" s="36" t="s">
        <v>69</v>
      </c>
      <c r="AJ157" s="36" t="s">
        <v>69</v>
      </c>
      <c r="AK157" s="36" t="s">
        <v>71</v>
      </c>
      <c r="AL157" s="36" t="s">
        <v>71</v>
      </c>
      <c r="AM157" s="36" t="s">
        <v>71</v>
      </c>
      <c r="AN157" s="36" t="s">
        <v>69</v>
      </c>
      <c r="AO157" s="36" t="s">
        <v>69</v>
      </c>
      <c r="AP157" s="36" t="s">
        <v>69</v>
      </c>
      <c r="AR157" s="64" t="s">
        <v>144</v>
      </c>
      <c r="AS157" s="33">
        <v>0.79217245212859</v>
      </c>
      <c r="AT157" s="33">
        <v>0.81291601289947302</v>
      </c>
      <c r="AU157" s="33">
        <v>-2.5766189767210399</v>
      </c>
      <c r="AV157" s="33">
        <v>-1.88345517232321</v>
      </c>
      <c r="AW157" s="33">
        <v>0.45588106768258102</v>
      </c>
      <c r="AX157" s="33">
        <v>0.432532064823554</v>
      </c>
      <c r="AY157" s="33">
        <v>0.81724997374330399</v>
      </c>
      <c r="AZ157" s="33">
        <v>0.84176100323151803</v>
      </c>
      <c r="BA157" s="36" t="s">
        <v>69</v>
      </c>
      <c r="BB157" s="36" t="s">
        <v>71</v>
      </c>
      <c r="BC157" s="36" t="s">
        <v>71</v>
      </c>
      <c r="BD157" s="36" t="s">
        <v>71</v>
      </c>
      <c r="BE157" s="36" t="s">
        <v>71</v>
      </c>
      <c r="BF157" s="36" t="s">
        <v>71</v>
      </c>
      <c r="BG157" s="36" t="s">
        <v>69</v>
      </c>
      <c r="BH157" s="36" t="s">
        <v>69</v>
      </c>
      <c r="BI157" s="30">
        <f t="shared" ref="BI157:BI163" si="749">IF(BJ157=AR157,1,0)</f>
        <v>1</v>
      </c>
      <c r="BJ157" s="30" t="s">
        <v>144</v>
      </c>
      <c r="BK157" s="33">
        <v>0.787020500587154</v>
      </c>
      <c r="BL157" s="33">
        <v>0.80960352765802701</v>
      </c>
      <c r="BM157" s="33">
        <v>-0.55493717754498595</v>
      </c>
      <c r="BN157" s="33">
        <v>-0.43438129984824803</v>
      </c>
      <c r="BO157" s="33">
        <v>0.46149701993929099</v>
      </c>
      <c r="BP157" s="33">
        <v>0.43634444231819097</v>
      </c>
      <c r="BQ157" s="33">
        <v>0.80708203170917503</v>
      </c>
      <c r="BR157" s="33">
        <v>0.83278994643985804</v>
      </c>
      <c r="BS157" s="30" t="s">
        <v>69</v>
      </c>
      <c r="BT157" s="30" t="s">
        <v>71</v>
      </c>
      <c r="BU157" s="30" t="s">
        <v>71</v>
      </c>
      <c r="BV157" s="30" t="s">
        <v>71</v>
      </c>
      <c r="BW157" s="30" t="s">
        <v>71</v>
      </c>
      <c r="BX157" s="30" t="s">
        <v>71</v>
      </c>
      <c r="BY157" s="30" t="s">
        <v>69</v>
      </c>
      <c r="BZ157" s="30" t="s">
        <v>69</v>
      </c>
    </row>
    <row r="158" spans="1:78" s="30" customFormat="1" x14ac:dyDescent="0.25">
      <c r="A158" s="36">
        <v>14180300</v>
      </c>
      <c r="B158" s="36">
        <v>23780557</v>
      </c>
      <c r="C158" s="30" t="s">
        <v>139</v>
      </c>
      <c r="D158" s="30" t="s">
        <v>183</v>
      </c>
      <c r="E158" s="30" t="s">
        <v>185</v>
      </c>
      <c r="F158" s="63">
        <v>3.8</v>
      </c>
      <c r="G158" s="24">
        <v>-0.6</v>
      </c>
      <c r="H158" s="24" t="str">
        <f t="shared" si="733"/>
        <v>NS</v>
      </c>
      <c r="I158" s="24" t="str">
        <f t="shared" si="734"/>
        <v>G</v>
      </c>
      <c r="J158" s="24" t="str">
        <f t="shared" si="735"/>
        <v>VG</v>
      </c>
      <c r="K158" s="24" t="str">
        <f t="shared" si="736"/>
        <v>VG</v>
      </c>
      <c r="L158" s="25">
        <v>0.68300000000000005</v>
      </c>
      <c r="M158" s="24" t="str">
        <f t="shared" si="737"/>
        <v>NS</v>
      </c>
      <c r="N158" s="24" t="str">
        <f t="shared" si="738"/>
        <v>G</v>
      </c>
      <c r="O158" s="24" t="str">
        <f t="shared" si="739"/>
        <v>VG</v>
      </c>
      <c r="P158" s="24" t="str">
        <f t="shared" si="740"/>
        <v>G</v>
      </c>
      <c r="Q158" s="24">
        <v>0.99</v>
      </c>
      <c r="R158" s="24" t="str">
        <f t="shared" si="741"/>
        <v>NS</v>
      </c>
      <c r="S158" s="24" t="str">
        <f t="shared" si="742"/>
        <v>G</v>
      </c>
      <c r="T158" s="24" t="str">
        <f t="shared" si="743"/>
        <v>VG</v>
      </c>
      <c r="U158" s="24" t="str">
        <f t="shared" si="744"/>
        <v>VG</v>
      </c>
      <c r="V158" s="24">
        <v>0.112</v>
      </c>
      <c r="W158" s="24" t="str">
        <f t="shared" si="745"/>
        <v>NS</v>
      </c>
      <c r="X158" s="24" t="str">
        <f t="shared" si="746"/>
        <v>G</v>
      </c>
      <c r="Y158" s="24" t="str">
        <f t="shared" si="747"/>
        <v>G</v>
      </c>
      <c r="Z158" s="24" t="str">
        <f t="shared" si="748"/>
        <v>G</v>
      </c>
      <c r="AA158" s="33">
        <v>0.78559090771131102</v>
      </c>
      <c r="AB158" s="33">
        <v>0.743003391024046</v>
      </c>
      <c r="AC158" s="33">
        <v>0.156726259303444</v>
      </c>
      <c r="AD158" s="33">
        <v>-2.8715013968540202</v>
      </c>
      <c r="AE158" s="33">
        <v>0.46304329418391199</v>
      </c>
      <c r="AF158" s="33">
        <v>0.50694832969046599</v>
      </c>
      <c r="AG158" s="33">
        <v>0.80859592164628602</v>
      </c>
      <c r="AH158" s="33">
        <v>0.76093468281902699</v>
      </c>
      <c r="AI158" s="36" t="s">
        <v>69</v>
      </c>
      <c r="AJ158" s="36" t="s">
        <v>69</v>
      </c>
      <c r="AK158" s="36" t="s">
        <v>71</v>
      </c>
      <c r="AL158" s="36" t="s">
        <v>71</v>
      </c>
      <c r="AM158" s="36" t="s">
        <v>71</v>
      </c>
      <c r="AN158" s="36" t="s">
        <v>69</v>
      </c>
      <c r="AO158" s="36" t="s">
        <v>69</v>
      </c>
      <c r="AP158" s="36" t="s">
        <v>69</v>
      </c>
      <c r="AR158" s="64" t="s">
        <v>144</v>
      </c>
      <c r="AS158" s="33">
        <v>0.79217245212859</v>
      </c>
      <c r="AT158" s="33">
        <v>0.81291601289947302</v>
      </c>
      <c r="AU158" s="33">
        <v>-2.5766189767210399</v>
      </c>
      <c r="AV158" s="33">
        <v>-1.88345517232321</v>
      </c>
      <c r="AW158" s="33">
        <v>0.45588106768258102</v>
      </c>
      <c r="AX158" s="33">
        <v>0.432532064823554</v>
      </c>
      <c r="AY158" s="33">
        <v>0.81724997374330399</v>
      </c>
      <c r="AZ158" s="33">
        <v>0.84176100323151803</v>
      </c>
      <c r="BA158" s="36" t="s">
        <v>69</v>
      </c>
      <c r="BB158" s="36" t="s">
        <v>71</v>
      </c>
      <c r="BC158" s="36" t="s">
        <v>71</v>
      </c>
      <c r="BD158" s="36" t="s">
        <v>71</v>
      </c>
      <c r="BE158" s="36" t="s">
        <v>71</v>
      </c>
      <c r="BF158" s="36" t="s">
        <v>71</v>
      </c>
      <c r="BG158" s="36" t="s">
        <v>69</v>
      </c>
      <c r="BH158" s="36" t="s">
        <v>69</v>
      </c>
      <c r="BI158" s="30">
        <f t="shared" si="749"/>
        <v>1</v>
      </c>
      <c r="BJ158" s="30" t="s">
        <v>144</v>
      </c>
      <c r="BK158" s="33">
        <v>0.787020500587154</v>
      </c>
      <c r="BL158" s="33">
        <v>0.80960352765802701</v>
      </c>
      <c r="BM158" s="33">
        <v>-0.55493717754498595</v>
      </c>
      <c r="BN158" s="33">
        <v>-0.43438129984824803</v>
      </c>
      <c r="BO158" s="33">
        <v>0.46149701993929099</v>
      </c>
      <c r="BP158" s="33">
        <v>0.43634444231819097</v>
      </c>
      <c r="BQ158" s="33">
        <v>0.80708203170917503</v>
      </c>
      <c r="BR158" s="33">
        <v>0.83278994643985804</v>
      </c>
      <c r="BS158" s="30" t="s">
        <v>69</v>
      </c>
      <c r="BT158" s="30" t="s">
        <v>71</v>
      </c>
      <c r="BU158" s="30" t="s">
        <v>71</v>
      </c>
      <c r="BV158" s="30" t="s">
        <v>71</v>
      </c>
      <c r="BW158" s="30" t="s">
        <v>71</v>
      </c>
      <c r="BX158" s="30" t="s">
        <v>71</v>
      </c>
      <c r="BY158" s="30" t="s">
        <v>69</v>
      </c>
      <c r="BZ158" s="30" t="s">
        <v>69</v>
      </c>
    </row>
    <row r="159" spans="1:78" s="49" customFormat="1" x14ac:dyDescent="0.25">
      <c r="A159" s="48">
        <v>14180300</v>
      </c>
      <c r="B159" s="48">
        <v>23780557</v>
      </c>
      <c r="C159" s="49" t="s">
        <v>139</v>
      </c>
      <c r="D159" s="49" t="s">
        <v>192</v>
      </c>
      <c r="E159" s="49" t="s">
        <v>194</v>
      </c>
      <c r="F159" s="50">
        <v>0.8</v>
      </c>
      <c r="G159" s="51">
        <v>0.94</v>
      </c>
      <c r="H159" s="51" t="str">
        <f t="shared" si="733"/>
        <v>VG</v>
      </c>
      <c r="I159" s="51" t="str">
        <f t="shared" si="734"/>
        <v>G</v>
      </c>
      <c r="J159" s="51" t="str">
        <f t="shared" si="735"/>
        <v>VG</v>
      </c>
      <c r="K159" s="51" t="str">
        <f t="shared" si="736"/>
        <v>VG</v>
      </c>
      <c r="L159" s="52">
        <v>4.4999999999999998E-2</v>
      </c>
      <c r="M159" s="51" t="str">
        <f t="shared" si="737"/>
        <v>VG</v>
      </c>
      <c r="N159" s="51" t="str">
        <f t="shared" si="738"/>
        <v>G</v>
      </c>
      <c r="O159" s="51" t="str">
        <f t="shared" si="739"/>
        <v>VG</v>
      </c>
      <c r="P159" s="51" t="str">
        <f t="shared" si="740"/>
        <v>G</v>
      </c>
      <c r="Q159" s="51">
        <v>0.23</v>
      </c>
      <c r="R159" s="51" t="str">
        <f t="shared" si="741"/>
        <v>VG</v>
      </c>
      <c r="S159" s="51" t="str">
        <f t="shared" si="742"/>
        <v>G</v>
      </c>
      <c r="T159" s="51" t="str">
        <f t="shared" si="743"/>
        <v>VG</v>
      </c>
      <c r="U159" s="51" t="str">
        <f t="shared" si="744"/>
        <v>VG</v>
      </c>
      <c r="V159" s="51">
        <v>0.95199999999999996</v>
      </c>
      <c r="W159" s="51" t="str">
        <f t="shared" si="745"/>
        <v>VG</v>
      </c>
      <c r="X159" s="51" t="str">
        <f t="shared" si="746"/>
        <v>G</v>
      </c>
      <c r="Y159" s="51" t="str">
        <f t="shared" si="747"/>
        <v>G</v>
      </c>
      <c r="Z159" s="51" t="str">
        <f t="shared" si="748"/>
        <v>G</v>
      </c>
      <c r="AA159" s="53">
        <v>0.78559090771131102</v>
      </c>
      <c r="AB159" s="53">
        <v>0.743003391024046</v>
      </c>
      <c r="AC159" s="53">
        <v>0.156726259303444</v>
      </c>
      <c r="AD159" s="53">
        <v>-2.8715013968540202</v>
      </c>
      <c r="AE159" s="53">
        <v>0.46304329418391199</v>
      </c>
      <c r="AF159" s="53">
        <v>0.50694832969046599</v>
      </c>
      <c r="AG159" s="53">
        <v>0.80859592164628602</v>
      </c>
      <c r="AH159" s="53">
        <v>0.76093468281902699</v>
      </c>
      <c r="AI159" s="48" t="s">
        <v>69</v>
      </c>
      <c r="AJ159" s="48" t="s">
        <v>69</v>
      </c>
      <c r="AK159" s="48" t="s">
        <v>71</v>
      </c>
      <c r="AL159" s="48" t="s">
        <v>71</v>
      </c>
      <c r="AM159" s="48" t="s">
        <v>71</v>
      </c>
      <c r="AN159" s="48" t="s">
        <v>69</v>
      </c>
      <c r="AO159" s="48" t="s">
        <v>69</v>
      </c>
      <c r="AP159" s="48" t="s">
        <v>69</v>
      </c>
      <c r="AR159" s="54" t="s">
        <v>144</v>
      </c>
      <c r="AS159" s="53">
        <v>0.79217245212859</v>
      </c>
      <c r="AT159" s="53">
        <v>0.81291601289947302</v>
      </c>
      <c r="AU159" s="53">
        <v>-2.5766189767210399</v>
      </c>
      <c r="AV159" s="53">
        <v>-1.88345517232321</v>
      </c>
      <c r="AW159" s="53">
        <v>0.45588106768258102</v>
      </c>
      <c r="AX159" s="53">
        <v>0.432532064823554</v>
      </c>
      <c r="AY159" s="53">
        <v>0.81724997374330399</v>
      </c>
      <c r="AZ159" s="53">
        <v>0.84176100323151803</v>
      </c>
      <c r="BA159" s="48" t="s">
        <v>69</v>
      </c>
      <c r="BB159" s="48" t="s">
        <v>71</v>
      </c>
      <c r="BC159" s="48" t="s">
        <v>71</v>
      </c>
      <c r="BD159" s="48" t="s">
        <v>71</v>
      </c>
      <c r="BE159" s="48" t="s">
        <v>71</v>
      </c>
      <c r="BF159" s="48" t="s">
        <v>71</v>
      </c>
      <c r="BG159" s="48" t="s">
        <v>69</v>
      </c>
      <c r="BH159" s="48" t="s">
        <v>69</v>
      </c>
      <c r="BI159" s="49">
        <f t="shared" si="749"/>
        <v>1</v>
      </c>
      <c r="BJ159" s="49" t="s">
        <v>144</v>
      </c>
      <c r="BK159" s="53">
        <v>0.787020500587154</v>
      </c>
      <c r="BL159" s="53">
        <v>0.80960352765802701</v>
      </c>
      <c r="BM159" s="53">
        <v>-0.55493717754498595</v>
      </c>
      <c r="BN159" s="53">
        <v>-0.43438129984824803</v>
      </c>
      <c r="BO159" s="53">
        <v>0.46149701993929099</v>
      </c>
      <c r="BP159" s="53">
        <v>0.43634444231819097</v>
      </c>
      <c r="BQ159" s="53">
        <v>0.80708203170917503</v>
      </c>
      <c r="BR159" s="53">
        <v>0.83278994643985804</v>
      </c>
      <c r="BS159" s="49" t="s">
        <v>69</v>
      </c>
      <c r="BT159" s="49" t="s">
        <v>71</v>
      </c>
      <c r="BU159" s="49" t="s">
        <v>71</v>
      </c>
      <c r="BV159" s="49" t="s">
        <v>71</v>
      </c>
      <c r="BW159" s="49" t="s">
        <v>71</v>
      </c>
      <c r="BX159" s="49" t="s">
        <v>71</v>
      </c>
      <c r="BY159" s="49" t="s">
        <v>69</v>
      </c>
      <c r="BZ159" s="49" t="s">
        <v>69</v>
      </c>
    </row>
    <row r="160" spans="1:78" s="49" customFormat="1" x14ac:dyDescent="0.25">
      <c r="A160" s="48">
        <v>14180300</v>
      </c>
      <c r="B160" s="48">
        <v>23780557</v>
      </c>
      <c r="C160" s="49" t="s">
        <v>139</v>
      </c>
      <c r="D160" s="49" t="s">
        <v>251</v>
      </c>
      <c r="E160" s="49" t="s">
        <v>235</v>
      </c>
      <c r="F160" s="50">
        <v>0.8</v>
      </c>
      <c r="G160" s="51">
        <v>0.94</v>
      </c>
      <c r="H160" s="51" t="str">
        <f t="shared" si="733"/>
        <v>VG</v>
      </c>
      <c r="I160" s="51" t="str">
        <f t="shared" si="734"/>
        <v>G</v>
      </c>
      <c r="J160" s="51" t="str">
        <f t="shared" si="735"/>
        <v>VG</v>
      </c>
      <c r="K160" s="51" t="str">
        <f t="shared" si="736"/>
        <v>VG</v>
      </c>
      <c r="L160" s="52">
        <v>4.1599999999999998E-2</v>
      </c>
      <c r="M160" s="51" t="str">
        <f t="shared" si="737"/>
        <v>VG</v>
      </c>
      <c r="N160" s="51" t="str">
        <f t="shared" si="738"/>
        <v>G</v>
      </c>
      <c r="O160" s="51" t="str">
        <f t="shared" si="739"/>
        <v>VG</v>
      </c>
      <c r="P160" s="51" t="str">
        <f t="shared" si="740"/>
        <v>G</v>
      </c>
      <c r="Q160" s="51">
        <v>0.24</v>
      </c>
      <c r="R160" s="51" t="str">
        <f t="shared" si="741"/>
        <v>VG</v>
      </c>
      <c r="S160" s="51" t="str">
        <f t="shared" si="742"/>
        <v>G</v>
      </c>
      <c r="T160" s="51" t="str">
        <f t="shared" si="743"/>
        <v>VG</v>
      </c>
      <c r="U160" s="51" t="str">
        <f t="shared" si="744"/>
        <v>VG</v>
      </c>
      <c r="V160" s="51">
        <v>0.95199999999999996</v>
      </c>
      <c r="W160" s="51" t="str">
        <f t="shared" si="745"/>
        <v>VG</v>
      </c>
      <c r="X160" s="51" t="str">
        <f t="shared" si="746"/>
        <v>G</v>
      </c>
      <c r="Y160" s="51" t="str">
        <f t="shared" si="747"/>
        <v>G</v>
      </c>
      <c r="Z160" s="51" t="str">
        <f t="shared" si="748"/>
        <v>G</v>
      </c>
      <c r="AA160" s="53">
        <v>0.78559090771131102</v>
      </c>
      <c r="AB160" s="53">
        <v>0.743003391024046</v>
      </c>
      <c r="AC160" s="53">
        <v>0.156726259303444</v>
      </c>
      <c r="AD160" s="53">
        <v>-2.8715013968540202</v>
      </c>
      <c r="AE160" s="53">
        <v>0.46304329418391199</v>
      </c>
      <c r="AF160" s="53">
        <v>0.50694832969046599</v>
      </c>
      <c r="AG160" s="53">
        <v>0.80859592164628602</v>
      </c>
      <c r="AH160" s="53">
        <v>0.76093468281902699</v>
      </c>
      <c r="AI160" s="48" t="s">
        <v>69</v>
      </c>
      <c r="AJ160" s="48" t="s">
        <v>69</v>
      </c>
      <c r="AK160" s="48" t="s">
        <v>71</v>
      </c>
      <c r="AL160" s="48" t="s">
        <v>71</v>
      </c>
      <c r="AM160" s="48" t="s">
        <v>71</v>
      </c>
      <c r="AN160" s="48" t="s">
        <v>69</v>
      </c>
      <c r="AO160" s="48" t="s">
        <v>69</v>
      </c>
      <c r="AP160" s="48" t="s">
        <v>69</v>
      </c>
      <c r="AR160" s="54" t="s">
        <v>144</v>
      </c>
      <c r="AS160" s="53">
        <v>0.79217245212859</v>
      </c>
      <c r="AT160" s="53">
        <v>0.81291601289947302</v>
      </c>
      <c r="AU160" s="53">
        <v>-2.5766189767210399</v>
      </c>
      <c r="AV160" s="53">
        <v>-1.88345517232321</v>
      </c>
      <c r="AW160" s="53">
        <v>0.45588106768258102</v>
      </c>
      <c r="AX160" s="53">
        <v>0.432532064823554</v>
      </c>
      <c r="AY160" s="53">
        <v>0.81724997374330399</v>
      </c>
      <c r="AZ160" s="53">
        <v>0.84176100323151803</v>
      </c>
      <c r="BA160" s="48" t="s">
        <v>69</v>
      </c>
      <c r="BB160" s="48" t="s">
        <v>71</v>
      </c>
      <c r="BC160" s="48" t="s">
        <v>71</v>
      </c>
      <c r="BD160" s="48" t="s">
        <v>71</v>
      </c>
      <c r="BE160" s="48" t="s">
        <v>71</v>
      </c>
      <c r="BF160" s="48" t="s">
        <v>71</v>
      </c>
      <c r="BG160" s="48" t="s">
        <v>69</v>
      </c>
      <c r="BH160" s="48" t="s">
        <v>69</v>
      </c>
      <c r="BI160" s="49">
        <f t="shared" si="749"/>
        <v>1</v>
      </c>
      <c r="BJ160" s="49" t="s">
        <v>144</v>
      </c>
      <c r="BK160" s="53">
        <v>0.787020500587154</v>
      </c>
      <c r="BL160" s="53">
        <v>0.80960352765802701</v>
      </c>
      <c r="BM160" s="53">
        <v>-0.55493717754498595</v>
      </c>
      <c r="BN160" s="53">
        <v>-0.43438129984824803</v>
      </c>
      <c r="BO160" s="53">
        <v>0.46149701993929099</v>
      </c>
      <c r="BP160" s="53">
        <v>0.43634444231819097</v>
      </c>
      <c r="BQ160" s="53">
        <v>0.80708203170917503</v>
      </c>
      <c r="BR160" s="53">
        <v>0.83278994643985804</v>
      </c>
      <c r="BS160" s="49" t="s">
        <v>69</v>
      </c>
      <c r="BT160" s="49" t="s">
        <v>71</v>
      </c>
      <c r="BU160" s="49" t="s">
        <v>71</v>
      </c>
      <c r="BV160" s="49" t="s">
        <v>71</v>
      </c>
      <c r="BW160" s="49" t="s">
        <v>71</v>
      </c>
      <c r="BX160" s="49" t="s">
        <v>71</v>
      </c>
      <c r="BY160" s="49" t="s">
        <v>69</v>
      </c>
      <c r="BZ160" s="49" t="s">
        <v>69</v>
      </c>
    </row>
    <row r="161" spans="1:78" s="49" customFormat="1" x14ac:dyDescent="0.25">
      <c r="A161" s="48">
        <v>14180300</v>
      </c>
      <c r="B161" s="48">
        <v>23780557</v>
      </c>
      <c r="C161" s="49" t="s">
        <v>139</v>
      </c>
      <c r="D161" s="49" t="s">
        <v>250</v>
      </c>
      <c r="F161" s="50">
        <v>0.8</v>
      </c>
      <c r="G161" s="51">
        <v>0.95</v>
      </c>
      <c r="H161" s="51" t="str">
        <f t="shared" si="733"/>
        <v>VG</v>
      </c>
      <c r="I161" s="51" t="str">
        <f t="shared" si="734"/>
        <v>G</v>
      </c>
      <c r="J161" s="51" t="str">
        <f t="shared" si="735"/>
        <v>VG</v>
      </c>
      <c r="K161" s="51" t="str">
        <f t="shared" si="736"/>
        <v>VG</v>
      </c>
      <c r="L161" s="52">
        <v>1.14E-2</v>
      </c>
      <c r="M161" s="51" t="str">
        <f t="shared" si="737"/>
        <v>VG</v>
      </c>
      <c r="N161" s="51" t="str">
        <f t="shared" si="738"/>
        <v>G</v>
      </c>
      <c r="O161" s="51" t="str">
        <f t="shared" si="739"/>
        <v>VG</v>
      </c>
      <c r="P161" s="51" t="str">
        <f t="shared" si="740"/>
        <v>G</v>
      </c>
      <c r="Q161" s="51">
        <v>0.23</v>
      </c>
      <c r="R161" s="51" t="str">
        <f t="shared" si="741"/>
        <v>VG</v>
      </c>
      <c r="S161" s="51" t="str">
        <f t="shared" si="742"/>
        <v>G</v>
      </c>
      <c r="T161" s="51" t="str">
        <f t="shared" si="743"/>
        <v>VG</v>
      </c>
      <c r="U161" s="51" t="str">
        <f t="shared" si="744"/>
        <v>VG</v>
      </c>
      <c r="V161" s="51">
        <v>0.94699999999999995</v>
      </c>
      <c r="W161" s="51" t="str">
        <f t="shared" si="745"/>
        <v>VG</v>
      </c>
      <c r="X161" s="51" t="str">
        <f t="shared" si="746"/>
        <v>G</v>
      </c>
      <c r="Y161" s="51" t="str">
        <f t="shared" si="747"/>
        <v>G</v>
      </c>
      <c r="Z161" s="51" t="str">
        <f t="shared" si="748"/>
        <v>G</v>
      </c>
      <c r="AA161" s="53">
        <v>0.78559090771131102</v>
      </c>
      <c r="AB161" s="53">
        <v>0.743003391024046</v>
      </c>
      <c r="AC161" s="53">
        <v>0.156726259303444</v>
      </c>
      <c r="AD161" s="53">
        <v>-2.8715013968540202</v>
      </c>
      <c r="AE161" s="53">
        <v>0.46304329418391199</v>
      </c>
      <c r="AF161" s="53">
        <v>0.50694832969046599</v>
      </c>
      <c r="AG161" s="53">
        <v>0.80859592164628602</v>
      </c>
      <c r="AH161" s="53">
        <v>0.76093468281902699</v>
      </c>
      <c r="AI161" s="48" t="s">
        <v>69</v>
      </c>
      <c r="AJ161" s="48" t="s">
        <v>69</v>
      </c>
      <c r="AK161" s="48" t="s">
        <v>71</v>
      </c>
      <c r="AL161" s="48" t="s">
        <v>71</v>
      </c>
      <c r="AM161" s="48" t="s">
        <v>71</v>
      </c>
      <c r="AN161" s="48" t="s">
        <v>69</v>
      </c>
      <c r="AO161" s="48" t="s">
        <v>69</v>
      </c>
      <c r="AP161" s="48" t="s">
        <v>69</v>
      </c>
      <c r="AR161" s="54" t="s">
        <v>144</v>
      </c>
      <c r="AS161" s="53">
        <v>0.79217245212859</v>
      </c>
      <c r="AT161" s="53">
        <v>0.81291601289947302</v>
      </c>
      <c r="AU161" s="53">
        <v>-2.5766189767210399</v>
      </c>
      <c r="AV161" s="53">
        <v>-1.88345517232321</v>
      </c>
      <c r="AW161" s="53">
        <v>0.45588106768258102</v>
      </c>
      <c r="AX161" s="53">
        <v>0.432532064823554</v>
      </c>
      <c r="AY161" s="53">
        <v>0.81724997374330399</v>
      </c>
      <c r="AZ161" s="53">
        <v>0.84176100323151803</v>
      </c>
      <c r="BA161" s="48" t="s">
        <v>69</v>
      </c>
      <c r="BB161" s="48" t="s">
        <v>71</v>
      </c>
      <c r="BC161" s="48" t="s">
        <v>71</v>
      </c>
      <c r="BD161" s="48" t="s">
        <v>71</v>
      </c>
      <c r="BE161" s="48" t="s">
        <v>71</v>
      </c>
      <c r="BF161" s="48" t="s">
        <v>71</v>
      </c>
      <c r="BG161" s="48" t="s">
        <v>69</v>
      </c>
      <c r="BH161" s="48" t="s">
        <v>69</v>
      </c>
      <c r="BI161" s="49">
        <f t="shared" si="749"/>
        <v>1</v>
      </c>
      <c r="BJ161" s="49" t="s">
        <v>144</v>
      </c>
      <c r="BK161" s="53">
        <v>0.787020500587154</v>
      </c>
      <c r="BL161" s="53">
        <v>0.80960352765802701</v>
      </c>
      <c r="BM161" s="53">
        <v>-0.55493717754498595</v>
      </c>
      <c r="BN161" s="53">
        <v>-0.43438129984824803</v>
      </c>
      <c r="BO161" s="53">
        <v>0.46149701993929099</v>
      </c>
      <c r="BP161" s="53">
        <v>0.43634444231819097</v>
      </c>
      <c r="BQ161" s="53">
        <v>0.80708203170917503</v>
      </c>
      <c r="BR161" s="53">
        <v>0.83278994643985804</v>
      </c>
      <c r="BS161" s="49" t="s">
        <v>69</v>
      </c>
      <c r="BT161" s="49" t="s">
        <v>71</v>
      </c>
      <c r="BU161" s="49" t="s">
        <v>71</v>
      </c>
      <c r="BV161" s="49" t="s">
        <v>71</v>
      </c>
      <c r="BW161" s="49" t="s">
        <v>71</v>
      </c>
      <c r="BX161" s="49" t="s">
        <v>71</v>
      </c>
      <c r="BY161" s="49" t="s">
        <v>69</v>
      </c>
      <c r="BZ161" s="49" t="s">
        <v>69</v>
      </c>
    </row>
    <row r="162" spans="1:78" s="49" customFormat="1" x14ac:dyDescent="0.25">
      <c r="A162" s="48">
        <v>14180300</v>
      </c>
      <c r="B162" s="48">
        <v>23780557</v>
      </c>
      <c r="C162" s="49" t="s">
        <v>139</v>
      </c>
      <c r="D162" s="49" t="s">
        <v>269</v>
      </c>
      <c r="F162" s="50">
        <v>0.8</v>
      </c>
      <c r="G162" s="51">
        <v>0.94</v>
      </c>
      <c r="H162" s="51" t="str">
        <f t="shared" si="733"/>
        <v>VG</v>
      </c>
      <c r="I162" s="51" t="str">
        <f t="shared" si="734"/>
        <v>G</v>
      </c>
      <c r="J162" s="51" t="str">
        <f t="shared" si="735"/>
        <v>VG</v>
      </c>
      <c r="K162" s="51" t="str">
        <f t="shared" si="736"/>
        <v>VG</v>
      </c>
      <c r="L162" s="52">
        <v>2.2000000000000001E-3</v>
      </c>
      <c r="M162" s="51" t="str">
        <f t="shared" si="737"/>
        <v>VG</v>
      </c>
      <c r="N162" s="51" t="str">
        <f t="shared" si="738"/>
        <v>G</v>
      </c>
      <c r="O162" s="51" t="str">
        <f t="shared" si="739"/>
        <v>VG</v>
      </c>
      <c r="P162" s="51" t="str">
        <f t="shared" si="740"/>
        <v>G</v>
      </c>
      <c r="Q162" s="51">
        <v>0.24</v>
      </c>
      <c r="R162" s="51" t="str">
        <f t="shared" si="741"/>
        <v>VG</v>
      </c>
      <c r="S162" s="51" t="str">
        <f t="shared" si="742"/>
        <v>G</v>
      </c>
      <c r="T162" s="51" t="str">
        <f t="shared" si="743"/>
        <v>VG</v>
      </c>
      <c r="U162" s="51" t="str">
        <f t="shared" si="744"/>
        <v>VG</v>
      </c>
      <c r="V162" s="51">
        <v>0.94499999999999995</v>
      </c>
      <c r="W162" s="51" t="str">
        <f t="shared" si="745"/>
        <v>VG</v>
      </c>
      <c r="X162" s="51" t="str">
        <f t="shared" si="746"/>
        <v>G</v>
      </c>
      <c r="Y162" s="51" t="str">
        <f t="shared" si="747"/>
        <v>G</v>
      </c>
      <c r="Z162" s="51" t="str">
        <f t="shared" si="748"/>
        <v>G</v>
      </c>
      <c r="AA162" s="53">
        <v>0.78559090771131102</v>
      </c>
      <c r="AB162" s="53">
        <v>0.743003391024046</v>
      </c>
      <c r="AC162" s="53">
        <v>0.156726259303444</v>
      </c>
      <c r="AD162" s="53">
        <v>-2.8715013968540202</v>
      </c>
      <c r="AE162" s="53">
        <v>0.46304329418391199</v>
      </c>
      <c r="AF162" s="53">
        <v>0.50694832969046599</v>
      </c>
      <c r="AG162" s="53">
        <v>0.80859592164628602</v>
      </c>
      <c r="AH162" s="53">
        <v>0.76093468281902699</v>
      </c>
      <c r="AI162" s="48" t="s">
        <v>69</v>
      </c>
      <c r="AJ162" s="48" t="s">
        <v>69</v>
      </c>
      <c r="AK162" s="48" t="s">
        <v>71</v>
      </c>
      <c r="AL162" s="48" t="s">
        <v>71</v>
      </c>
      <c r="AM162" s="48" t="s">
        <v>71</v>
      </c>
      <c r="AN162" s="48" t="s">
        <v>69</v>
      </c>
      <c r="AO162" s="48" t="s">
        <v>69</v>
      </c>
      <c r="AP162" s="48" t="s">
        <v>69</v>
      </c>
      <c r="AR162" s="54" t="s">
        <v>144</v>
      </c>
      <c r="AS162" s="53">
        <v>0.79217245212859</v>
      </c>
      <c r="AT162" s="53">
        <v>0.81291601289947302</v>
      </c>
      <c r="AU162" s="53">
        <v>-2.5766189767210399</v>
      </c>
      <c r="AV162" s="53">
        <v>-1.88345517232321</v>
      </c>
      <c r="AW162" s="53">
        <v>0.45588106768258102</v>
      </c>
      <c r="AX162" s="53">
        <v>0.432532064823554</v>
      </c>
      <c r="AY162" s="53">
        <v>0.81724997374330399</v>
      </c>
      <c r="AZ162" s="53">
        <v>0.84176100323151803</v>
      </c>
      <c r="BA162" s="48" t="s">
        <v>69</v>
      </c>
      <c r="BB162" s="48" t="s">
        <v>71</v>
      </c>
      <c r="BC162" s="48" t="s">
        <v>71</v>
      </c>
      <c r="BD162" s="48" t="s">
        <v>71</v>
      </c>
      <c r="BE162" s="48" t="s">
        <v>71</v>
      </c>
      <c r="BF162" s="48" t="s">
        <v>71</v>
      </c>
      <c r="BG162" s="48" t="s">
        <v>69</v>
      </c>
      <c r="BH162" s="48" t="s">
        <v>69</v>
      </c>
      <c r="BI162" s="49">
        <f t="shared" si="749"/>
        <v>1</v>
      </c>
      <c r="BJ162" s="49" t="s">
        <v>144</v>
      </c>
      <c r="BK162" s="53">
        <v>0.787020500587154</v>
      </c>
      <c r="BL162" s="53">
        <v>0.80960352765802701</v>
      </c>
      <c r="BM162" s="53">
        <v>-0.55493717754498595</v>
      </c>
      <c r="BN162" s="53">
        <v>-0.43438129984824803</v>
      </c>
      <c r="BO162" s="53">
        <v>0.46149701993929099</v>
      </c>
      <c r="BP162" s="53">
        <v>0.43634444231819097</v>
      </c>
      <c r="BQ162" s="53">
        <v>0.80708203170917503</v>
      </c>
      <c r="BR162" s="53">
        <v>0.83278994643985804</v>
      </c>
      <c r="BS162" s="49" t="s">
        <v>69</v>
      </c>
      <c r="BT162" s="49" t="s">
        <v>71</v>
      </c>
      <c r="BU162" s="49" t="s">
        <v>71</v>
      </c>
      <c r="BV162" s="49" t="s">
        <v>71</v>
      </c>
      <c r="BW162" s="49" t="s">
        <v>71</v>
      </c>
      <c r="BX162" s="49" t="s">
        <v>71</v>
      </c>
      <c r="BY162" s="49" t="s">
        <v>69</v>
      </c>
      <c r="BZ162" s="49" t="s">
        <v>69</v>
      </c>
    </row>
    <row r="163" spans="1:78" s="49" customFormat="1" x14ac:dyDescent="0.25">
      <c r="A163" s="48">
        <v>14180300</v>
      </c>
      <c r="B163" s="48">
        <v>23780557</v>
      </c>
      <c r="C163" s="49" t="s">
        <v>139</v>
      </c>
      <c r="D163" s="49" t="s">
        <v>282</v>
      </c>
      <c r="F163" s="50">
        <v>0.8</v>
      </c>
      <c r="G163" s="51">
        <v>0.95</v>
      </c>
      <c r="H163" s="51" t="str">
        <f t="shared" si="733"/>
        <v>VG</v>
      </c>
      <c r="I163" s="51" t="str">
        <f t="shared" si="734"/>
        <v>G</v>
      </c>
      <c r="J163" s="51" t="str">
        <f t="shared" si="735"/>
        <v>VG</v>
      </c>
      <c r="K163" s="51" t="str">
        <f t="shared" si="736"/>
        <v>VG</v>
      </c>
      <c r="L163" s="52">
        <v>-9.5999999999999992E-3</v>
      </c>
      <c r="M163" s="51" t="str">
        <f t="shared" si="737"/>
        <v>VG</v>
      </c>
      <c r="N163" s="51" t="str">
        <f t="shared" si="738"/>
        <v>G</v>
      </c>
      <c r="O163" s="51" t="str">
        <f t="shared" si="739"/>
        <v>VG</v>
      </c>
      <c r="P163" s="51" t="str">
        <f t="shared" si="740"/>
        <v>G</v>
      </c>
      <c r="Q163" s="51">
        <v>0.23</v>
      </c>
      <c r="R163" s="51" t="str">
        <f t="shared" si="741"/>
        <v>VG</v>
      </c>
      <c r="S163" s="51" t="str">
        <f t="shared" si="742"/>
        <v>G</v>
      </c>
      <c r="T163" s="51" t="str">
        <f t="shared" si="743"/>
        <v>VG</v>
      </c>
      <c r="U163" s="51" t="str">
        <f t="shared" si="744"/>
        <v>VG</v>
      </c>
      <c r="V163" s="51">
        <v>0.94899999999999995</v>
      </c>
      <c r="W163" s="51" t="str">
        <f t="shared" si="745"/>
        <v>VG</v>
      </c>
      <c r="X163" s="51" t="str">
        <f t="shared" si="746"/>
        <v>G</v>
      </c>
      <c r="Y163" s="51" t="str">
        <f t="shared" si="747"/>
        <v>G</v>
      </c>
      <c r="Z163" s="51" t="str">
        <f t="shared" si="748"/>
        <v>G</v>
      </c>
      <c r="AA163" s="53">
        <v>0.78559090771131102</v>
      </c>
      <c r="AB163" s="53">
        <v>0.743003391024046</v>
      </c>
      <c r="AC163" s="53">
        <v>0.156726259303444</v>
      </c>
      <c r="AD163" s="53">
        <v>-2.8715013968540202</v>
      </c>
      <c r="AE163" s="53">
        <v>0.46304329418391199</v>
      </c>
      <c r="AF163" s="53">
        <v>0.50694832969046599</v>
      </c>
      <c r="AG163" s="53">
        <v>0.80859592164628602</v>
      </c>
      <c r="AH163" s="53">
        <v>0.76093468281902699</v>
      </c>
      <c r="AI163" s="48" t="s">
        <v>69</v>
      </c>
      <c r="AJ163" s="48" t="s">
        <v>69</v>
      </c>
      <c r="AK163" s="48" t="s">
        <v>71</v>
      </c>
      <c r="AL163" s="48" t="s">
        <v>71</v>
      </c>
      <c r="AM163" s="48" t="s">
        <v>71</v>
      </c>
      <c r="AN163" s="48" t="s">
        <v>69</v>
      </c>
      <c r="AO163" s="48" t="s">
        <v>69</v>
      </c>
      <c r="AP163" s="48" t="s">
        <v>69</v>
      </c>
      <c r="AR163" s="54" t="s">
        <v>144</v>
      </c>
      <c r="AS163" s="53">
        <v>0.79217245212859</v>
      </c>
      <c r="AT163" s="53">
        <v>0.81291601289947302</v>
      </c>
      <c r="AU163" s="53">
        <v>-2.5766189767210399</v>
      </c>
      <c r="AV163" s="53">
        <v>-1.88345517232321</v>
      </c>
      <c r="AW163" s="53">
        <v>0.45588106768258102</v>
      </c>
      <c r="AX163" s="53">
        <v>0.432532064823554</v>
      </c>
      <c r="AY163" s="53">
        <v>0.81724997374330399</v>
      </c>
      <c r="AZ163" s="53">
        <v>0.84176100323151803</v>
      </c>
      <c r="BA163" s="48" t="s">
        <v>69</v>
      </c>
      <c r="BB163" s="48" t="s">
        <v>71</v>
      </c>
      <c r="BC163" s="48" t="s">
        <v>71</v>
      </c>
      <c r="BD163" s="48" t="s">
        <v>71</v>
      </c>
      <c r="BE163" s="48" t="s">
        <v>71</v>
      </c>
      <c r="BF163" s="48" t="s">
        <v>71</v>
      </c>
      <c r="BG163" s="48" t="s">
        <v>69</v>
      </c>
      <c r="BH163" s="48" t="s">
        <v>69</v>
      </c>
      <c r="BI163" s="49">
        <f t="shared" si="749"/>
        <v>1</v>
      </c>
      <c r="BJ163" s="49" t="s">
        <v>144</v>
      </c>
      <c r="BK163" s="53">
        <v>0.787020500587154</v>
      </c>
      <c r="BL163" s="53">
        <v>0.80960352765802701</v>
      </c>
      <c r="BM163" s="53">
        <v>-0.55493717754498595</v>
      </c>
      <c r="BN163" s="53">
        <v>-0.43438129984824803</v>
      </c>
      <c r="BO163" s="53">
        <v>0.46149701993929099</v>
      </c>
      <c r="BP163" s="53">
        <v>0.43634444231819097</v>
      </c>
      <c r="BQ163" s="53">
        <v>0.80708203170917503</v>
      </c>
      <c r="BR163" s="53">
        <v>0.83278994643985804</v>
      </c>
      <c r="BS163" s="49" t="s">
        <v>69</v>
      </c>
      <c r="BT163" s="49" t="s">
        <v>71</v>
      </c>
      <c r="BU163" s="49" t="s">
        <v>71</v>
      </c>
      <c r="BV163" s="49" t="s">
        <v>71</v>
      </c>
      <c r="BW163" s="49" t="s">
        <v>71</v>
      </c>
      <c r="BX163" s="49" t="s">
        <v>71</v>
      </c>
      <c r="BY163" s="49" t="s">
        <v>69</v>
      </c>
      <c r="BZ163" s="49" t="s">
        <v>69</v>
      </c>
    </row>
    <row r="165" spans="1:78" s="30" customFormat="1" x14ac:dyDescent="0.25">
      <c r="A165" s="36">
        <v>14181500</v>
      </c>
      <c r="B165" s="36">
        <v>23780511</v>
      </c>
      <c r="C165" s="30" t="s">
        <v>140</v>
      </c>
      <c r="D165" s="30" t="s">
        <v>151</v>
      </c>
      <c r="E165" s="30" t="s">
        <v>154</v>
      </c>
      <c r="F165" s="63">
        <v>3.1</v>
      </c>
      <c r="G165" s="24">
        <v>-0.95</v>
      </c>
      <c r="H165" s="24" t="str">
        <f t="shared" ref="H165:H171" si="750">IF(G165&gt;0.8,"VG",IF(G165&gt;0.7,"G",IF(G165&gt;0.45,"S","NS")))</f>
        <v>NS</v>
      </c>
      <c r="I165" s="24" t="str">
        <f t="shared" ref="I165:I171" si="751">AI165</f>
        <v>S</v>
      </c>
      <c r="J165" s="24" t="str">
        <f t="shared" ref="J165:J171" si="752">BB165</f>
        <v>G</v>
      </c>
      <c r="K165" s="24" t="str">
        <f t="shared" ref="K165:K171" si="753">BT165</f>
        <v>G</v>
      </c>
      <c r="L165" s="25">
        <v>-0.26</v>
      </c>
      <c r="M165" s="24" t="str">
        <f t="shared" ref="M165:M171" si="754">IF(ABS(L165)&lt;5%,"VG",IF(ABS(L165)&lt;10%,"G",IF(ABS(L165)&lt;15%,"S","NS")))</f>
        <v>NS</v>
      </c>
      <c r="N165" s="24" t="str">
        <f t="shared" ref="N165:N171" si="755">AO165</f>
        <v>S</v>
      </c>
      <c r="O165" s="24" t="str">
        <f t="shared" ref="O165:O171" si="756">BD165</f>
        <v>VG</v>
      </c>
      <c r="P165" s="24" t="str">
        <f t="shared" ref="P165:P171" si="757">BY165</f>
        <v>S</v>
      </c>
      <c r="Q165" s="24">
        <v>1</v>
      </c>
      <c r="R165" s="24" t="str">
        <f t="shared" ref="R165:R171" si="758">IF(Q165&lt;=0.5,"VG",IF(Q165&lt;=0.6,"G",IF(Q165&lt;=0.7,"S","NS")))</f>
        <v>NS</v>
      </c>
      <c r="S165" s="24" t="str">
        <f t="shared" ref="S165:S171" si="759">AN165</f>
        <v>S</v>
      </c>
      <c r="T165" s="24" t="str">
        <f t="shared" ref="T165:T171" si="760">BF165</f>
        <v>VG</v>
      </c>
      <c r="U165" s="24" t="str">
        <f t="shared" ref="U165:U171" si="761">BX165</f>
        <v>G</v>
      </c>
      <c r="V165" s="24">
        <v>0.82</v>
      </c>
      <c r="W165" s="24" t="str">
        <f t="shared" ref="W165:W171" si="762">IF(V165&gt;0.85,"VG",IF(V165&gt;0.75,"G",IF(V165&gt;0.6,"S","NS")))</f>
        <v>G</v>
      </c>
      <c r="X165" s="24" t="str">
        <f t="shared" ref="X165:X171" si="763">AP165</f>
        <v>S</v>
      </c>
      <c r="Y165" s="24" t="str">
        <f t="shared" ref="Y165:Y171" si="764">BH165</f>
        <v>G</v>
      </c>
      <c r="Z165" s="24" t="str">
        <f t="shared" ref="Z165:Z171" si="765">BZ165</f>
        <v>G</v>
      </c>
      <c r="AA165" s="33">
        <v>0.69109243519114505</v>
      </c>
      <c r="AB165" s="33">
        <v>0.62165023500303696</v>
      </c>
      <c r="AC165" s="33">
        <v>10.4787403099045</v>
      </c>
      <c r="AD165" s="33">
        <v>7.7219855943986397</v>
      </c>
      <c r="AE165" s="33">
        <v>0.55579453470581697</v>
      </c>
      <c r="AF165" s="33">
        <v>0.61510142659317801</v>
      </c>
      <c r="AG165" s="33">
        <v>0.72886052202951401</v>
      </c>
      <c r="AH165" s="33">
        <v>0.64513479012133601</v>
      </c>
      <c r="AI165" s="36" t="s">
        <v>70</v>
      </c>
      <c r="AJ165" s="36" t="s">
        <v>70</v>
      </c>
      <c r="AK165" s="36" t="s">
        <v>70</v>
      </c>
      <c r="AL165" s="36" t="s">
        <v>69</v>
      </c>
      <c r="AM165" s="36" t="s">
        <v>69</v>
      </c>
      <c r="AN165" s="36" t="s">
        <v>70</v>
      </c>
      <c r="AO165" s="36" t="s">
        <v>70</v>
      </c>
      <c r="AP165" s="36" t="s">
        <v>70</v>
      </c>
      <c r="AR165" s="64" t="s">
        <v>146</v>
      </c>
      <c r="AS165" s="33">
        <v>0.75229751907846798</v>
      </c>
      <c r="AT165" s="33">
        <v>0.76269557040214098</v>
      </c>
      <c r="AU165" s="33">
        <v>3.1623402801754099</v>
      </c>
      <c r="AV165" s="33">
        <v>3.8566207023999799</v>
      </c>
      <c r="AW165" s="33">
        <v>0.49769717793205498</v>
      </c>
      <c r="AX165" s="33">
        <v>0.48713902491779398</v>
      </c>
      <c r="AY165" s="33">
        <v>0.75643889114145302</v>
      </c>
      <c r="AZ165" s="33">
        <v>0.76791357762864898</v>
      </c>
      <c r="BA165" s="36" t="s">
        <v>69</v>
      </c>
      <c r="BB165" s="36" t="s">
        <v>69</v>
      </c>
      <c r="BC165" s="36" t="s">
        <v>71</v>
      </c>
      <c r="BD165" s="36" t="s">
        <v>71</v>
      </c>
      <c r="BE165" s="36" t="s">
        <v>71</v>
      </c>
      <c r="BF165" s="36" t="s">
        <v>71</v>
      </c>
      <c r="BG165" s="36" t="s">
        <v>69</v>
      </c>
      <c r="BH165" s="36" t="s">
        <v>69</v>
      </c>
      <c r="BI165" s="30">
        <f t="shared" ref="BI165:BI171" si="766">IF(BJ165=AR165,1,0)</f>
        <v>1</v>
      </c>
      <c r="BJ165" s="30" t="s">
        <v>146</v>
      </c>
      <c r="BK165" s="33">
        <v>0.69800656713076403</v>
      </c>
      <c r="BL165" s="33">
        <v>0.71745708736268099</v>
      </c>
      <c r="BM165" s="33">
        <v>10.1204637227085</v>
      </c>
      <c r="BN165" s="33">
        <v>9.7055296365984791</v>
      </c>
      <c r="BO165" s="33">
        <v>0.549539291469896</v>
      </c>
      <c r="BP165" s="33">
        <v>0.531547657917255</v>
      </c>
      <c r="BQ165" s="33">
        <v>0.73301234562413198</v>
      </c>
      <c r="BR165" s="33">
        <v>0.75112955584275898</v>
      </c>
      <c r="BS165" s="30" t="s">
        <v>70</v>
      </c>
      <c r="BT165" s="30" t="s">
        <v>69</v>
      </c>
      <c r="BU165" s="30" t="s">
        <v>70</v>
      </c>
      <c r="BV165" s="30" t="s">
        <v>69</v>
      </c>
      <c r="BW165" s="30" t="s">
        <v>69</v>
      </c>
      <c r="BX165" s="30" t="s">
        <v>69</v>
      </c>
      <c r="BY165" s="30" t="s">
        <v>70</v>
      </c>
      <c r="BZ165" s="30" t="s">
        <v>69</v>
      </c>
    </row>
    <row r="166" spans="1:78" s="30" customFormat="1" x14ac:dyDescent="0.25">
      <c r="A166" s="36">
        <v>14181500</v>
      </c>
      <c r="B166" s="36">
        <v>23780511</v>
      </c>
      <c r="C166" s="30" t="s">
        <v>140</v>
      </c>
      <c r="D166" s="30" t="s">
        <v>183</v>
      </c>
      <c r="E166" s="30" t="s">
        <v>186</v>
      </c>
      <c r="F166" s="63">
        <v>2</v>
      </c>
      <c r="G166" s="24">
        <v>0.38</v>
      </c>
      <c r="H166" s="24" t="str">
        <f t="shared" si="750"/>
        <v>NS</v>
      </c>
      <c r="I166" s="24" t="str">
        <f t="shared" si="751"/>
        <v>S</v>
      </c>
      <c r="J166" s="24" t="str">
        <f t="shared" si="752"/>
        <v>G</v>
      </c>
      <c r="K166" s="24" t="str">
        <f t="shared" si="753"/>
        <v>G</v>
      </c>
      <c r="L166" s="25">
        <v>0.29299999999999998</v>
      </c>
      <c r="M166" s="24" t="str">
        <f t="shared" si="754"/>
        <v>NS</v>
      </c>
      <c r="N166" s="24" t="str">
        <f t="shared" si="755"/>
        <v>S</v>
      </c>
      <c r="O166" s="24" t="str">
        <f t="shared" si="756"/>
        <v>VG</v>
      </c>
      <c r="P166" s="24" t="str">
        <f t="shared" si="757"/>
        <v>S</v>
      </c>
      <c r="Q166" s="24">
        <v>0.67</v>
      </c>
      <c r="R166" s="24" t="str">
        <f t="shared" si="758"/>
        <v>S</v>
      </c>
      <c r="S166" s="24" t="str">
        <f t="shared" si="759"/>
        <v>S</v>
      </c>
      <c r="T166" s="24" t="str">
        <f t="shared" si="760"/>
        <v>VG</v>
      </c>
      <c r="U166" s="24" t="str">
        <f t="shared" si="761"/>
        <v>G</v>
      </c>
      <c r="V166" s="24">
        <v>0.83599999999999997</v>
      </c>
      <c r="W166" s="24" t="str">
        <f t="shared" si="762"/>
        <v>G</v>
      </c>
      <c r="X166" s="24" t="str">
        <f t="shared" si="763"/>
        <v>S</v>
      </c>
      <c r="Y166" s="24" t="str">
        <f t="shared" si="764"/>
        <v>G</v>
      </c>
      <c r="Z166" s="24" t="str">
        <f t="shared" si="765"/>
        <v>G</v>
      </c>
      <c r="AA166" s="33">
        <v>0.69109243519114505</v>
      </c>
      <c r="AB166" s="33">
        <v>0.62165023500303696</v>
      </c>
      <c r="AC166" s="33">
        <v>10.4787403099045</v>
      </c>
      <c r="AD166" s="33">
        <v>7.7219855943986397</v>
      </c>
      <c r="AE166" s="33">
        <v>0.55579453470581697</v>
      </c>
      <c r="AF166" s="33">
        <v>0.61510142659317801</v>
      </c>
      <c r="AG166" s="33">
        <v>0.72886052202951401</v>
      </c>
      <c r="AH166" s="33">
        <v>0.64513479012133601</v>
      </c>
      <c r="AI166" s="36" t="s">
        <v>70</v>
      </c>
      <c r="AJ166" s="36" t="s">
        <v>70</v>
      </c>
      <c r="AK166" s="36" t="s">
        <v>70</v>
      </c>
      <c r="AL166" s="36" t="s">
        <v>69</v>
      </c>
      <c r="AM166" s="36" t="s">
        <v>69</v>
      </c>
      <c r="AN166" s="36" t="s">
        <v>70</v>
      </c>
      <c r="AO166" s="36" t="s">
        <v>70</v>
      </c>
      <c r="AP166" s="36" t="s">
        <v>70</v>
      </c>
      <c r="AR166" s="64" t="s">
        <v>146</v>
      </c>
      <c r="AS166" s="33">
        <v>0.75229751907846798</v>
      </c>
      <c r="AT166" s="33">
        <v>0.76269557040214098</v>
      </c>
      <c r="AU166" s="33">
        <v>3.1623402801754099</v>
      </c>
      <c r="AV166" s="33">
        <v>3.8566207023999799</v>
      </c>
      <c r="AW166" s="33">
        <v>0.49769717793205498</v>
      </c>
      <c r="AX166" s="33">
        <v>0.48713902491779398</v>
      </c>
      <c r="AY166" s="33">
        <v>0.75643889114145302</v>
      </c>
      <c r="AZ166" s="33">
        <v>0.76791357762864898</v>
      </c>
      <c r="BA166" s="36" t="s">
        <v>69</v>
      </c>
      <c r="BB166" s="36" t="s">
        <v>69</v>
      </c>
      <c r="BC166" s="36" t="s">
        <v>71</v>
      </c>
      <c r="BD166" s="36" t="s">
        <v>71</v>
      </c>
      <c r="BE166" s="36" t="s">
        <v>71</v>
      </c>
      <c r="BF166" s="36" t="s">
        <v>71</v>
      </c>
      <c r="BG166" s="36" t="s">
        <v>69</v>
      </c>
      <c r="BH166" s="36" t="s">
        <v>69</v>
      </c>
      <c r="BI166" s="30">
        <f t="shared" si="766"/>
        <v>1</v>
      </c>
      <c r="BJ166" s="30" t="s">
        <v>146</v>
      </c>
      <c r="BK166" s="33">
        <v>0.69800656713076403</v>
      </c>
      <c r="BL166" s="33">
        <v>0.71745708736268099</v>
      </c>
      <c r="BM166" s="33">
        <v>10.1204637227085</v>
      </c>
      <c r="BN166" s="33">
        <v>9.7055296365984791</v>
      </c>
      <c r="BO166" s="33">
        <v>0.549539291469896</v>
      </c>
      <c r="BP166" s="33">
        <v>0.531547657917255</v>
      </c>
      <c r="BQ166" s="33">
        <v>0.73301234562413198</v>
      </c>
      <c r="BR166" s="33">
        <v>0.75112955584275898</v>
      </c>
      <c r="BS166" s="30" t="s">
        <v>70</v>
      </c>
      <c r="BT166" s="30" t="s">
        <v>69</v>
      </c>
      <c r="BU166" s="30" t="s">
        <v>70</v>
      </c>
      <c r="BV166" s="30" t="s">
        <v>69</v>
      </c>
      <c r="BW166" s="30" t="s">
        <v>69</v>
      </c>
      <c r="BX166" s="30" t="s">
        <v>69</v>
      </c>
      <c r="BY166" s="30" t="s">
        <v>70</v>
      </c>
      <c r="BZ166" s="30" t="s">
        <v>69</v>
      </c>
    </row>
    <row r="167" spans="1:78" s="49" customFormat="1" x14ac:dyDescent="0.25">
      <c r="A167" s="48">
        <v>14181500</v>
      </c>
      <c r="B167" s="48">
        <v>23780511</v>
      </c>
      <c r="C167" s="49" t="s">
        <v>140</v>
      </c>
      <c r="D167" s="49" t="s">
        <v>192</v>
      </c>
      <c r="E167" s="49" t="s">
        <v>193</v>
      </c>
      <c r="F167" s="50">
        <v>0.9</v>
      </c>
      <c r="G167" s="51">
        <v>0.83</v>
      </c>
      <c r="H167" s="51" t="str">
        <f t="shared" si="750"/>
        <v>VG</v>
      </c>
      <c r="I167" s="51" t="str">
        <f t="shared" si="751"/>
        <v>S</v>
      </c>
      <c r="J167" s="51" t="str">
        <f t="shared" si="752"/>
        <v>G</v>
      </c>
      <c r="K167" s="51" t="str">
        <f t="shared" si="753"/>
        <v>G</v>
      </c>
      <c r="L167" s="52">
        <v>-2.5000000000000001E-2</v>
      </c>
      <c r="M167" s="51" t="str">
        <f t="shared" si="754"/>
        <v>VG</v>
      </c>
      <c r="N167" s="51" t="str">
        <f t="shared" si="755"/>
        <v>S</v>
      </c>
      <c r="O167" s="51" t="str">
        <f t="shared" si="756"/>
        <v>VG</v>
      </c>
      <c r="P167" s="51" t="str">
        <f t="shared" si="757"/>
        <v>S</v>
      </c>
      <c r="Q167" s="51">
        <v>0.41</v>
      </c>
      <c r="R167" s="51" t="str">
        <f t="shared" si="758"/>
        <v>VG</v>
      </c>
      <c r="S167" s="51" t="str">
        <f t="shared" si="759"/>
        <v>S</v>
      </c>
      <c r="T167" s="51" t="str">
        <f t="shared" si="760"/>
        <v>VG</v>
      </c>
      <c r="U167" s="51" t="str">
        <f t="shared" si="761"/>
        <v>G</v>
      </c>
      <c r="V167" s="51">
        <v>0.83599999999999997</v>
      </c>
      <c r="W167" s="51" t="str">
        <f t="shared" si="762"/>
        <v>G</v>
      </c>
      <c r="X167" s="51" t="str">
        <f t="shared" si="763"/>
        <v>S</v>
      </c>
      <c r="Y167" s="51" t="str">
        <f t="shared" si="764"/>
        <v>G</v>
      </c>
      <c r="Z167" s="51" t="str">
        <f t="shared" si="765"/>
        <v>G</v>
      </c>
      <c r="AA167" s="53">
        <v>0.69109243519114505</v>
      </c>
      <c r="AB167" s="53">
        <v>0.62165023500303696</v>
      </c>
      <c r="AC167" s="53">
        <v>10.4787403099045</v>
      </c>
      <c r="AD167" s="53">
        <v>7.7219855943986397</v>
      </c>
      <c r="AE167" s="53">
        <v>0.55579453470581697</v>
      </c>
      <c r="AF167" s="53">
        <v>0.61510142659317801</v>
      </c>
      <c r="AG167" s="53">
        <v>0.72886052202951401</v>
      </c>
      <c r="AH167" s="53">
        <v>0.64513479012133601</v>
      </c>
      <c r="AI167" s="48" t="s">
        <v>70</v>
      </c>
      <c r="AJ167" s="48" t="s">
        <v>70</v>
      </c>
      <c r="AK167" s="48" t="s">
        <v>70</v>
      </c>
      <c r="AL167" s="48" t="s">
        <v>69</v>
      </c>
      <c r="AM167" s="48" t="s">
        <v>69</v>
      </c>
      <c r="AN167" s="48" t="s">
        <v>70</v>
      </c>
      <c r="AO167" s="48" t="s">
        <v>70</v>
      </c>
      <c r="AP167" s="48" t="s">
        <v>70</v>
      </c>
      <c r="AR167" s="54" t="s">
        <v>146</v>
      </c>
      <c r="AS167" s="53">
        <v>0.75229751907846798</v>
      </c>
      <c r="AT167" s="53">
        <v>0.76269557040214098</v>
      </c>
      <c r="AU167" s="53">
        <v>3.1623402801754099</v>
      </c>
      <c r="AV167" s="53">
        <v>3.8566207023999799</v>
      </c>
      <c r="AW167" s="53">
        <v>0.49769717793205498</v>
      </c>
      <c r="AX167" s="53">
        <v>0.48713902491779398</v>
      </c>
      <c r="AY167" s="53">
        <v>0.75643889114145302</v>
      </c>
      <c r="AZ167" s="53">
        <v>0.76791357762864898</v>
      </c>
      <c r="BA167" s="48" t="s">
        <v>69</v>
      </c>
      <c r="BB167" s="48" t="s">
        <v>69</v>
      </c>
      <c r="BC167" s="48" t="s">
        <v>71</v>
      </c>
      <c r="BD167" s="48" t="s">
        <v>71</v>
      </c>
      <c r="BE167" s="48" t="s">
        <v>71</v>
      </c>
      <c r="BF167" s="48" t="s">
        <v>71</v>
      </c>
      <c r="BG167" s="48" t="s">
        <v>69</v>
      </c>
      <c r="BH167" s="48" t="s">
        <v>69</v>
      </c>
      <c r="BI167" s="49">
        <f t="shared" si="766"/>
        <v>1</v>
      </c>
      <c r="BJ167" s="49" t="s">
        <v>146</v>
      </c>
      <c r="BK167" s="53">
        <v>0.69800656713076403</v>
      </c>
      <c r="BL167" s="53">
        <v>0.71745708736268099</v>
      </c>
      <c r="BM167" s="53">
        <v>10.1204637227085</v>
      </c>
      <c r="BN167" s="53">
        <v>9.7055296365984791</v>
      </c>
      <c r="BO167" s="53">
        <v>0.549539291469896</v>
      </c>
      <c r="BP167" s="53">
        <v>0.531547657917255</v>
      </c>
      <c r="BQ167" s="53">
        <v>0.73301234562413198</v>
      </c>
      <c r="BR167" s="53">
        <v>0.75112955584275898</v>
      </c>
      <c r="BS167" s="49" t="s">
        <v>70</v>
      </c>
      <c r="BT167" s="49" t="s">
        <v>69</v>
      </c>
      <c r="BU167" s="49" t="s">
        <v>70</v>
      </c>
      <c r="BV167" s="49" t="s">
        <v>69</v>
      </c>
      <c r="BW167" s="49" t="s">
        <v>69</v>
      </c>
      <c r="BX167" s="49" t="s">
        <v>69</v>
      </c>
      <c r="BY167" s="49" t="s">
        <v>70</v>
      </c>
      <c r="BZ167" s="49" t="s">
        <v>69</v>
      </c>
    </row>
    <row r="168" spans="1:78" s="49" customFormat="1" x14ac:dyDescent="0.25">
      <c r="A168" s="48">
        <v>14181500</v>
      </c>
      <c r="B168" s="48">
        <v>23780511</v>
      </c>
      <c r="C168" s="49" t="s">
        <v>140</v>
      </c>
      <c r="D168" s="49" t="s">
        <v>245</v>
      </c>
      <c r="E168" s="49" t="s">
        <v>253</v>
      </c>
      <c r="F168" s="50">
        <v>1</v>
      </c>
      <c r="G168" s="51">
        <v>0.82</v>
      </c>
      <c r="H168" s="51" t="str">
        <f t="shared" si="750"/>
        <v>VG</v>
      </c>
      <c r="I168" s="51" t="str">
        <f t="shared" si="751"/>
        <v>S</v>
      </c>
      <c r="J168" s="51" t="str">
        <f t="shared" si="752"/>
        <v>G</v>
      </c>
      <c r="K168" s="51" t="str">
        <f t="shared" si="753"/>
        <v>G</v>
      </c>
      <c r="L168" s="52">
        <v>-3.9E-2</v>
      </c>
      <c r="M168" s="51" t="str">
        <f t="shared" si="754"/>
        <v>VG</v>
      </c>
      <c r="N168" s="51" t="str">
        <f t="shared" si="755"/>
        <v>S</v>
      </c>
      <c r="O168" s="51" t="str">
        <f t="shared" si="756"/>
        <v>VG</v>
      </c>
      <c r="P168" s="51" t="str">
        <f t="shared" si="757"/>
        <v>S</v>
      </c>
      <c r="Q168" s="51">
        <v>0.42</v>
      </c>
      <c r="R168" s="51" t="str">
        <f t="shared" si="758"/>
        <v>VG</v>
      </c>
      <c r="S168" s="51" t="str">
        <f t="shared" si="759"/>
        <v>S</v>
      </c>
      <c r="T168" s="51" t="str">
        <f t="shared" si="760"/>
        <v>VG</v>
      </c>
      <c r="U168" s="51" t="str">
        <f t="shared" si="761"/>
        <v>G</v>
      </c>
      <c r="V168" s="51">
        <v>0.84399999999999997</v>
      </c>
      <c r="W168" s="51" t="str">
        <f t="shared" si="762"/>
        <v>G</v>
      </c>
      <c r="X168" s="51" t="str">
        <f t="shared" si="763"/>
        <v>S</v>
      </c>
      <c r="Y168" s="51" t="str">
        <f t="shared" si="764"/>
        <v>G</v>
      </c>
      <c r="Z168" s="51" t="str">
        <f t="shared" si="765"/>
        <v>G</v>
      </c>
      <c r="AA168" s="53">
        <v>0.69109243519114505</v>
      </c>
      <c r="AB168" s="53">
        <v>0.62165023500303696</v>
      </c>
      <c r="AC168" s="53">
        <v>10.4787403099045</v>
      </c>
      <c r="AD168" s="53">
        <v>7.7219855943986397</v>
      </c>
      <c r="AE168" s="53">
        <v>0.55579453470581697</v>
      </c>
      <c r="AF168" s="53">
        <v>0.61510142659317801</v>
      </c>
      <c r="AG168" s="53">
        <v>0.72886052202951401</v>
      </c>
      <c r="AH168" s="53">
        <v>0.64513479012133601</v>
      </c>
      <c r="AI168" s="48" t="s">
        <v>70</v>
      </c>
      <c r="AJ168" s="48" t="s">
        <v>70</v>
      </c>
      <c r="AK168" s="48" t="s">
        <v>70</v>
      </c>
      <c r="AL168" s="48" t="s">
        <v>69</v>
      </c>
      <c r="AM168" s="48" t="s">
        <v>69</v>
      </c>
      <c r="AN168" s="48" t="s">
        <v>70</v>
      </c>
      <c r="AO168" s="48" t="s">
        <v>70</v>
      </c>
      <c r="AP168" s="48" t="s">
        <v>70</v>
      </c>
      <c r="AR168" s="54" t="s">
        <v>146</v>
      </c>
      <c r="AS168" s="53">
        <v>0.75229751907846798</v>
      </c>
      <c r="AT168" s="53">
        <v>0.76269557040214098</v>
      </c>
      <c r="AU168" s="53">
        <v>3.1623402801754099</v>
      </c>
      <c r="AV168" s="53">
        <v>3.8566207023999799</v>
      </c>
      <c r="AW168" s="53">
        <v>0.49769717793205498</v>
      </c>
      <c r="AX168" s="53">
        <v>0.48713902491779398</v>
      </c>
      <c r="AY168" s="53">
        <v>0.75643889114145302</v>
      </c>
      <c r="AZ168" s="53">
        <v>0.76791357762864898</v>
      </c>
      <c r="BA168" s="48" t="s">
        <v>69</v>
      </c>
      <c r="BB168" s="48" t="s">
        <v>69</v>
      </c>
      <c r="BC168" s="48" t="s">
        <v>71</v>
      </c>
      <c r="BD168" s="48" t="s">
        <v>71</v>
      </c>
      <c r="BE168" s="48" t="s">
        <v>71</v>
      </c>
      <c r="BF168" s="48" t="s">
        <v>71</v>
      </c>
      <c r="BG168" s="48" t="s">
        <v>69</v>
      </c>
      <c r="BH168" s="48" t="s">
        <v>69</v>
      </c>
      <c r="BI168" s="49">
        <f t="shared" si="766"/>
        <v>1</v>
      </c>
      <c r="BJ168" s="49" t="s">
        <v>146</v>
      </c>
      <c r="BK168" s="53">
        <v>0.69800656713076403</v>
      </c>
      <c r="BL168" s="53">
        <v>0.71745708736268099</v>
      </c>
      <c r="BM168" s="53">
        <v>10.1204637227085</v>
      </c>
      <c r="BN168" s="53">
        <v>9.7055296365984791</v>
      </c>
      <c r="BO168" s="53">
        <v>0.549539291469896</v>
      </c>
      <c r="BP168" s="53">
        <v>0.531547657917255</v>
      </c>
      <c r="BQ168" s="53">
        <v>0.73301234562413198</v>
      </c>
      <c r="BR168" s="53">
        <v>0.75112955584275898</v>
      </c>
      <c r="BS168" s="49" t="s">
        <v>70</v>
      </c>
      <c r="BT168" s="49" t="s">
        <v>69</v>
      </c>
      <c r="BU168" s="49" t="s">
        <v>70</v>
      </c>
      <c r="BV168" s="49" t="s">
        <v>69</v>
      </c>
      <c r="BW168" s="49" t="s">
        <v>69</v>
      </c>
      <c r="BX168" s="49" t="s">
        <v>69</v>
      </c>
      <c r="BY168" s="49" t="s">
        <v>70</v>
      </c>
      <c r="BZ168" s="49" t="s">
        <v>69</v>
      </c>
    </row>
    <row r="169" spans="1:78" s="49" customFormat="1" x14ac:dyDescent="0.25">
      <c r="A169" s="48">
        <v>14181500</v>
      </c>
      <c r="B169" s="48">
        <v>23780511</v>
      </c>
      <c r="C169" s="49" t="s">
        <v>140</v>
      </c>
      <c r="D169" s="49" t="s">
        <v>254</v>
      </c>
      <c r="E169" s="49" t="s">
        <v>255</v>
      </c>
      <c r="F169" s="50">
        <v>0.9</v>
      </c>
      <c r="G169" s="51">
        <v>0.84</v>
      </c>
      <c r="H169" s="51" t="str">
        <f t="shared" si="750"/>
        <v>VG</v>
      </c>
      <c r="I169" s="51" t="str">
        <f t="shared" si="751"/>
        <v>S</v>
      </c>
      <c r="J169" s="51" t="str">
        <f t="shared" si="752"/>
        <v>G</v>
      </c>
      <c r="K169" s="51" t="str">
        <f t="shared" si="753"/>
        <v>G</v>
      </c>
      <c r="L169" s="52">
        <v>-5.8999999999999999E-3</v>
      </c>
      <c r="M169" s="51" t="str">
        <f t="shared" si="754"/>
        <v>VG</v>
      </c>
      <c r="N169" s="51" t="str">
        <f t="shared" si="755"/>
        <v>S</v>
      </c>
      <c r="O169" s="51" t="str">
        <f t="shared" si="756"/>
        <v>VG</v>
      </c>
      <c r="P169" s="51" t="str">
        <f t="shared" si="757"/>
        <v>S</v>
      </c>
      <c r="Q169" s="51">
        <v>0.39</v>
      </c>
      <c r="R169" s="51" t="str">
        <f t="shared" si="758"/>
        <v>VG</v>
      </c>
      <c r="S169" s="51" t="str">
        <f t="shared" si="759"/>
        <v>S</v>
      </c>
      <c r="T169" s="51" t="str">
        <f t="shared" si="760"/>
        <v>VG</v>
      </c>
      <c r="U169" s="51" t="str">
        <f t="shared" si="761"/>
        <v>G</v>
      </c>
      <c r="V169" s="51">
        <v>0.84499999999999997</v>
      </c>
      <c r="W169" s="51" t="str">
        <f t="shared" si="762"/>
        <v>G</v>
      </c>
      <c r="X169" s="51" t="str">
        <f t="shared" si="763"/>
        <v>S</v>
      </c>
      <c r="Y169" s="51" t="str">
        <f t="shared" si="764"/>
        <v>G</v>
      </c>
      <c r="Z169" s="51" t="str">
        <f t="shared" si="765"/>
        <v>G</v>
      </c>
      <c r="AA169" s="53">
        <v>0.69109243519114505</v>
      </c>
      <c r="AB169" s="53">
        <v>0.62165023500303696</v>
      </c>
      <c r="AC169" s="53">
        <v>10.4787403099045</v>
      </c>
      <c r="AD169" s="53">
        <v>7.7219855943986397</v>
      </c>
      <c r="AE169" s="53">
        <v>0.55579453470581697</v>
      </c>
      <c r="AF169" s="53">
        <v>0.61510142659317801</v>
      </c>
      <c r="AG169" s="53">
        <v>0.72886052202951401</v>
      </c>
      <c r="AH169" s="53">
        <v>0.64513479012133601</v>
      </c>
      <c r="AI169" s="48" t="s">
        <v>70</v>
      </c>
      <c r="AJ169" s="48" t="s">
        <v>70</v>
      </c>
      <c r="AK169" s="48" t="s">
        <v>70</v>
      </c>
      <c r="AL169" s="48" t="s">
        <v>69</v>
      </c>
      <c r="AM169" s="48" t="s">
        <v>69</v>
      </c>
      <c r="AN169" s="48" t="s">
        <v>70</v>
      </c>
      <c r="AO169" s="48" t="s">
        <v>70</v>
      </c>
      <c r="AP169" s="48" t="s">
        <v>70</v>
      </c>
      <c r="AR169" s="54" t="s">
        <v>146</v>
      </c>
      <c r="AS169" s="53">
        <v>0.75229751907846798</v>
      </c>
      <c r="AT169" s="53">
        <v>0.76269557040214098</v>
      </c>
      <c r="AU169" s="53">
        <v>3.1623402801754099</v>
      </c>
      <c r="AV169" s="53">
        <v>3.8566207023999799</v>
      </c>
      <c r="AW169" s="53">
        <v>0.49769717793205498</v>
      </c>
      <c r="AX169" s="53">
        <v>0.48713902491779398</v>
      </c>
      <c r="AY169" s="53">
        <v>0.75643889114145302</v>
      </c>
      <c r="AZ169" s="53">
        <v>0.76791357762864898</v>
      </c>
      <c r="BA169" s="48" t="s">
        <v>69</v>
      </c>
      <c r="BB169" s="48" t="s">
        <v>69</v>
      </c>
      <c r="BC169" s="48" t="s">
        <v>71</v>
      </c>
      <c r="BD169" s="48" t="s">
        <v>71</v>
      </c>
      <c r="BE169" s="48" t="s">
        <v>71</v>
      </c>
      <c r="BF169" s="48" t="s">
        <v>71</v>
      </c>
      <c r="BG169" s="48" t="s">
        <v>69</v>
      </c>
      <c r="BH169" s="48" t="s">
        <v>69</v>
      </c>
      <c r="BI169" s="49">
        <f t="shared" si="766"/>
        <v>1</v>
      </c>
      <c r="BJ169" s="49" t="s">
        <v>146</v>
      </c>
      <c r="BK169" s="53">
        <v>0.69800656713076403</v>
      </c>
      <c r="BL169" s="53">
        <v>0.71745708736268099</v>
      </c>
      <c r="BM169" s="53">
        <v>10.1204637227085</v>
      </c>
      <c r="BN169" s="53">
        <v>9.7055296365984791</v>
      </c>
      <c r="BO169" s="53">
        <v>0.549539291469896</v>
      </c>
      <c r="BP169" s="53">
        <v>0.531547657917255</v>
      </c>
      <c r="BQ169" s="53">
        <v>0.73301234562413198</v>
      </c>
      <c r="BR169" s="53">
        <v>0.75112955584275898</v>
      </c>
      <c r="BS169" s="49" t="s">
        <v>70</v>
      </c>
      <c r="BT169" s="49" t="s">
        <v>69</v>
      </c>
      <c r="BU169" s="49" t="s">
        <v>70</v>
      </c>
      <c r="BV169" s="49" t="s">
        <v>69</v>
      </c>
      <c r="BW169" s="49" t="s">
        <v>69</v>
      </c>
      <c r="BX169" s="49" t="s">
        <v>69</v>
      </c>
      <c r="BY169" s="49" t="s">
        <v>70</v>
      </c>
      <c r="BZ169" s="49" t="s">
        <v>69</v>
      </c>
    </row>
    <row r="170" spans="1:78" s="49" customFormat="1" ht="30" x14ac:dyDescent="0.25">
      <c r="A170" s="48">
        <v>14181500</v>
      </c>
      <c r="B170" s="48">
        <v>23780511</v>
      </c>
      <c r="C170" s="49" t="s">
        <v>140</v>
      </c>
      <c r="D170" s="65" t="s">
        <v>269</v>
      </c>
      <c r="E170" s="49" t="s">
        <v>194</v>
      </c>
      <c r="F170" s="50">
        <v>0.9</v>
      </c>
      <c r="G170" s="51">
        <v>0.84</v>
      </c>
      <c r="H170" s="51" t="str">
        <f t="shared" si="750"/>
        <v>VG</v>
      </c>
      <c r="I170" s="51" t="str">
        <f t="shared" si="751"/>
        <v>S</v>
      </c>
      <c r="J170" s="51" t="str">
        <f t="shared" si="752"/>
        <v>G</v>
      </c>
      <c r="K170" s="51" t="str">
        <f t="shared" si="753"/>
        <v>G</v>
      </c>
      <c r="L170" s="52">
        <v>4.4299999999999999E-2</v>
      </c>
      <c r="M170" s="51" t="str">
        <f t="shared" si="754"/>
        <v>VG</v>
      </c>
      <c r="N170" s="51" t="str">
        <f t="shared" si="755"/>
        <v>S</v>
      </c>
      <c r="O170" s="51" t="str">
        <f t="shared" si="756"/>
        <v>VG</v>
      </c>
      <c r="P170" s="51" t="str">
        <f t="shared" si="757"/>
        <v>S</v>
      </c>
      <c r="Q170" s="51">
        <v>0.4</v>
      </c>
      <c r="R170" s="51" t="str">
        <f t="shared" si="758"/>
        <v>VG</v>
      </c>
      <c r="S170" s="51" t="str">
        <f t="shared" si="759"/>
        <v>S</v>
      </c>
      <c r="T170" s="51" t="str">
        <f t="shared" si="760"/>
        <v>VG</v>
      </c>
      <c r="U170" s="51" t="str">
        <f t="shared" si="761"/>
        <v>G</v>
      </c>
      <c r="V170" s="51">
        <v>0.85699999999999998</v>
      </c>
      <c r="W170" s="51" t="str">
        <f t="shared" si="762"/>
        <v>VG</v>
      </c>
      <c r="X170" s="51" t="str">
        <f t="shared" si="763"/>
        <v>S</v>
      </c>
      <c r="Y170" s="51" t="str">
        <f t="shared" si="764"/>
        <v>G</v>
      </c>
      <c r="Z170" s="51" t="str">
        <f t="shared" si="765"/>
        <v>G</v>
      </c>
      <c r="AA170" s="53">
        <v>0.69109243519114505</v>
      </c>
      <c r="AB170" s="53">
        <v>0.62165023500303696</v>
      </c>
      <c r="AC170" s="53">
        <v>10.4787403099045</v>
      </c>
      <c r="AD170" s="53">
        <v>7.7219855943986397</v>
      </c>
      <c r="AE170" s="53">
        <v>0.55579453470581697</v>
      </c>
      <c r="AF170" s="53">
        <v>0.61510142659317801</v>
      </c>
      <c r="AG170" s="53">
        <v>0.72886052202951401</v>
      </c>
      <c r="AH170" s="53">
        <v>0.64513479012133601</v>
      </c>
      <c r="AI170" s="48" t="s">
        <v>70</v>
      </c>
      <c r="AJ170" s="48" t="s">
        <v>70</v>
      </c>
      <c r="AK170" s="48" t="s">
        <v>70</v>
      </c>
      <c r="AL170" s="48" t="s">
        <v>69</v>
      </c>
      <c r="AM170" s="48" t="s">
        <v>69</v>
      </c>
      <c r="AN170" s="48" t="s">
        <v>70</v>
      </c>
      <c r="AO170" s="48" t="s">
        <v>70</v>
      </c>
      <c r="AP170" s="48" t="s">
        <v>70</v>
      </c>
      <c r="AR170" s="54" t="s">
        <v>146</v>
      </c>
      <c r="AS170" s="53">
        <v>0.75229751907846798</v>
      </c>
      <c r="AT170" s="53">
        <v>0.76269557040214098</v>
      </c>
      <c r="AU170" s="53">
        <v>3.1623402801754099</v>
      </c>
      <c r="AV170" s="53">
        <v>3.8566207023999799</v>
      </c>
      <c r="AW170" s="53">
        <v>0.49769717793205498</v>
      </c>
      <c r="AX170" s="53">
        <v>0.48713902491779398</v>
      </c>
      <c r="AY170" s="53">
        <v>0.75643889114145302</v>
      </c>
      <c r="AZ170" s="53">
        <v>0.76791357762864898</v>
      </c>
      <c r="BA170" s="48" t="s">
        <v>69</v>
      </c>
      <c r="BB170" s="48" t="s">
        <v>69</v>
      </c>
      <c r="BC170" s="48" t="s">
        <v>71</v>
      </c>
      <c r="BD170" s="48" t="s">
        <v>71</v>
      </c>
      <c r="BE170" s="48" t="s">
        <v>71</v>
      </c>
      <c r="BF170" s="48" t="s">
        <v>71</v>
      </c>
      <c r="BG170" s="48" t="s">
        <v>69</v>
      </c>
      <c r="BH170" s="48" t="s">
        <v>69</v>
      </c>
      <c r="BI170" s="49">
        <f t="shared" si="766"/>
        <v>1</v>
      </c>
      <c r="BJ170" s="49" t="s">
        <v>146</v>
      </c>
      <c r="BK170" s="53">
        <v>0.69800656713076403</v>
      </c>
      <c r="BL170" s="53">
        <v>0.71745708736268099</v>
      </c>
      <c r="BM170" s="53">
        <v>10.1204637227085</v>
      </c>
      <c r="BN170" s="53">
        <v>9.7055296365984791</v>
      </c>
      <c r="BO170" s="53">
        <v>0.549539291469896</v>
      </c>
      <c r="BP170" s="53">
        <v>0.531547657917255</v>
      </c>
      <c r="BQ170" s="53">
        <v>0.73301234562413198</v>
      </c>
      <c r="BR170" s="53">
        <v>0.75112955584275898</v>
      </c>
      <c r="BS170" s="49" t="s">
        <v>70</v>
      </c>
      <c r="BT170" s="49" t="s">
        <v>69</v>
      </c>
      <c r="BU170" s="49" t="s">
        <v>70</v>
      </c>
      <c r="BV170" s="49" t="s">
        <v>69</v>
      </c>
      <c r="BW170" s="49" t="s">
        <v>69</v>
      </c>
      <c r="BX170" s="49" t="s">
        <v>69</v>
      </c>
      <c r="BY170" s="49" t="s">
        <v>70</v>
      </c>
      <c r="BZ170" s="49" t="s">
        <v>69</v>
      </c>
    </row>
    <row r="171" spans="1:78" s="49" customFormat="1" ht="30" x14ac:dyDescent="0.25">
      <c r="A171" s="48">
        <v>14181500</v>
      </c>
      <c r="B171" s="48">
        <v>23780511</v>
      </c>
      <c r="C171" s="49" t="s">
        <v>140</v>
      </c>
      <c r="D171" s="65" t="s">
        <v>272</v>
      </c>
      <c r="E171" s="49" t="s">
        <v>273</v>
      </c>
      <c r="F171" s="50">
        <v>0.9</v>
      </c>
      <c r="G171" s="51">
        <v>0.84</v>
      </c>
      <c r="H171" s="51" t="str">
        <f t="shared" si="750"/>
        <v>VG</v>
      </c>
      <c r="I171" s="51" t="str">
        <f t="shared" si="751"/>
        <v>S</v>
      </c>
      <c r="J171" s="51" t="str">
        <f t="shared" si="752"/>
        <v>G</v>
      </c>
      <c r="K171" s="51" t="str">
        <f t="shared" si="753"/>
        <v>G</v>
      </c>
      <c r="L171" s="52">
        <v>4.3099999999999999E-2</v>
      </c>
      <c r="M171" s="51" t="str">
        <f t="shared" si="754"/>
        <v>VG</v>
      </c>
      <c r="N171" s="51" t="str">
        <f t="shared" si="755"/>
        <v>S</v>
      </c>
      <c r="O171" s="51" t="str">
        <f t="shared" si="756"/>
        <v>VG</v>
      </c>
      <c r="P171" s="51" t="str">
        <f t="shared" si="757"/>
        <v>S</v>
      </c>
      <c r="Q171" s="51">
        <v>0.4</v>
      </c>
      <c r="R171" s="51" t="str">
        <f t="shared" si="758"/>
        <v>VG</v>
      </c>
      <c r="S171" s="51" t="str">
        <f t="shared" si="759"/>
        <v>S</v>
      </c>
      <c r="T171" s="51" t="str">
        <f t="shared" si="760"/>
        <v>VG</v>
      </c>
      <c r="U171" s="51" t="str">
        <f t="shared" si="761"/>
        <v>G</v>
      </c>
      <c r="V171" s="51">
        <v>0.85699999999999998</v>
      </c>
      <c r="W171" s="51" t="str">
        <f t="shared" si="762"/>
        <v>VG</v>
      </c>
      <c r="X171" s="51" t="str">
        <f t="shared" si="763"/>
        <v>S</v>
      </c>
      <c r="Y171" s="51" t="str">
        <f t="shared" si="764"/>
        <v>G</v>
      </c>
      <c r="Z171" s="51" t="str">
        <f t="shared" si="765"/>
        <v>G</v>
      </c>
      <c r="AA171" s="53">
        <v>0.69109243519114505</v>
      </c>
      <c r="AB171" s="53">
        <v>0.62165023500303696</v>
      </c>
      <c r="AC171" s="53">
        <v>10.4787403099045</v>
      </c>
      <c r="AD171" s="53">
        <v>7.7219855943986397</v>
      </c>
      <c r="AE171" s="53">
        <v>0.55579453470581697</v>
      </c>
      <c r="AF171" s="53">
        <v>0.61510142659317801</v>
      </c>
      <c r="AG171" s="53">
        <v>0.72886052202951401</v>
      </c>
      <c r="AH171" s="53">
        <v>0.64513479012133601</v>
      </c>
      <c r="AI171" s="48" t="s">
        <v>70</v>
      </c>
      <c r="AJ171" s="48" t="s">
        <v>70</v>
      </c>
      <c r="AK171" s="48" t="s">
        <v>70</v>
      </c>
      <c r="AL171" s="48" t="s">
        <v>69</v>
      </c>
      <c r="AM171" s="48" t="s">
        <v>69</v>
      </c>
      <c r="AN171" s="48" t="s">
        <v>70</v>
      </c>
      <c r="AO171" s="48" t="s">
        <v>70</v>
      </c>
      <c r="AP171" s="48" t="s">
        <v>70</v>
      </c>
      <c r="AR171" s="54" t="s">
        <v>146</v>
      </c>
      <c r="AS171" s="53">
        <v>0.75229751907846798</v>
      </c>
      <c r="AT171" s="53">
        <v>0.76269557040214098</v>
      </c>
      <c r="AU171" s="53">
        <v>3.1623402801754099</v>
      </c>
      <c r="AV171" s="53">
        <v>3.8566207023999799</v>
      </c>
      <c r="AW171" s="53">
        <v>0.49769717793205498</v>
      </c>
      <c r="AX171" s="53">
        <v>0.48713902491779398</v>
      </c>
      <c r="AY171" s="53">
        <v>0.75643889114145302</v>
      </c>
      <c r="AZ171" s="53">
        <v>0.76791357762864898</v>
      </c>
      <c r="BA171" s="48" t="s">
        <v>69</v>
      </c>
      <c r="BB171" s="48" t="s">
        <v>69</v>
      </c>
      <c r="BC171" s="48" t="s">
        <v>71</v>
      </c>
      <c r="BD171" s="48" t="s">
        <v>71</v>
      </c>
      <c r="BE171" s="48" t="s">
        <v>71</v>
      </c>
      <c r="BF171" s="48" t="s">
        <v>71</v>
      </c>
      <c r="BG171" s="48" t="s">
        <v>69</v>
      </c>
      <c r="BH171" s="48" t="s">
        <v>69</v>
      </c>
      <c r="BI171" s="49">
        <f t="shared" si="766"/>
        <v>1</v>
      </c>
      <c r="BJ171" s="49" t="s">
        <v>146</v>
      </c>
      <c r="BK171" s="53">
        <v>0.69800656713076403</v>
      </c>
      <c r="BL171" s="53">
        <v>0.71745708736268099</v>
      </c>
      <c r="BM171" s="53">
        <v>10.1204637227085</v>
      </c>
      <c r="BN171" s="53">
        <v>9.7055296365984791</v>
      </c>
      <c r="BO171" s="53">
        <v>0.549539291469896</v>
      </c>
      <c r="BP171" s="53">
        <v>0.531547657917255</v>
      </c>
      <c r="BQ171" s="53">
        <v>0.73301234562413198</v>
      </c>
      <c r="BR171" s="53">
        <v>0.75112955584275898</v>
      </c>
      <c r="BS171" s="49" t="s">
        <v>70</v>
      </c>
      <c r="BT171" s="49" t="s">
        <v>69</v>
      </c>
      <c r="BU171" s="49" t="s">
        <v>70</v>
      </c>
      <c r="BV171" s="49" t="s">
        <v>69</v>
      </c>
      <c r="BW171" s="49" t="s">
        <v>69</v>
      </c>
      <c r="BX171" s="49" t="s">
        <v>69</v>
      </c>
      <c r="BY171" s="49" t="s">
        <v>70</v>
      </c>
      <c r="BZ171" s="49" t="s">
        <v>69</v>
      </c>
    </row>
    <row r="172" spans="1:78" s="49" customFormat="1" x14ac:dyDescent="0.25">
      <c r="A172" s="48">
        <v>14181500</v>
      </c>
      <c r="B172" s="48">
        <v>23780511</v>
      </c>
      <c r="C172" s="49" t="s">
        <v>140</v>
      </c>
      <c r="D172" s="65" t="s">
        <v>278</v>
      </c>
      <c r="E172" s="49" t="s">
        <v>273</v>
      </c>
      <c r="F172" s="50">
        <v>0.9</v>
      </c>
      <c r="G172" s="51">
        <v>0.84</v>
      </c>
      <c r="H172" s="51" t="str">
        <f t="shared" ref="H172" si="767">IF(G172&gt;0.8,"VG",IF(G172&gt;0.7,"G",IF(G172&gt;0.45,"S","NS")))</f>
        <v>VG</v>
      </c>
      <c r="I172" s="51" t="str">
        <f t="shared" ref="I172" si="768">AI172</f>
        <v>S</v>
      </c>
      <c r="J172" s="51" t="str">
        <f t="shared" ref="J172" si="769">BB172</f>
        <v>G</v>
      </c>
      <c r="K172" s="51" t="str">
        <f t="shared" ref="K172" si="770">BT172</f>
        <v>G</v>
      </c>
      <c r="L172" s="52">
        <v>4.3099999999999999E-2</v>
      </c>
      <c r="M172" s="51" t="str">
        <f t="shared" ref="M172" si="771">IF(ABS(L172)&lt;5%,"VG",IF(ABS(L172)&lt;10%,"G",IF(ABS(L172)&lt;15%,"S","NS")))</f>
        <v>VG</v>
      </c>
      <c r="N172" s="51" t="str">
        <f t="shared" ref="N172" si="772">AO172</f>
        <v>S</v>
      </c>
      <c r="O172" s="51" t="str">
        <f t="shared" ref="O172" si="773">BD172</f>
        <v>VG</v>
      </c>
      <c r="P172" s="51" t="str">
        <f t="shared" ref="P172" si="774">BY172</f>
        <v>S</v>
      </c>
      <c r="Q172" s="51">
        <v>0.4</v>
      </c>
      <c r="R172" s="51" t="str">
        <f t="shared" ref="R172" si="775">IF(Q172&lt;=0.5,"VG",IF(Q172&lt;=0.6,"G",IF(Q172&lt;=0.7,"S","NS")))</f>
        <v>VG</v>
      </c>
      <c r="S172" s="51" t="str">
        <f t="shared" ref="S172" si="776">AN172</f>
        <v>S</v>
      </c>
      <c r="T172" s="51" t="str">
        <f t="shared" ref="T172" si="777">BF172</f>
        <v>VG</v>
      </c>
      <c r="U172" s="51" t="str">
        <f t="shared" ref="U172" si="778">BX172</f>
        <v>G</v>
      </c>
      <c r="V172" s="51">
        <v>0.85699999999999998</v>
      </c>
      <c r="W172" s="51" t="str">
        <f t="shared" ref="W172" si="779">IF(V172&gt;0.85,"VG",IF(V172&gt;0.75,"G",IF(V172&gt;0.6,"S","NS")))</f>
        <v>VG</v>
      </c>
      <c r="X172" s="51" t="str">
        <f t="shared" ref="X172" si="780">AP172</f>
        <v>S</v>
      </c>
      <c r="Y172" s="51" t="str">
        <f t="shared" ref="Y172" si="781">BH172</f>
        <v>G</v>
      </c>
      <c r="Z172" s="51" t="str">
        <f t="shared" ref="Z172" si="782">BZ172</f>
        <v>G</v>
      </c>
      <c r="AA172" s="53">
        <v>0.69109243519114505</v>
      </c>
      <c r="AB172" s="53">
        <v>0.62165023500303696</v>
      </c>
      <c r="AC172" s="53">
        <v>10.4787403099045</v>
      </c>
      <c r="AD172" s="53">
        <v>7.7219855943986397</v>
      </c>
      <c r="AE172" s="53">
        <v>0.55579453470581697</v>
      </c>
      <c r="AF172" s="53">
        <v>0.61510142659317801</v>
      </c>
      <c r="AG172" s="53">
        <v>0.72886052202951401</v>
      </c>
      <c r="AH172" s="53">
        <v>0.64513479012133601</v>
      </c>
      <c r="AI172" s="48" t="s">
        <v>70</v>
      </c>
      <c r="AJ172" s="48" t="s">
        <v>70</v>
      </c>
      <c r="AK172" s="48" t="s">
        <v>70</v>
      </c>
      <c r="AL172" s="48" t="s">
        <v>69</v>
      </c>
      <c r="AM172" s="48" t="s">
        <v>69</v>
      </c>
      <c r="AN172" s="48" t="s">
        <v>70</v>
      </c>
      <c r="AO172" s="48" t="s">
        <v>70</v>
      </c>
      <c r="AP172" s="48" t="s">
        <v>70</v>
      </c>
      <c r="AR172" s="54" t="s">
        <v>146</v>
      </c>
      <c r="AS172" s="53">
        <v>0.75229751907846798</v>
      </c>
      <c r="AT172" s="53">
        <v>0.76269557040214098</v>
      </c>
      <c r="AU172" s="53">
        <v>3.1623402801754099</v>
      </c>
      <c r="AV172" s="53">
        <v>3.8566207023999799</v>
      </c>
      <c r="AW172" s="53">
        <v>0.49769717793205498</v>
      </c>
      <c r="AX172" s="53">
        <v>0.48713902491779398</v>
      </c>
      <c r="AY172" s="53">
        <v>0.75643889114145302</v>
      </c>
      <c r="AZ172" s="53">
        <v>0.76791357762864898</v>
      </c>
      <c r="BA172" s="48" t="s">
        <v>69</v>
      </c>
      <c r="BB172" s="48" t="s">
        <v>69</v>
      </c>
      <c r="BC172" s="48" t="s">
        <v>71</v>
      </c>
      <c r="BD172" s="48" t="s">
        <v>71</v>
      </c>
      <c r="BE172" s="48" t="s">
        <v>71</v>
      </c>
      <c r="BF172" s="48" t="s">
        <v>71</v>
      </c>
      <c r="BG172" s="48" t="s">
        <v>69</v>
      </c>
      <c r="BH172" s="48" t="s">
        <v>69</v>
      </c>
      <c r="BI172" s="49">
        <f t="shared" ref="BI172" si="783">IF(BJ172=AR172,1,0)</f>
        <v>1</v>
      </c>
      <c r="BJ172" s="49" t="s">
        <v>146</v>
      </c>
      <c r="BK172" s="53">
        <v>0.69800656713076403</v>
      </c>
      <c r="BL172" s="53">
        <v>0.71745708736268099</v>
      </c>
      <c r="BM172" s="53">
        <v>10.1204637227085</v>
      </c>
      <c r="BN172" s="53">
        <v>9.7055296365984791</v>
      </c>
      <c r="BO172" s="53">
        <v>0.549539291469896</v>
      </c>
      <c r="BP172" s="53">
        <v>0.531547657917255</v>
      </c>
      <c r="BQ172" s="53">
        <v>0.73301234562413198</v>
      </c>
      <c r="BR172" s="53">
        <v>0.75112955584275898</v>
      </c>
      <c r="BS172" s="49" t="s">
        <v>70</v>
      </c>
      <c r="BT172" s="49" t="s">
        <v>69</v>
      </c>
      <c r="BU172" s="49" t="s">
        <v>70</v>
      </c>
      <c r="BV172" s="49" t="s">
        <v>69</v>
      </c>
      <c r="BW172" s="49" t="s">
        <v>69</v>
      </c>
      <c r="BX172" s="49" t="s">
        <v>69</v>
      </c>
      <c r="BY172" s="49" t="s">
        <v>70</v>
      </c>
      <c r="BZ172" s="49" t="s">
        <v>69</v>
      </c>
    </row>
    <row r="173" spans="1:78" s="70" customFormat="1" x14ac:dyDescent="0.25">
      <c r="F173" s="71"/>
      <c r="G173" s="72"/>
      <c r="H173" s="72"/>
      <c r="I173" s="72"/>
      <c r="J173" s="72"/>
      <c r="K173" s="72"/>
      <c r="L173" s="73"/>
      <c r="M173" s="73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3"/>
      <c r="AC173" s="72"/>
      <c r="AD173" s="72"/>
      <c r="AE173" s="72"/>
      <c r="AF173" s="73"/>
      <c r="AG173" s="72"/>
      <c r="AH173" s="72"/>
      <c r="AI173" s="72"/>
      <c r="AJ173" s="73"/>
      <c r="AK173" s="72"/>
      <c r="AL173" s="72"/>
    </row>
    <row r="174" spans="1:78" s="49" customFormat="1" x14ac:dyDescent="0.25">
      <c r="A174" s="48">
        <v>14182500</v>
      </c>
      <c r="B174" s="48">
        <v>23780805</v>
      </c>
      <c r="C174" s="49" t="s">
        <v>141</v>
      </c>
      <c r="D174" s="77" t="s">
        <v>257</v>
      </c>
      <c r="E174" s="49" t="s">
        <v>258</v>
      </c>
      <c r="F174" s="50">
        <v>1.7</v>
      </c>
      <c r="G174" s="51">
        <v>0.81</v>
      </c>
      <c r="H174" s="51" t="str">
        <f t="shared" ref="H174:H179" si="784">IF(G174&gt;0.8,"VG",IF(G174&gt;0.7,"G",IF(G174&gt;0.45,"S","NS")))</f>
        <v>VG</v>
      </c>
      <c r="I174" s="51" t="str">
        <f t="shared" ref="I174:I179" si="785">AI174</f>
        <v>S</v>
      </c>
      <c r="J174" s="51" t="str">
        <f t="shared" ref="J174:J179" si="786">BB174</f>
        <v>S</v>
      </c>
      <c r="K174" s="51" t="str">
        <f t="shared" ref="K174:K179" si="787">BT174</f>
        <v>S</v>
      </c>
      <c r="L174" s="52">
        <v>0.13869999999999999</v>
      </c>
      <c r="M174" s="51" t="str">
        <f t="shared" ref="M174:M179" si="788">IF(ABS(L174)&lt;5%,"VG",IF(ABS(L174)&lt;10%,"G",IF(ABS(L174)&lt;15%,"S","NS")))</f>
        <v>S</v>
      </c>
      <c r="N174" s="51" t="str">
        <f t="shared" ref="N174:N179" si="789">AO174</f>
        <v>VG</v>
      </c>
      <c r="O174" s="51" t="str">
        <f t="shared" ref="O174:O179" si="790">BD174</f>
        <v>NS</v>
      </c>
      <c r="P174" s="51" t="str">
        <f t="shared" ref="P174:P179" si="791">BY174</f>
        <v>VG</v>
      </c>
      <c r="Q174" s="51">
        <v>0.43</v>
      </c>
      <c r="R174" s="51" t="str">
        <f t="shared" ref="R174:R179" si="792">IF(Q174&lt;=0.5,"VG",IF(Q174&lt;=0.6,"G",IF(Q174&lt;=0.7,"S","NS")))</f>
        <v>VG</v>
      </c>
      <c r="S174" s="51" t="str">
        <f t="shared" ref="S174:S179" si="793">AN174</f>
        <v>S</v>
      </c>
      <c r="T174" s="51" t="str">
        <f t="shared" ref="T174:T179" si="794">BF174</f>
        <v>S</v>
      </c>
      <c r="U174" s="51" t="str">
        <f t="shared" ref="U174:U179" si="795">BX174</f>
        <v>S</v>
      </c>
      <c r="V174" s="51">
        <v>0.94399999999999995</v>
      </c>
      <c r="W174" s="51" t="str">
        <f t="shared" ref="W174:W179" si="796">IF(V174&gt;0.85,"VG",IF(V174&gt;0.75,"G",IF(V174&gt;0.6,"S","NS")))</f>
        <v>VG</v>
      </c>
      <c r="X174" s="51" t="str">
        <f t="shared" ref="X174:X179" si="797">AP174</f>
        <v>G</v>
      </c>
      <c r="Y174" s="51" t="str">
        <f t="shared" ref="Y174:Y179" si="798">BH174</f>
        <v>VG</v>
      </c>
      <c r="Z174" s="51" t="str">
        <f t="shared" ref="Z174:Z179" si="799">BZ174</f>
        <v>VG</v>
      </c>
      <c r="AA174" s="53">
        <v>0.535923319643546</v>
      </c>
      <c r="AB174" s="53">
        <v>0.54027386729737004</v>
      </c>
      <c r="AC174" s="53">
        <v>38.385922260563298</v>
      </c>
      <c r="AD174" s="53">
        <v>34.925235199023199</v>
      </c>
      <c r="AE174" s="53">
        <v>0.68123173763151501</v>
      </c>
      <c r="AF174" s="53">
        <v>0.67803107060268997</v>
      </c>
      <c r="AG174" s="53">
        <v>0.89656751071997598</v>
      </c>
      <c r="AH174" s="53">
        <v>0.81040885140585495</v>
      </c>
      <c r="AI174" s="48" t="s">
        <v>70</v>
      </c>
      <c r="AJ174" s="48" t="s">
        <v>70</v>
      </c>
      <c r="AK174" s="48" t="s">
        <v>68</v>
      </c>
      <c r="AL174" s="48" t="s">
        <v>68</v>
      </c>
      <c r="AM174" s="48" t="s">
        <v>70</v>
      </c>
      <c r="AN174" s="48" t="s">
        <v>70</v>
      </c>
      <c r="AO174" s="48" t="s">
        <v>71</v>
      </c>
      <c r="AP174" s="48" t="s">
        <v>69</v>
      </c>
      <c r="AR174" s="54" t="s">
        <v>147</v>
      </c>
      <c r="AS174" s="53">
        <v>0.58536063766689905</v>
      </c>
      <c r="AT174" s="53">
        <v>0.59272982781481798</v>
      </c>
      <c r="AU174" s="53">
        <v>33.469692203266703</v>
      </c>
      <c r="AV174" s="53">
        <v>33.364055411436802</v>
      </c>
      <c r="AW174" s="53">
        <v>0.64392496638436203</v>
      </c>
      <c r="AX174" s="53">
        <v>0.63817722631349205</v>
      </c>
      <c r="AY174" s="53">
        <v>0.86206359381770803</v>
      </c>
      <c r="AZ174" s="53">
        <v>0.87097721664626104</v>
      </c>
      <c r="BA174" s="48" t="s">
        <v>70</v>
      </c>
      <c r="BB174" s="48" t="s">
        <v>70</v>
      </c>
      <c r="BC174" s="48" t="s">
        <v>68</v>
      </c>
      <c r="BD174" s="48" t="s">
        <v>68</v>
      </c>
      <c r="BE174" s="48" t="s">
        <v>70</v>
      </c>
      <c r="BF174" s="48" t="s">
        <v>70</v>
      </c>
      <c r="BG174" s="48" t="s">
        <v>71</v>
      </c>
      <c r="BH174" s="48" t="s">
        <v>71</v>
      </c>
      <c r="BI174" s="49">
        <f t="shared" ref="BI174:BI179" si="800">IF(BJ174=AR174,1,0)</f>
        <v>1</v>
      </c>
      <c r="BJ174" s="49" t="s">
        <v>147</v>
      </c>
      <c r="BK174" s="53">
        <v>0.54378322653536504</v>
      </c>
      <c r="BL174" s="53">
        <v>0.55855572720182001</v>
      </c>
      <c r="BM174" s="53">
        <v>38.038808598584602</v>
      </c>
      <c r="BN174" s="53">
        <v>37.220206783194897</v>
      </c>
      <c r="BO174" s="53">
        <v>0.67543820847257097</v>
      </c>
      <c r="BP174" s="53">
        <v>0.66441272775149296</v>
      </c>
      <c r="BQ174" s="53">
        <v>0.89330690129327395</v>
      </c>
      <c r="BR174" s="53">
        <v>0.89525479032905397</v>
      </c>
      <c r="BS174" s="49" t="s">
        <v>70</v>
      </c>
      <c r="BT174" s="49" t="s">
        <v>70</v>
      </c>
      <c r="BU174" s="49" t="s">
        <v>68</v>
      </c>
      <c r="BV174" s="49" t="s">
        <v>68</v>
      </c>
      <c r="BW174" s="49" t="s">
        <v>70</v>
      </c>
      <c r="BX174" s="49" t="s">
        <v>70</v>
      </c>
      <c r="BY174" s="49" t="s">
        <v>71</v>
      </c>
      <c r="BZ174" s="49" t="s">
        <v>71</v>
      </c>
    </row>
    <row r="175" spans="1:78" s="49" customFormat="1" x14ac:dyDescent="0.25">
      <c r="A175" s="48">
        <v>14182500</v>
      </c>
      <c r="B175" s="48">
        <v>23780805</v>
      </c>
      <c r="C175" s="49" t="s">
        <v>141</v>
      </c>
      <c r="D175" s="77" t="s">
        <v>259</v>
      </c>
      <c r="E175" s="49" t="s">
        <v>260</v>
      </c>
      <c r="F175" s="50">
        <v>1.2</v>
      </c>
      <c r="G175" s="51">
        <v>0.93</v>
      </c>
      <c r="H175" s="51" t="str">
        <f t="shared" si="784"/>
        <v>VG</v>
      </c>
      <c r="I175" s="51" t="str">
        <f t="shared" si="785"/>
        <v>S</v>
      </c>
      <c r="J175" s="51" t="str">
        <f t="shared" si="786"/>
        <v>S</v>
      </c>
      <c r="K175" s="51" t="str">
        <f t="shared" si="787"/>
        <v>S</v>
      </c>
      <c r="L175" s="52">
        <v>5.45E-2</v>
      </c>
      <c r="M175" s="51" t="str">
        <f t="shared" si="788"/>
        <v>G</v>
      </c>
      <c r="N175" s="51" t="str">
        <f t="shared" si="789"/>
        <v>VG</v>
      </c>
      <c r="O175" s="51" t="str">
        <f t="shared" si="790"/>
        <v>NS</v>
      </c>
      <c r="P175" s="51" t="str">
        <f t="shared" si="791"/>
        <v>VG</v>
      </c>
      <c r="Q175" s="51">
        <v>0.26</v>
      </c>
      <c r="R175" s="51" t="str">
        <f t="shared" si="792"/>
        <v>VG</v>
      </c>
      <c r="S175" s="51" t="str">
        <f t="shared" si="793"/>
        <v>S</v>
      </c>
      <c r="T175" s="51" t="str">
        <f t="shared" si="794"/>
        <v>S</v>
      </c>
      <c r="U175" s="51" t="str">
        <f t="shared" si="795"/>
        <v>S</v>
      </c>
      <c r="V175" s="51">
        <v>0.94399999999999995</v>
      </c>
      <c r="W175" s="51" t="str">
        <f t="shared" si="796"/>
        <v>VG</v>
      </c>
      <c r="X175" s="51" t="str">
        <f t="shared" si="797"/>
        <v>G</v>
      </c>
      <c r="Y175" s="51" t="str">
        <f t="shared" si="798"/>
        <v>VG</v>
      </c>
      <c r="Z175" s="51" t="str">
        <f t="shared" si="799"/>
        <v>VG</v>
      </c>
      <c r="AA175" s="53">
        <v>0.535923319643546</v>
      </c>
      <c r="AB175" s="53">
        <v>0.54027386729737004</v>
      </c>
      <c r="AC175" s="53">
        <v>38.385922260563298</v>
      </c>
      <c r="AD175" s="53">
        <v>34.925235199023199</v>
      </c>
      <c r="AE175" s="53">
        <v>0.68123173763151501</v>
      </c>
      <c r="AF175" s="53">
        <v>0.67803107060268997</v>
      </c>
      <c r="AG175" s="53">
        <v>0.89656751071997598</v>
      </c>
      <c r="AH175" s="53">
        <v>0.81040885140585495</v>
      </c>
      <c r="AI175" s="48" t="s">
        <v>70</v>
      </c>
      <c r="AJ175" s="48" t="s">
        <v>70</v>
      </c>
      <c r="AK175" s="48" t="s">
        <v>68</v>
      </c>
      <c r="AL175" s="48" t="s">
        <v>68</v>
      </c>
      <c r="AM175" s="48" t="s">
        <v>70</v>
      </c>
      <c r="AN175" s="48" t="s">
        <v>70</v>
      </c>
      <c r="AO175" s="48" t="s">
        <v>71</v>
      </c>
      <c r="AP175" s="48" t="s">
        <v>69</v>
      </c>
      <c r="AR175" s="54" t="s">
        <v>147</v>
      </c>
      <c r="AS175" s="53">
        <v>0.58536063766689905</v>
      </c>
      <c r="AT175" s="53">
        <v>0.59272982781481798</v>
      </c>
      <c r="AU175" s="53">
        <v>33.469692203266703</v>
      </c>
      <c r="AV175" s="53">
        <v>33.364055411436802</v>
      </c>
      <c r="AW175" s="53">
        <v>0.64392496638436203</v>
      </c>
      <c r="AX175" s="53">
        <v>0.63817722631349205</v>
      </c>
      <c r="AY175" s="53">
        <v>0.86206359381770803</v>
      </c>
      <c r="AZ175" s="53">
        <v>0.87097721664626104</v>
      </c>
      <c r="BA175" s="48" t="s">
        <v>70</v>
      </c>
      <c r="BB175" s="48" t="s">
        <v>70</v>
      </c>
      <c r="BC175" s="48" t="s">
        <v>68</v>
      </c>
      <c r="BD175" s="48" t="s">
        <v>68</v>
      </c>
      <c r="BE175" s="48" t="s">
        <v>70</v>
      </c>
      <c r="BF175" s="48" t="s">
        <v>70</v>
      </c>
      <c r="BG175" s="48" t="s">
        <v>71</v>
      </c>
      <c r="BH175" s="48" t="s">
        <v>71</v>
      </c>
      <c r="BI175" s="49">
        <f t="shared" si="800"/>
        <v>1</v>
      </c>
      <c r="BJ175" s="49" t="s">
        <v>147</v>
      </c>
      <c r="BK175" s="53">
        <v>0.54378322653536504</v>
      </c>
      <c r="BL175" s="53">
        <v>0.55855572720182001</v>
      </c>
      <c r="BM175" s="53">
        <v>38.038808598584602</v>
      </c>
      <c r="BN175" s="53">
        <v>37.220206783194897</v>
      </c>
      <c r="BO175" s="53">
        <v>0.67543820847257097</v>
      </c>
      <c r="BP175" s="53">
        <v>0.66441272775149296</v>
      </c>
      <c r="BQ175" s="53">
        <v>0.89330690129327395</v>
      </c>
      <c r="BR175" s="53">
        <v>0.89525479032905397</v>
      </c>
      <c r="BS175" s="49" t="s">
        <v>70</v>
      </c>
      <c r="BT175" s="49" t="s">
        <v>70</v>
      </c>
      <c r="BU175" s="49" t="s">
        <v>68</v>
      </c>
      <c r="BV175" s="49" t="s">
        <v>68</v>
      </c>
      <c r="BW175" s="49" t="s">
        <v>70</v>
      </c>
      <c r="BX175" s="49" t="s">
        <v>70</v>
      </c>
      <c r="BY175" s="49" t="s">
        <v>71</v>
      </c>
      <c r="BZ175" s="49" t="s">
        <v>71</v>
      </c>
    </row>
    <row r="176" spans="1:78" s="49" customFormat="1" ht="30" x14ac:dyDescent="0.25">
      <c r="A176" s="48">
        <v>14182500</v>
      </c>
      <c r="B176" s="48">
        <v>23780805</v>
      </c>
      <c r="C176" s="49" t="s">
        <v>141</v>
      </c>
      <c r="D176" s="65" t="s">
        <v>265</v>
      </c>
      <c r="E176" s="49" t="s">
        <v>263</v>
      </c>
      <c r="F176" s="50">
        <v>1.2</v>
      </c>
      <c r="G176" s="51">
        <v>0.93</v>
      </c>
      <c r="H176" s="51" t="str">
        <f t="shared" si="784"/>
        <v>VG</v>
      </c>
      <c r="I176" s="51" t="str">
        <f t="shared" si="785"/>
        <v>S</v>
      </c>
      <c r="J176" s="51" t="str">
        <f t="shared" si="786"/>
        <v>S</v>
      </c>
      <c r="K176" s="51" t="str">
        <f t="shared" si="787"/>
        <v>S</v>
      </c>
      <c r="L176" s="52">
        <v>5.1700000000000003E-2</v>
      </c>
      <c r="M176" s="51" t="str">
        <f t="shared" si="788"/>
        <v>G</v>
      </c>
      <c r="N176" s="51" t="str">
        <f t="shared" si="789"/>
        <v>VG</v>
      </c>
      <c r="O176" s="51" t="str">
        <f t="shared" si="790"/>
        <v>NS</v>
      </c>
      <c r="P176" s="51" t="str">
        <f t="shared" si="791"/>
        <v>VG</v>
      </c>
      <c r="Q176" s="51">
        <v>0.26</v>
      </c>
      <c r="R176" s="51" t="str">
        <f t="shared" si="792"/>
        <v>VG</v>
      </c>
      <c r="S176" s="51" t="str">
        <f t="shared" si="793"/>
        <v>S</v>
      </c>
      <c r="T176" s="51" t="str">
        <f t="shared" si="794"/>
        <v>S</v>
      </c>
      <c r="U176" s="51" t="str">
        <f t="shared" si="795"/>
        <v>S</v>
      </c>
      <c r="V176" s="51">
        <v>0.94399999999999995</v>
      </c>
      <c r="W176" s="51" t="str">
        <f t="shared" si="796"/>
        <v>VG</v>
      </c>
      <c r="X176" s="51" t="str">
        <f t="shared" si="797"/>
        <v>G</v>
      </c>
      <c r="Y176" s="51" t="str">
        <f t="shared" si="798"/>
        <v>VG</v>
      </c>
      <c r="Z176" s="51" t="str">
        <f t="shared" si="799"/>
        <v>VG</v>
      </c>
      <c r="AA176" s="53">
        <v>0.535923319643546</v>
      </c>
      <c r="AB176" s="53">
        <v>0.54027386729737004</v>
      </c>
      <c r="AC176" s="53">
        <v>38.385922260563298</v>
      </c>
      <c r="AD176" s="53">
        <v>34.925235199023199</v>
      </c>
      <c r="AE176" s="53">
        <v>0.68123173763151501</v>
      </c>
      <c r="AF176" s="53">
        <v>0.67803107060268997</v>
      </c>
      <c r="AG176" s="53">
        <v>0.89656751071997598</v>
      </c>
      <c r="AH176" s="53">
        <v>0.81040885140585495</v>
      </c>
      <c r="AI176" s="48" t="s">
        <v>70</v>
      </c>
      <c r="AJ176" s="48" t="s">
        <v>70</v>
      </c>
      <c r="AK176" s="48" t="s">
        <v>68</v>
      </c>
      <c r="AL176" s="48" t="s">
        <v>68</v>
      </c>
      <c r="AM176" s="48" t="s">
        <v>70</v>
      </c>
      <c r="AN176" s="48" t="s">
        <v>70</v>
      </c>
      <c r="AO176" s="48" t="s">
        <v>71</v>
      </c>
      <c r="AP176" s="48" t="s">
        <v>69</v>
      </c>
      <c r="AR176" s="54" t="s">
        <v>147</v>
      </c>
      <c r="AS176" s="53">
        <v>0.58536063766689905</v>
      </c>
      <c r="AT176" s="53">
        <v>0.59272982781481798</v>
      </c>
      <c r="AU176" s="53">
        <v>33.469692203266703</v>
      </c>
      <c r="AV176" s="53">
        <v>33.364055411436802</v>
      </c>
      <c r="AW176" s="53">
        <v>0.64392496638436203</v>
      </c>
      <c r="AX176" s="53">
        <v>0.63817722631349205</v>
      </c>
      <c r="AY176" s="53">
        <v>0.86206359381770803</v>
      </c>
      <c r="AZ176" s="53">
        <v>0.87097721664626104</v>
      </c>
      <c r="BA176" s="48" t="s">
        <v>70</v>
      </c>
      <c r="BB176" s="48" t="s">
        <v>70</v>
      </c>
      <c r="BC176" s="48" t="s">
        <v>68</v>
      </c>
      <c r="BD176" s="48" t="s">
        <v>68</v>
      </c>
      <c r="BE176" s="48" t="s">
        <v>70</v>
      </c>
      <c r="BF176" s="48" t="s">
        <v>70</v>
      </c>
      <c r="BG176" s="48" t="s">
        <v>71</v>
      </c>
      <c r="BH176" s="48" t="s">
        <v>71</v>
      </c>
      <c r="BI176" s="49">
        <f t="shared" si="800"/>
        <v>1</v>
      </c>
      <c r="BJ176" s="49" t="s">
        <v>147</v>
      </c>
      <c r="BK176" s="53">
        <v>0.54378322653536504</v>
      </c>
      <c r="BL176" s="53">
        <v>0.55855572720182001</v>
      </c>
      <c r="BM176" s="53">
        <v>38.038808598584602</v>
      </c>
      <c r="BN176" s="53">
        <v>37.220206783194897</v>
      </c>
      <c r="BO176" s="53">
        <v>0.67543820847257097</v>
      </c>
      <c r="BP176" s="53">
        <v>0.66441272775149296</v>
      </c>
      <c r="BQ176" s="53">
        <v>0.89330690129327395</v>
      </c>
      <c r="BR176" s="53">
        <v>0.89525479032905397</v>
      </c>
      <c r="BS176" s="49" t="s">
        <v>70</v>
      </c>
      <c r="BT176" s="49" t="s">
        <v>70</v>
      </c>
      <c r="BU176" s="49" t="s">
        <v>68</v>
      </c>
      <c r="BV176" s="49" t="s">
        <v>68</v>
      </c>
      <c r="BW176" s="49" t="s">
        <v>70</v>
      </c>
      <c r="BX176" s="49" t="s">
        <v>70</v>
      </c>
      <c r="BY176" s="49" t="s">
        <v>71</v>
      </c>
      <c r="BZ176" s="49" t="s">
        <v>71</v>
      </c>
    </row>
    <row r="177" spans="1:78" s="49" customFormat="1" ht="30" x14ac:dyDescent="0.25">
      <c r="A177" s="48">
        <v>14182500</v>
      </c>
      <c r="B177" s="48">
        <v>23780805</v>
      </c>
      <c r="C177" s="49" t="s">
        <v>141</v>
      </c>
      <c r="D177" s="65" t="s">
        <v>272</v>
      </c>
      <c r="E177" s="49" t="s">
        <v>260</v>
      </c>
      <c r="F177" s="50">
        <v>1.2</v>
      </c>
      <c r="G177" s="51">
        <v>0.93</v>
      </c>
      <c r="H177" s="51" t="str">
        <f t="shared" si="784"/>
        <v>VG</v>
      </c>
      <c r="I177" s="51" t="str">
        <f t="shared" si="785"/>
        <v>S</v>
      </c>
      <c r="J177" s="51" t="str">
        <f t="shared" si="786"/>
        <v>S</v>
      </c>
      <c r="K177" s="51" t="str">
        <f t="shared" si="787"/>
        <v>S</v>
      </c>
      <c r="L177" s="52">
        <v>5.45E-2</v>
      </c>
      <c r="M177" s="51" t="str">
        <f t="shared" si="788"/>
        <v>G</v>
      </c>
      <c r="N177" s="51" t="str">
        <f t="shared" si="789"/>
        <v>VG</v>
      </c>
      <c r="O177" s="51" t="str">
        <f t="shared" si="790"/>
        <v>NS</v>
      </c>
      <c r="P177" s="51" t="str">
        <f t="shared" si="791"/>
        <v>VG</v>
      </c>
      <c r="Q177" s="51">
        <v>0.26</v>
      </c>
      <c r="R177" s="51" t="str">
        <f t="shared" si="792"/>
        <v>VG</v>
      </c>
      <c r="S177" s="51" t="str">
        <f t="shared" si="793"/>
        <v>S</v>
      </c>
      <c r="T177" s="51" t="str">
        <f t="shared" si="794"/>
        <v>S</v>
      </c>
      <c r="U177" s="51" t="str">
        <f t="shared" si="795"/>
        <v>S</v>
      </c>
      <c r="V177" s="51">
        <v>0.94399999999999995</v>
      </c>
      <c r="W177" s="51" t="str">
        <f t="shared" si="796"/>
        <v>VG</v>
      </c>
      <c r="X177" s="51" t="str">
        <f t="shared" si="797"/>
        <v>G</v>
      </c>
      <c r="Y177" s="51" t="str">
        <f t="shared" si="798"/>
        <v>VG</v>
      </c>
      <c r="Z177" s="51" t="str">
        <f t="shared" si="799"/>
        <v>VG</v>
      </c>
      <c r="AA177" s="53">
        <v>0.535923319643546</v>
      </c>
      <c r="AB177" s="53">
        <v>0.54027386729737004</v>
      </c>
      <c r="AC177" s="53">
        <v>38.385922260563298</v>
      </c>
      <c r="AD177" s="53">
        <v>34.925235199023199</v>
      </c>
      <c r="AE177" s="53">
        <v>0.68123173763151501</v>
      </c>
      <c r="AF177" s="53">
        <v>0.67803107060268997</v>
      </c>
      <c r="AG177" s="53">
        <v>0.89656751071997598</v>
      </c>
      <c r="AH177" s="53">
        <v>0.81040885140585495</v>
      </c>
      <c r="AI177" s="48" t="s">
        <v>70</v>
      </c>
      <c r="AJ177" s="48" t="s">
        <v>70</v>
      </c>
      <c r="AK177" s="48" t="s">
        <v>68</v>
      </c>
      <c r="AL177" s="48" t="s">
        <v>68</v>
      </c>
      <c r="AM177" s="48" t="s">
        <v>70</v>
      </c>
      <c r="AN177" s="48" t="s">
        <v>70</v>
      </c>
      <c r="AO177" s="48" t="s">
        <v>71</v>
      </c>
      <c r="AP177" s="48" t="s">
        <v>69</v>
      </c>
      <c r="AR177" s="54" t="s">
        <v>147</v>
      </c>
      <c r="AS177" s="53">
        <v>0.58536063766689905</v>
      </c>
      <c r="AT177" s="53">
        <v>0.59272982781481798</v>
      </c>
      <c r="AU177" s="53">
        <v>33.469692203266703</v>
      </c>
      <c r="AV177" s="53">
        <v>33.364055411436802</v>
      </c>
      <c r="AW177" s="53">
        <v>0.64392496638436203</v>
      </c>
      <c r="AX177" s="53">
        <v>0.63817722631349205</v>
      </c>
      <c r="AY177" s="53">
        <v>0.86206359381770803</v>
      </c>
      <c r="AZ177" s="53">
        <v>0.87097721664626104</v>
      </c>
      <c r="BA177" s="48" t="s">
        <v>70</v>
      </c>
      <c r="BB177" s="48" t="s">
        <v>70</v>
      </c>
      <c r="BC177" s="48" t="s">
        <v>68</v>
      </c>
      <c r="BD177" s="48" t="s">
        <v>68</v>
      </c>
      <c r="BE177" s="48" t="s">
        <v>70</v>
      </c>
      <c r="BF177" s="48" t="s">
        <v>70</v>
      </c>
      <c r="BG177" s="48" t="s">
        <v>71</v>
      </c>
      <c r="BH177" s="48" t="s">
        <v>71</v>
      </c>
      <c r="BI177" s="49">
        <f t="shared" si="800"/>
        <v>1</v>
      </c>
      <c r="BJ177" s="49" t="s">
        <v>147</v>
      </c>
      <c r="BK177" s="53">
        <v>0.54378322653536504</v>
      </c>
      <c r="BL177" s="53">
        <v>0.55855572720182001</v>
      </c>
      <c r="BM177" s="53">
        <v>38.038808598584602</v>
      </c>
      <c r="BN177" s="53">
        <v>37.220206783194897</v>
      </c>
      <c r="BO177" s="53">
        <v>0.67543820847257097</v>
      </c>
      <c r="BP177" s="53">
        <v>0.66441272775149296</v>
      </c>
      <c r="BQ177" s="53">
        <v>0.89330690129327395</v>
      </c>
      <c r="BR177" s="53">
        <v>0.89525479032905397</v>
      </c>
      <c r="BS177" s="49" t="s">
        <v>70</v>
      </c>
      <c r="BT177" s="49" t="s">
        <v>70</v>
      </c>
      <c r="BU177" s="49" t="s">
        <v>68</v>
      </c>
      <c r="BV177" s="49" t="s">
        <v>68</v>
      </c>
      <c r="BW177" s="49" t="s">
        <v>70</v>
      </c>
      <c r="BX177" s="49" t="s">
        <v>70</v>
      </c>
      <c r="BY177" s="49" t="s">
        <v>71</v>
      </c>
      <c r="BZ177" s="49" t="s">
        <v>71</v>
      </c>
    </row>
    <row r="178" spans="1:78" s="49" customFormat="1" ht="30" x14ac:dyDescent="0.25">
      <c r="A178" s="48">
        <v>14182500</v>
      </c>
      <c r="B178" s="48">
        <v>23780805</v>
      </c>
      <c r="C178" s="49" t="s">
        <v>141</v>
      </c>
      <c r="D178" s="65" t="s">
        <v>275</v>
      </c>
      <c r="E178" s="49" t="s">
        <v>277</v>
      </c>
      <c r="F178" s="50">
        <v>1.2</v>
      </c>
      <c r="G178" s="51">
        <v>0.93</v>
      </c>
      <c r="H178" s="51" t="str">
        <f t="shared" si="784"/>
        <v>VG</v>
      </c>
      <c r="I178" s="51" t="str">
        <f t="shared" si="785"/>
        <v>S</v>
      </c>
      <c r="J178" s="51" t="str">
        <f t="shared" si="786"/>
        <v>S</v>
      </c>
      <c r="K178" s="51" t="str">
        <f t="shared" si="787"/>
        <v>S</v>
      </c>
      <c r="L178" s="52">
        <v>6.2199999999999998E-2</v>
      </c>
      <c r="M178" s="51" t="str">
        <f t="shared" si="788"/>
        <v>G</v>
      </c>
      <c r="N178" s="51" t="str">
        <f t="shared" si="789"/>
        <v>VG</v>
      </c>
      <c r="O178" s="51" t="str">
        <f t="shared" si="790"/>
        <v>NS</v>
      </c>
      <c r="P178" s="51" t="str">
        <f t="shared" si="791"/>
        <v>VG</v>
      </c>
      <c r="Q178" s="51">
        <v>0.27</v>
      </c>
      <c r="R178" s="51" t="str">
        <f t="shared" si="792"/>
        <v>VG</v>
      </c>
      <c r="S178" s="51" t="str">
        <f t="shared" si="793"/>
        <v>S</v>
      </c>
      <c r="T178" s="51" t="str">
        <f t="shared" si="794"/>
        <v>S</v>
      </c>
      <c r="U178" s="51" t="str">
        <f t="shared" si="795"/>
        <v>S</v>
      </c>
      <c r="V178" s="51">
        <v>0.94299999999999995</v>
      </c>
      <c r="W178" s="51" t="str">
        <f t="shared" si="796"/>
        <v>VG</v>
      </c>
      <c r="X178" s="51" t="str">
        <f t="shared" si="797"/>
        <v>G</v>
      </c>
      <c r="Y178" s="51" t="str">
        <f t="shared" si="798"/>
        <v>VG</v>
      </c>
      <c r="Z178" s="51" t="str">
        <f t="shared" si="799"/>
        <v>VG</v>
      </c>
      <c r="AA178" s="53">
        <v>0.535923319643546</v>
      </c>
      <c r="AB178" s="53">
        <v>0.54027386729737004</v>
      </c>
      <c r="AC178" s="53">
        <v>38.385922260563298</v>
      </c>
      <c r="AD178" s="53">
        <v>34.925235199023199</v>
      </c>
      <c r="AE178" s="53">
        <v>0.68123173763151501</v>
      </c>
      <c r="AF178" s="53">
        <v>0.67803107060268997</v>
      </c>
      <c r="AG178" s="53">
        <v>0.89656751071997598</v>
      </c>
      <c r="AH178" s="53">
        <v>0.81040885140585495</v>
      </c>
      <c r="AI178" s="48" t="s">
        <v>70</v>
      </c>
      <c r="AJ178" s="48" t="s">
        <v>70</v>
      </c>
      <c r="AK178" s="48" t="s">
        <v>68</v>
      </c>
      <c r="AL178" s="48" t="s">
        <v>68</v>
      </c>
      <c r="AM178" s="48" t="s">
        <v>70</v>
      </c>
      <c r="AN178" s="48" t="s">
        <v>70</v>
      </c>
      <c r="AO178" s="48" t="s">
        <v>71</v>
      </c>
      <c r="AP178" s="48" t="s">
        <v>69</v>
      </c>
      <c r="AR178" s="54" t="s">
        <v>147</v>
      </c>
      <c r="AS178" s="53">
        <v>0.58536063766689905</v>
      </c>
      <c r="AT178" s="53">
        <v>0.59272982781481798</v>
      </c>
      <c r="AU178" s="53">
        <v>33.469692203266703</v>
      </c>
      <c r="AV178" s="53">
        <v>33.364055411436802</v>
      </c>
      <c r="AW178" s="53">
        <v>0.64392496638436203</v>
      </c>
      <c r="AX178" s="53">
        <v>0.63817722631349205</v>
      </c>
      <c r="AY178" s="53">
        <v>0.86206359381770803</v>
      </c>
      <c r="AZ178" s="53">
        <v>0.87097721664626104</v>
      </c>
      <c r="BA178" s="48" t="s">
        <v>70</v>
      </c>
      <c r="BB178" s="48" t="s">
        <v>70</v>
      </c>
      <c r="BC178" s="48" t="s">
        <v>68</v>
      </c>
      <c r="BD178" s="48" t="s">
        <v>68</v>
      </c>
      <c r="BE178" s="48" t="s">
        <v>70</v>
      </c>
      <c r="BF178" s="48" t="s">
        <v>70</v>
      </c>
      <c r="BG178" s="48" t="s">
        <v>71</v>
      </c>
      <c r="BH178" s="48" t="s">
        <v>71</v>
      </c>
      <c r="BI178" s="49">
        <f t="shared" si="800"/>
        <v>1</v>
      </c>
      <c r="BJ178" s="49" t="s">
        <v>147</v>
      </c>
      <c r="BK178" s="53">
        <v>0.54378322653536504</v>
      </c>
      <c r="BL178" s="53">
        <v>0.55855572720182001</v>
      </c>
      <c r="BM178" s="53">
        <v>38.038808598584602</v>
      </c>
      <c r="BN178" s="53">
        <v>37.220206783194897</v>
      </c>
      <c r="BO178" s="53">
        <v>0.67543820847257097</v>
      </c>
      <c r="BP178" s="53">
        <v>0.66441272775149296</v>
      </c>
      <c r="BQ178" s="53">
        <v>0.89330690129327395</v>
      </c>
      <c r="BR178" s="53">
        <v>0.89525479032905397</v>
      </c>
      <c r="BS178" s="49" t="s">
        <v>70</v>
      </c>
      <c r="BT178" s="49" t="s">
        <v>70</v>
      </c>
      <c r="BU178" s="49" t="s">
        <v>68</v>
      </c>
      <c r="BV178" s="49" t="s">
        <v>68</v>
      </c>
      <c r="BW178" s="49" t="s">
        <v>70</v>
      </c>
      <c r="BX178" s="49" t="s">
        <v>70</v>
      </c>
      <c r="BY178" s="49" t="s">
        <v>71</v>
      </c>
      <c r="BZ178" s="49" t="s">
        <v>71</v>
      </c>
    </row>
    <row r="179" spans="1:78" s="49" customFormat="1" ht="30" x14ac:dyDescent="0.25">
      <c r="A179" s="48">
        <v>14182500</v>
      </c>
      <c r="B179" s="48">
        <v>23780805</v>
      </c>
      <c r="C179" s="49" t="s">
        <v>141</v>
      </c>
      <c r="D179" s="65" t="s">
        <v>281</v>
      </c>
      <c r="E179" s="49" t="s">
        <v>260</v>
      </c>
      <c r="F179" s="50">
        <v>1.2</v>
      </c>
      <c r="G179" s="51">
        <v>0.93</v>
      </c>
      <c r="H179" s="51" t="str">
        <f t="shared" si="784"/>
        <v>VG</v>
      </c>
      <c r="I179" s="51" t="str">
        <f t="shared" si="785"/>
        <v>S</v>
      </c>
      <c r="J179" s="51" t="str">
        <f t="shared" si="786"/>
        <v>S</v>
      </c>
      <c r="K179" s="51" t="str">
        <f t="shared" si="787"/>
        <v>S</v>
      </c>
      <c r="L179" s="52">
        <v>5.45E-2</v>
      </c>
      <c r="M179" s="51" t="str">
        <f t="shared" si="788"/>
        <v>G</v>
      </c>
      <c r="N179" s="51" t="str">
        <f t="shared" si="789"/>
        <v>VG</v>
      </c>
      <c r="O179" s="51" t="str">
        <f t="shared" si="790"/>
        <v>NS</v>
      </c>
      <c r="P179" s="51" t="str">
        <f t="shared" si="791"/>
        <v>VG</v>
      </c>
      <c r="Q179" s="51">
        <v>0.26</v>
      </c>
      <c r="R179" s="51" t="str">
        <f t="shared" si="792"/>
        <v>VG</v>
      </c>
      <c r="S179" s="51" t="str">
        <f t="shared" si="793"/>
        <v>S</v>
      </c>
      <c r="T179" s="51" t="str">
        <f t="shared" si="794"/>
        <v>S</v>
      </c>
      <c r="U179" s="51" t="str">
        <f t="shared" si="795"/>
        <v>S</v>
      </c>
      <c r="V179" s="51">
        <v>0.94299999999999995</v>
      </c>
      <c r="W179" s="51" t="str">
        <f t="shared" si="796"/>
        <v>VG</v>
      </c>
      <c r="X179" s="51" t="str">
        <f t="shared" si="797"/>
        <v>G</v>
      </c>
      <c r="Y179" s="51" t="str">
        <f t="shared" si="798"/>
        <v>VG</v>
      </c>
      <c r="Z179" s="51" t="str">
        <f t="shared" si="799"/>
        <v>VG</v>
      </c>
      <c r="AA179" s="53">
        <v>0.535923319643546</v>
      </c>
      <c r="AB179" s="53">
        <v>0.54027386729737004</v>
      </c>
      <c r="AC179" s="53">
        <v>38.385922260563298</v>
      </c>
      <c r="AD179" s="53">
        <v>34.925235199023199</v>
      </c>
      <c r="AE179" s="53">
        <v>0.68123173763151501</v>
      </c>
      <c r="AF179" s="53">
        <v>0.67803107060268997</v>
      </c>
      <c r="AG179" s="53">
        <v>0.89656751071997598</v>
      </c>
      <c r="AH179" s="53">
        <v>0.81040885140585495</v>
      </c>
      <c r="AI179" s="48" t="s">
        <v>70</v>
      </c>
      <c r="AJ179" s="48" t="s">
        <v>70</v>
      </c>
      <c r="AK179" s="48" t="s">
        <v>68</v>
      </c>
      <c r="AL179" s="48" t="s">
        <v>68</v>
      </c>
      <c r="AM179" s="48" t="s">
        <v>70</v>
      </c>
      <c r="AN179" s="48" t="s">
        <v>70</v>
      </c>
      <c r="AO179" s="48" t="s">
        <v>71</v>
      </c>
      <c r="AP179" s="48" t="s">
        <v>69</v>
      </c>
      <c r="AR179" s="54" t="s">
        <v>147</v>
      </c>
      <c r="AS179" s="53">
        <v>0.58536063766689905</v>
      </c>
      <c r="AT179" s="53">
        <v>0.59272982781481798</v>
      </c>
      <c r="AU179" s="53">
        <v>33.469692203266703</v>
      </c>
      <c r="AV179" s="53">
        <v>33.364055411436802</v>
      </c>
      <c r="AW179" s="53">
        <v>0.64392496638436203</v>
      </c>
      <c r="AX179" s="53">
        <v>0.63817722631349205</v>
      </c>
      <c r="AY179" s="53">
        <v>0.86206359381770803</v>
      </c>
      <c r="AZ179" s="53">
        <v>0.87097721664626104</v>
      </c>
      <c r="BA179" s="48" t="s">
        <v>70</v>
      </c>
      <c r="BB179" s="48" t="s">
        <v>70</v>
      </c>
      <c r="BC179" s="48" t="s">
        <v>68</v>
      </c>
      <c r="BD179" s="48" t="s">
        <v>68</v>
      </c>
      <c r="BE179" s="48" t="s">
        <v>70</v>
      </c>
      <c r="BF179" s="48" t="s">
        <v>70</v>
      </c>
      <c r="BG179" s="48" t="s">
        <v>71</v>
      </c>
      <c r="BH179" s="48" t="s">
        <v>71</v>
      </c>
      <c r="BI179" s="49">
        <f t="shared" si="800"/>
        <v>1</v>
      </c>
      <c r="BJ179" s="49" t="s">
        <v>147</v>
      </c>
      <c r="BK179" s="53">
        <v>0.54378322653536504</v>
      </c>
      <c r="BL179" s="53">
        <v>0.55855572720182001</v>
      </c>
      <c r="BM179" s="53">
        <v>38.038808598584602</v>
      </c>
      <c r="BN179" s="53">
        <v>37.220206783194897</v>
      </c>
      <c r="BO179" s="53">
        <v>0.67543820847257097</v>
      </c>
      <c r="BP179" s="53">
        <v>0.66441272775149296</v>
      </c>
      <c r="BQ179" s="53">
        <v>0.89330690129327395</v>
      </c>
      <c r="BR179" s="53">
        <v>0.89525479032905397</v>
      </c>
      <c r="BS179" s="49" t="s">
        <v>70</v>
      </c>
      <c r="BT179" s="49" t="s">
        <v>70</v>
      </c>
      <c r="BU179" s="49" t="s">
        <v>68</v>
      </c>
      <c r="BV179" s="49" t="s">
        <v>68</v>
      </c>
      <c r="BW179" s="49" t="s">
        <v>70</v>
      </c>
      <c r="BX179" s="49" t="s">
        <v>70</v>
      </c>
      <c r="BY179" s="49" t="s">
        <v>71</v>
      </c>
      <c r="BZ179" s="49" t="s">
        <v>71</v>
      </c>
    </row>
    <row r="180" spans="1:78" s="70" customFormat="1" x14ac:dyDescent="0.25">
      <c r="F180" s="71"/>
      <c r="G180" s="72"/>
      <c r="H180" s="72"/>
      <c r="I180" s="72"/>
      <c r="J180" s="72"/>
      <c r="K180" s="72"/>
      <c r="L180" s="73"/>
      <c r="M180" s="73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3"/>
      <c r="AC180" s="72"/>
      <c r="AD180" s="72"/>
      <c r="AE180" s="72"/>
      <c r="AF180" s="73"/>
      <c r="AG180" s="72"/>
      <c r="AH180" s="72"/>
      <c r="AI180" s="72"/>
      <c r="AJ180" s="73"/>
      <c r="AK180" s="72"/>
      <c r="AL180" s="72"/>
    </row>
    <row r="181" spans="1:78" s="49" customFormat="1" x14ac:dyDescent="0.25">
      <c r="A181" s="48">
        <v>14184100</v>
      </c>
      <c r="B181" s="48">
        <v>23780883</v>
      </c>
      <c r="C181" s="49" t="s">
        <v>143</v>
      </c>
      <c r="D181" s="49" t="s">
        <v>151</v>
      </c>
      <c r="E181" s="49" t="s">
        <v>155</v>
      </c>
      <c r="F181" s="50">
        <v>1.7</v>
      </c>
      <c r="G181" s="51">
        <v>0.79</v>
      </c>
      <c r="H181" s="51" t="str">
        <f t="shared" ref="H181:H189" si="801">IF(G181&gt;0.8,"VG",IF(G181&gt;0.7,"G",IF(G181&gt;0.45,"S","NS")))</f>
        <v>G</v>
      </c>
      <c r="I181" s="51" t="str">
        <f t="shared" ref="I181:I188" si="802">AI181</f>
        <v>G</v>
      </c>
      <c r="J181" s="51" t="str">
        <f t="shared" ref="J181:J188" si="803">BB181</f>
        <v>G</v>
      </c>
      <c r="K181" s="51" t="str">
        <f t="shared" ref="K181:K188" si="804">BT181</f>
        <v>G</v>
      </c>
      <c r="L181" s="52">
        <v>1.9E-2</v>
      </c>
      <c r="M181" s="51" t="str">
        <f t="shared" ref="M181:M189" si="805">IF(ABS(L181)&lt;5%,"VG",IF(ABS(L181)&lt;10%,"G",IF(ABS(L181)&lt;15%,"S","NS")))</f>
        <v>VG</v>
      </c>
      <c r="N181" s="51" t="str">
        <f t="shared" ref="N181:N188" si="806">AO181</f>
        <v>G</v>
      </c>
      <c r="O181" s="51" t="str">
        <f t="shared" ref="O181:O188" si="807">BD181</f>
        <v>G</v>
      </c>
      <c r="P181" s="51" t="str">
        <f t="shared" ref="P181:P188" si="808">BY181</f>
        <v>G</v>
      </c>
      <c r="Q181" s="51">
        <v>0.46</v>
      </c>
      <c r="R181" s="51" t="str">
        <f t="shared" ref="R181:R189" si="809">IF(Q181&lt;=0.5,"VG",IF(Q181&lt;=0.6,"G",IF(Q181&lt;=0.7,"S","NS")))</f>
        <v>VG</v>
      </c>
      <c r="S181" s="51" t="str">
        <f t="shared" ref="S181:S188" si="810">AN181</f>
        <v>G</v>
      </c>
      <c r="T181" s="51" t="str">
        <f t="shared" ref="T181:T188" si="811">BF181</f>
        <v>VG</v>
      </c>
      <c r="U181" s="51" t="str">
        <f t="shared" ref="U181:U188" si="812">BX181</f>
        <v>VG</v>
      </c>
      <c r="V181" s="51">
        <v>0.87</v>
      </c>
      <c r="W181" s="51" t="str">
        <f t="shared" ref="W181:W189" si="813">IF(V181&gt;0.85,"VG",IF(V181&gt;0.75,"G",IF(V181&gt;0.6,"S","NS")))</f>
        <v>VG</v>
      </c>
      <c r="X181" s="51" t="str">
        <f t="shared" ref="X181:X188" si="814">AP181</f>
        <v>S</v>
      </c>
      <c r="Y181" s="51" t="str">
        <f t="shared" ref="Y181:Y188" si="815">BH181</f>
        <v>VG</v>
      </c>
      <c r="Z181" s="51" t="str">
        <f t="shared" ref="Z181:Z188" si="816">BZ181</f>
        <v>G</v>
      </c>
      <c r="AA181" s="53">
        <v>0.74616055699305495</v>
      </c>
      <c r="AB181" s="53">
        <v>0.67909814418889003</v>
      </c>
      <c r="AC181" s="53">
        <v>14.057892180073001</v>
      </c>
      <c r="AD181" s="53">
        <v>10.3877828640448</v>
      </c>
      <c r="AE181" s="53">
        <v>0.50382481380629296</v>
      </c>
      <c r="AF181" s="53">
        <v>0.56648199954730305</v>
      </c>
      <c r="AG181" s="53">
        <v>0.84268686003554205</v>
      </c>
      <c r="AH181" s="53">
        <v>0.72946601556531199</v>
      </c>
      <c r="AI181" s="48" t="s">
        <v>69</v>
      </c>
      <c r="AJ181" s="48" t="s">
        <v>70</v>
      </c>
      <c r="AK181" s="48" t="s">
        <v>70</v>
      </c>
      <c r="AL181" s="48" t="s">
        <v>70</v>
      </c>
      <c r="AM181" s="48" t="s">
        <v>69</v>
      </c>
      <c r="AN181" s="48" t="s">
        <v>69</v>
      </c>
      <c r="AO181" s="48" t="s">
        <v>69</v>
      </c>
      <c r="AP181" s="48" t="s">
        <v>70</v>
      </c>
      <c r="AR181" s="54" t="s">
        <v>149</v>
      </c>
      <c r="AS181" s="53">
        <v>0.79445395584336498</v>
      </c>
      <c r="AT181" s="53">
        <v>0.793548832874162</v>
      </c>
      <c r="AU181" s="53">
        <v>8.4103450557926198</v>
      </c>
      <c r="AV181" s="53">
        <v>8.4276026771923807</v>
      </c>
      <c r="AW181" s="53">
        <v>0.45337186079049402</v>
      </c>
      <c r="AX181" s="53">
        <v>0.45436897685233502</v>
      </c>
      <c r="AY181" s="53">
        <v>0.85077270589057197</v>
      </c>
      <c r="AZ181" s="53">
        <v>0.85532850180283004</v>
      </c>
      <c r="BA181" s="48" t="s">
        <v>69</v>
      </c>
      <c r="BB181" s="48" t="s">
        <v>69</v>
      </c>
      <c r="BC181" s="48" t="s">
        <v>69</v>
      </c>
      <c r="BD181" s="48" t="s">
        <v>69</v>
      </c>
      <c r="BE181" s="48" t="s">
        <v>71</v>
      </c>
      <c r="BF181" s="48" t="s">
        <v>71</v>
      </c>
      <c r="BG181" s="48" t="s">
        <v>71</v>
      </c>
      <c r="BH181" s="48" t="s">
        <v>71</v>
      </c>
      <c r="BI181" s="49">
        <f t="shared" ref="BI181:BI188" si="817">IF(BJ181=AR181,1,0)</f>
        <v>1</v>
      </c>
      <c r="BJ181" s="49" t="s">
        <v>149</v>
      </c>
      <c r="BK181" s="53">
        <v>0.75847979630699902</v>
      </c>
      <c r="BL181" s="53">
        <v>0.76392120553183895</v>
      </c>
      <c r="BM181" s="53">
        <v>12.772944691857001</v>
      </c>
      <c r="BN181" s="53">
        <v>11.9197259371805</v>
      </c>
      <c r="BO181" s="53">
        <v>0.49144705075216599</v>
      </c>
      <c r="BP181" s="53">
        <v>0.485879403214584</v>
      </c>
      <c r="BQ181" s="53">
        <v>0.84162527161224499</v>
      </c>
      <c r="BR181" s="53">
        <v>0.84458503604716195</v>
      </c>
      <c r="BS181" s="49" t="s">
        <v>69</v>
      </c>
      <c r="BT181" s="49" t="s">
        <v>69</v>
      </c>
      <c r="BU181" s="49" t="s">
        <v>70</v>
      </c>
      <c r="BV181" s="49" t="s">
        <v>70</v>
      </c>
      <c r="BW181" s="49" t="s">
        <v>71</v>
      </c>
      <c r="BX181" s="49" t="s">
        <v>71</v>
      </c>
      <c r="BY181" s="49" t="s">
        <v>69</v>
      </c>
      <c r="BZ181" s="49" t="s">
        <v>69</v>
      </c>
    </row>
    <row r="182" spans="1:78" s="30" customFormat="1" x14ac:dyDescent="0.25">
      <c r="A182" s="36">
        <v>14184100</v>
      </c>
      <c r="B182" s="36">
        <v>23780883</v>
      </c>
      <c r="C182" s="30" t="s">
        <v>143</v>
      </c>
      <c r="D182" s="30" t="s">
        <v>183</v>
      </c>
      <c r="E182" s="30" t="s">
        <v>187</v>
      </c>
      <c r="F182" s="63">
        <v>4.2</v>
      </c>
      <c r="G182" s="24">
        <v>-0.19</v>
      </c>
      <c r="H182" s="24" t="str">
        <f t="shared" si="801"/>
        <v>NS</v>
      </c>
      <c r="I182" s="24" t="str">
        <f t="shared" si="802"/>
        <v>G</v>
      </c>
      <c r="J182" s="24" t="str">
        <f t="shared" si="803"/>
        <v>G</v>
      </c>
      <c r="K182" s="24" t="str">
        <f t="shared" si="804"/>
        <v>G</v>
      </c>
      <c r="L182" s="25">
        <v>0.61499999999999999</v>
      </c>
      <c r="M182" s="24" t="str">
        <f t="shared" si="805"/>
        <v>NS</v>
      </c>
      <c r="N182" s="24" t="str">
        <f t="shared" si="806"/>
        <v>G</v>
      </c>
      <c r="O182" s="24" t="str">
        <f t="shared" si="807"/>
        <v>G</v>
      </c>
      <c r="P182" s="24" t="str">
        <f t="shared" si="808"/>
        <v>G</v>
      </c>
      <c r="Q182" s="24">
        <v>0.79</v>
      </c>
      <c r="R182" s="24" t="str">
        <f t="shared" si="809"/>
        <v>NS</v>
      </c>
      <c r="S182" s="24" t="str">
        <f t="shared" si="810"/>
        <v>G</v>
      </c>
      <c r="T182" s="24" t="str">
        <f t="shared" si="811"/>
        <v>VG</v>
      </c>
      <c r="U182" s="24" t="str">
        <f t="shared" si="812"/>
        <v>VG</v>
      </c>
      <c r="V182" s="24">
        <v>0.91600000000000004</v>
      </c>
      <c r="W182" s="24" t="str">
        <f t="shared" si="813"/>
        <v>VG</v>
      </c>
      <c r="X182" s="24" t="str">
        <f t="shared" si="814"/>
        <v>S</v>
      </c>
      <c r="Y182" s="24" t="str">
        <f t="shared" si="815"/>
        <v>VG</v>
      </c>
      <c r="Z182" s="24" t="str">
        <f t="shared" si="816"/>
        <v>G</v>
      </c>
      <c r="AA182" s="33">
        <v>0.74616055699305495</v>
      </c>
      <c r="AB182" s="33">
        <v>0.67909814418889003</v>
      </c>
      <c r="AC182" s="33">
        <v>14.057892180073001</v>
      </c>
      <c r="AD182" s="33">
        <v>10.3877828640448</v>
      </c>
      <c r="AE182" s="33">
        <v>0.50382481380629296</v>
      </c>
      <c r="AF182" s="33">
        <v>0.56648199954730305</v>
      </c>
      <c r="AG182" s="33">
        <v>0.84268686003554205</v>
      </c>
      <c r="AH182" s="33">
        <v>0.72946601556531199</v>
      </c>
      <c r="AI182" s="36" t="s">
        <v>69</v>
      </c>
      <c r="AJ182" s="36" t="s">
        <v>70</v>
      </c>
      <c r="AK182" s="36" t="s">
        <v>70</v>
      </c>
      <c r="AL182" s="36" t="s">
        <v>70</v>
      </c>
      <c r="AM182" s="36" t="s">
        <v>69</v>
      </c>
      <c r="AN182" s="36" t="s">
        <v>69</v>
      </c>
      <c r="AO182" s="36" t="s">
        <v>69</v>
      </c>
      <c r="AP182" s="36" t="s">
        <v>70</v>
      </c>
      <c r="AR182" s="64" t="s">
        <v>149</v>
      </c>
      <c r="AS182" s="33">
        <v>0.79445395584336498</v>
      </c>
      <c r="AT182" s="33">
        <v>0.793548832874162</v>
      </c>
      <c r="AU182" s="33">
        <v>8.4103450557926198</v>
      </c>
      <c r="AV182" s="33">
        <v>8.4276026771923807</v>
      </c>
      <c r="AW182" s="33">
        <v>0.45337186079049402</v>
      </c>
      <c r="AX182" s="33">
        <v>0.45436897685233502</v>
      </c>
      <c r="AY182" s="33">
        <v>0.85077270589057197</v>
      </c>
      <c r="AZ182" s="33">
        <v>0.85532850180283004</v>
      </c>
      <c r="BA182" s="36" t="s">
        <v>69</v>
      </c>
      <c r="BB182" s="36" t="s">
        <v>69</v>
      </c>
      <c r="BC182" s="36" t="s">
        <v>69</v>
      </c>
      <c r="BD182" s="36" t="s">
        <v>69</v>
      </c>
      <c r="BE182" s="36" t="s">
        <v>71</v>
      </c>
      <c r="BF182" s="36" t="s">
        <v>71</v>
      </c>
      <c r="BG182" s="36" t="s">
        <v>71</v>
      </c>
      <c r="BH182" s="36" t="s">
        <v>71</v>
      </c>
      <c r="BI182" s="30">
        <f t="shared" si="817"/>
        <v>1</v>
      </c>
      <c r="BJ182" s="30" t="s">
        <v>149</v>
      </c>
      <c r="BK182" s="33">
        <v>0.75847979630699902</v>
      </c>
      <c r="BL182" s="33">
        <v>0.76392120553183895</v>
      </c>
      <c r="BM182" s="33">
        <v>12.772944691857001</v>
      </c>
      <c r="BN182" s="33">
        <v>11.9197259371805</v>
      </c>
      <c r="BO182" s="33">
        <v>0.49144705075216599</v>
      </c>
      <c r="BP182" s="33">
        <v>0.485879403214584</v>
      </c>
      <c r="BQ182" s="33">
        <v>0.84162527161224499</v>
      </c>
      <c r="BR182" s="33">
        <v>0.84458503604716195</v>
      </c>
      <c r="BS182" s="30" t="s">
        <v>69</v>
      </c>
      <c r="BT182" s="30" t="s">
        <v>69</v>
      </c>
      <c r="BU182" s="30" t="s">
        <v>70</v>
      </c>
      <c r="BV182" s="30" t="s">
        <v>70</v>
      </c>
      <c r="BW182" s="30" t="s">
        <v>71</v>
      </c>
      <c r="BX182" s="30" t="s">
        <v>71</v>
      </c>
      <c r="BY182" s="30" t="s">
        <v>69</v>
      </c>
      <c r="BZ182" s="30" t="s">
        <v>69</v>
      </c>
    </row>
    <row r="183" spans="1:78" s="56" customFormat="1" x14ac:dyDescent="0.25">
      <c r="A183" s="55">
        <v>14184100</v>
      </c>
      <c r="B183" s="55">
        <v>23780883</v>
      </c>
      <c r="C183" s="56" t="s">
        <v>143</v>
      </c>
      <c r="D183" s="56" t="s">
        <v>192</v>
      </c>
      <c r="E183" s="56" t="s">
        <v>152</v>
      </c>
      <c r="F183" s="57">
        <v>1.7</v>
      </c>
      <c r="G183" s="58">
        <v>0.76</v>
      </c>
      <c r="H183" s="58" t="str">
        <f t="shared" si="801"/>
        <v>G</v>
      </c>
      <c r="I183" s="58" t="str">
        <f t="shared" si="802"/>
        <v>G</v>
      </c>
      <c r="J183" s="58" t="str">
        <f t="shared" si="803"/>
        <v>G</v>
      </c>
      <c r="K183" s="58" t="str">
        <f t="shared" si="804"/>
        <v>G</v>
      </c>
      <c r="L183" s="59">
        <v>0.17199999999999999</v>
      </c>
      <c r="M183" s="58" t="str">
        <f t="shared" si="805"/>
        <v>NS</v>
      </c>
      <c r="N183" s="58" t="str">
        <f t="shared" si="806"/>
        <v>G</v>
      </c>
      <c r="O183" s="58" t="str">
        <f t="shared" si="807"/>
        <v>G</v>
      </c>
      <c r="P183" s="58" t="str">
        <f t="shared" si="808"/>
        <v>G</v>
      </c>
      <c r="Q183" s="58">
        <v>0.46</v>
      </c>
      <c r="R183" s="58" t="str">
        <f t="shared" si="809"/>
        <v>VG</v>
      </c>
      <c r="S183" s="58" t="str">
        <f t="shared" si="810"/>
        <v>G</v>
      </c>
      <c r="T183" s="58" t="str">
        <f t="shared" si="811"/>
        <v>VG</v>
      </c>
      <c r="U183" s="58" t="str">
        <f t="shared" si="812"/>
        <v>VG</v>
      </c>
      <c r="V183" s="58">
        <v>0.91500000000000004</v>
      </c>
      <c r="W183" s="58" t="str">
        <f t="shared" si="813"/>
        <v>VG</v>
      </c>
      <c r="X183" s="58" t="str">
        <f t="shared" si="814"/>
        <v>S</v>
      </c>
      <c r="Y183" s="58" t="str">
        <f t="shared" si="815"/>
        <v>VG</v>
      </c>
      <c r="Z183" s="58" t="str">
        <f t="shared" si="816"/>
        <v>G</v>
      </c>
      <c r="AA183" s="60">
        <v>0.74616055699305495</v>
      </c>
      <c r="AB183" s="60">
        <v>0.67909814418889003</v>
      </c>
      <c r="AC183" s="60">
        <v>14.057892180073001</v>
      </c>
      <c r="AD183" s="60">
        <v>10.3877828640448</v>
      </c>
      <c r="AE183" s="60">
        <v>0.50382481380629296</v>
      </c>
      <c r="AF183" s="60">
        <v>0.56648199954730305</v>
      </c>
      <c r="AG183" s="60">
        <v>0.84268686003554205</v>
      </c>
      <c r="AH183" s="60">
        <v>0.72946601556531199</v>
      </c>
      <c r="AI183" s="55" t="s">
        <v>69</v>
      </c>
      <c r="AJ183" s="55" t="s">
        <v>70</v>
      </c>
      <c r="AK183" s="55" t="s">
        <v>70</v>
      </c>
      <c r="AL183" s="55" t="s">
        <v>70</v>
      </c>
      <c r="AM183" s="55" t="s">
        <v>69</v>
      </c>
      <c r="AN183" s="55" t="s">
        <v>69</v>
      </c>
      <c r="AO183" s="55" t="s">
        <v>69</v>
      </c>
      <c r="AP183" s="55" t="s">
        <v>70</v>
      </c>
      <c r="AR183" s="61" t="s">
        <v>149</v>
      </c>
      <c r="AS183" s="60">
        <v>0.79445395584336498</v>
      </c>
      <c r="AT183" s="60">
        <v>0.793548832874162</v>
      </c>
      <c r="AU183" s="60">
        <v>8.4103450557926198</v>
      </c>
      <c r="AV183" s="60">
        <v>8.4276026771923807</v>
      </c>
      <c r="AW183" s="60">
        <v>0.45337186079049402</v>
      </c>
      <c r="AX183" s="60">
        <v>0.45436897685233502</v>
      </c>
      <c r="AY183" s="60">
        <v>0.85077270589057197</v>
      </c>
      <c r="AZ183" s="60">
        <v>0.85532850180283004</v>
      </c>
      <c r="BA183" s="55" t="s">
        <v>69</v>
      </c>
      <c r="BB183" s="55" t="s">
        <v>69</v>
      </c>
      <c r="BC183" s="55" t="s">
        <v>69</v>
      </c>
      <c r="BD183" s="55" t="s">
        <v>69</v>
      </c>
      <c r="BE183" s="55" t="s">
        <v>71</v>
      </c>
      <c r="BF183" s="55" t="s">
        <v>71</v>
      </c>
      <c r="BG183" s="55" t="s">
        <v>71</v>
      </c>
      <c r="BH183" s="55" t="s">
        <v>71</v>
      </c>
      <c r="BI183" s="56">
        <f t="shared" si="817"/>
        <v>1</v>
      </c>
      <c r="BJ183" s="56" t="s">
        <v>149</v>
      </c>
      <c r="BK183" s="60">
        <v>0.75847979630699902</v>
      </c>
      <c r="BL183" s="60">
        <v>0.76392120553183895</v>
      </c>
      <c r="BM183" s="60">
        <v>12.772944691857001</v>
      </c>
      <c r="BN183" s="60">
        <v>11.9197259371805</v>
      </c>
      <c r="BO183" s="60">
        <v>0.49144705075216599</v>
      </c>
      <c r="BP183" s="60">
        <v>0.485879403214584</v>
      </c>
      <c r="BQ183" s="60">
        <v>0.84162527161224499</v>
      </c>
      <c r="BR183" s="60">
        <v>0.84458503604716195</v>
      </c>
      <c r="BS183" s="56" t="s">
        <v>69</v>
      </c>
      <c r="BT183" s="56" t="s">
        <v>69</v>
      </c>
      <c r="BU183" s="56" t="s">
        <v>70</v>
      </c>
      <c r="BV183" s="56" t="s">
        <v>70</v>
      </c>
      <c r="BW183" s="56" t="s">
        <v>71</v>
      </c>
      <c r="BX183" s="56" t="s">
        <v>71</v>
      </c>
      <c r="BY183" s="56" t="s">
        <v>69</v>
      </c>
      <c r="BZ183" s="56" t="s">
        <v>69</v>
      </c>
    </row>
    <row r="184" spans="1:78" s="56" customFormat="1" x14ac:dyDescent="0.25">
      <c r="A184" s="55">
        <v>14184100</v>
      </c>
      <c r="B184" s="55">
        <v>23780883</v>
      </c>
      <c r="C184" s="56" t="s">
        <v>143</v>
      </c>
      <c r="D184" s="56" t="s">
        <v>202</v>
      </c>
      <c r="E184" s="56" t="s">
        <v>152</v>
      </c>
      <c r="F184" s="57">
        <v>1.7</v>
      </c>
      <c r="G184" s="58">
        <v>0.76</v>
      </c>
      <c r="H184" s="58" t="str">
        <f t="shared" si="801"/>
        <v>G</v>
      </c>
      <c r="I184" s="58" t="str">
        <f t="shared" si="802"/>
        <v>G</v>
      </c>
      <c r="J184" s="58" t="str">
        <f t="shared" si="803"/>
        <v>G</v>
      </c>
      <c r="K184" s="58" t="str">
        <f t="shared" si="804"/>
        <v>G</v>
      </c>
      <c r="L184" s="59">
        <v>0.17380000000000001</v>
      </c>
      <c r="M184" s="58" t="str">
        <f t="shared" si="805"/>
        <v>NS</v>
      </c>
      <c r="N184" s="58" t="str">
        <f t="shared" si="806"/>
        <v>G</v>
      </c>
      <c r="O184" s="58" t="str">
        <f t="shared" si="807"/>
        <v>G</v>
      </c>
      <c r="P184" s="58" t="str">
        <f t="shared" si="808"/>
        <v>G</v>
      </c>
      <c r="Q184" s="58">
        <v>0.46</v>
      </c>
      <c r="R184" s="58" t="str">
        <f t="shared" si="809"/>
        <v>VG</v>
      </c>
      <c r="S184" s="58" t="str">
        <f t="shared" si="810"/>
        <v>G</v>
      </c>
      <c r="T184" s="58" t="str">
        <f t="shared" si="811"/>
        <v>VG</v>
      </c>
      <c r="U184" s="58" t="str">
        <f t="shared" si="812"/>
        <v>VG</v>
      </c>
      <c r="V184" s="58">
        <v>0.91600000000000004</v>
      </c>
      <c r="W184" s="58" t="str">
        <f t="shared" si="813"/>
        <v>VG</v>
      </c>
      <c r="X184" s="58" t="str">
        <f t="shared" si="814"/>
        <v>S</v>
      </c>
      <c r="Y184" s="58" t="str">
        <f t="shared" si="815"/>
        <v>VG</v>
      </c>
      <c r="Z184" s="58" t="str">
        <f t="shared" si="816"/>
        <v>G</v>
      </c>
      <c r="AA184" s="60">
        <v>0.74616055699305495</v>
      </c>
      <c r="AB184" s="60">
        <v>0.67909814418889003</v>
      </c>
      <c r="AC184" s="60">
        <v>14.057892180073001</v>
      </c>
      <c r="AD184" s="60">
        <v>10.3877828640448</v>
      </c>
      <c r="AE184" s="60">
        <v>0.50382481380629296</v>
      </c>
      <c r="AF184" s="60">
        <v>0.56648199954730305</v>
      </c>
      <c r="AG184" s="60">
        <v>0.84268686003554205</v>
      </c>
      <c r="AH184" s="60">
        <v>0.72946601556531199</v>
      </c>
      <c r="AI184" s="55" t="s">
        <v>69</v>
      </c>
      <c r="AJ184" s="55" t="s">
        <v>70</v>
      </c>
      <c r="AK184" s="55" t="s">
        <v>70</v>
      </c>
      <c r="AL184" s="55" t="s">
        <v>70</v>
      </c>
      <c r="AM184" s="55" t="s">
        <v>69</v>
      </c>
      <c r="AN184" s="55" t="s">
        <v>69</v>
      </c>
      <c r="AO184" s="55" t="s">
        <v>69</v>
      </c>
      <c r="AP184" s="55" t="s">
        <v>70</v>
      </c>
      <c r="AR184" s="61" t="s">
        <v>149</v>
      </c>
      <c r="AS184" s="60">
        <v>0.79445395584336498</v>
      </c>
      <c r="AT184" s="60">
        <v>0.793548832874162</v>
      </c>
      <c r="AU184" s="60">
        <v>8.4103450557926198</v>
      </c>
      <c r="AV184" s="60">
        <v>8.4276026771923807</v>
      </c>
      <c r="AW184" s="60">
        <v>0.45337186079049402</v>
      </c>
      <c r="AX184" s="60">
        <v>0.45436897685233502</v>
      </c>
      <c r="AY184" s="60">
        <v>0.85077270589057197</v>
      </c>
      <c r="AZ184" s="60">
        <v>0.85532850180283004</v>
      </c>
      <c r="BA184" s="55" t="s">
        <v>69</v>
      </c>
      <c r="BB184" s="55" t="s">
        <v>69</v>
      </c>
      <c r="BC184" s="55" t="s">
        <v>69</v>
      </c>
      <c r="BD184" s="55" t="s">
        <v>69</v>
      </c>
      <c r="BE184" s="55" t="s">
        <v>71</v>
      </c>
      <c r="BF184" s="55" t="s">
        <v>71</v>
      </c>
      <c r="BG184" s="55" t="s">
        <v>71</v>
      </c>
      <c r="BH184" s="55" t="s">
        <v>71</v>
      </c>
      <c r="BI184" s="56">
        <f t="shared" si="817"/>
        <v>1</v>
      </c>
      <c r="BJ184" s="56" t="s">
        <v>149</v>
      </c>
      <c r="BK184" s="60">
        <v>0.75847979630699902</v>
      </c>
      <c r="BL184" s="60">
        <v>0.76392120553183895</v>
      </c>
      <c r="BM184" s="60">
        <v>12.772944691857001</v>
      </c>
      <c r="BN184" s="60">
        <v>11.9197259371805</v>
      </c>
      <c r="BO184" s="60">
        <v>0.49144705075216599</v>
      </c>
      <c r="BP184" s="60">
        <v>0.485879403214584</v>
      </c>
      <c r="BQ184" s="60">
        <v>0.84162527161224499</v>
      </c>
      <c r="BR184" s="60">
        <v>0.84458503604716195</v>
      </c>
      <c r="BS184" s="56" t="s">
        <v>69</v>
      </c>
      <c r="BT184" s="56" t="s">
        <v>69</v>
      </c>
      <c r="BU184" s="56" t="s">
        <v>70</v>
      </c>
      <c r="BV184" s="56" t="s">
        <v>70</v>
      </c>
      <c r="BW184" s="56" t="s">
        <v>71</v>
      </c>
      <c r="BX184" s="56" t="s">
        <v>71</v>
      </c>
      <c r="BY184" s="56" t="s">
        <v>69</v>
      </c>
      <c r="BZ184" s="56" t="s">
        <v>69</v>
      </c>
    </row>
    <row r="185" spans="1:78" s="56" customFormat="1" x14ac:dyDescent="0.25">
      <c r="A185" s="55">
        <v>14184100</v>
      </c>
      <c r="B185" s="55">
        <v>23780883</v>
      </c>
      <c r="C185" s="56" t="s">
        <v>143</v>
      </c>
      <c r="D185" s="56" t="s">
        <v>208</v>
      </c>
      <c r="E185" s="56" t="s">
        <v>152</v>
      </c>
      <c r="F185" s="57">
        <v>1.7</v>
      </c>
      <c r="G185" s="58">
        <v>0.76</v>
      </c>
      <c r="H185" s="58" t="str">
        <f t="shared" si="801"/>
        <v>G</v>
      </c>
      <c r="I185" s="58" t="str">
        <f t="shared" si="802"/>
        <v>G</v>
      </c>
      <c r="J185" s="58" t="str">
        <f t="shared" si="803"/>
        <v>G</v>
      </c>
      <c r="K185" s="58" t="str">
        <f t="shared" si="804"/>
        <v>G</v>
      </c>
      <c r="L185" s="59">
        <v>0.1704</v>
      </c>
      <c r="M185" s="58" t="str">
        <f t="shared" si="805"/>
        <v>NS</v>
      </c>
      <c r="N185" s="58" t="str">
        <f t="shared" si="806"/>
        <v>G</v>
      </c>
      <c r="O185" s="58" t="str">
        <f t="shared" si="807"/>
        <v>G</v>
      </c>
      <c r="P185" s="58" t="str">
        <f t="shared" si="808"/>
        <v>G</v>
      </c>
      <c r="Q185" s="58">
        <v>0.46</v>
      </c>
      <c r="R185" s="58" t="str">
        <f t="shared" si="809"/>
        <v>VG</v>
      </c>
      <c r="S185" s="58" t="str">
        <f t="shared" si="810"/>
        <v>G</v>
      </c>
      <c r="T185" s="58" t="str">
        <f t="shared" si="811"/>
        <v>VG</v>
      </c>
      <c r="U185" s="58" t="str">
        <f t="shared" si="812"/>
        <v>VG</v>
      </c>
      <c r="V185" s="58">
        <v>0.91500000000000004</v>
      </c>
      <c r="W185" s="58" t="str">
        <f t="shared" si="813"/>
        <v>VG</v>
      </c>
      <c r="X185" s="58" t="str">
        <f t="shared" si="814"/>
        <v>S</v>
      </c>
      <c r="Y185" s="58" t="str">
        <f t="shared" si="815"/>
        <v>VG</v>
      </c>
      <c r="Z185" s="58" t="str">
        <f t="shared" si="816"/>
        <v>G</v>
      </c>
      <c r="AA185" s="60">
        <v>0.74616055699305495</v>
      </c>
      <c r="AB185" s="60">
        <v>0.67909814418889003</v>
      </c>
      <c r="AC185" s="60">
        <v>14.057892180073001</v>
      </c>
      <c r="AD185" s="60">
        <v>10.3877828640448</v>
      </c>
      <c r="AE185" s="60">
        <v>0.50382481380629296</v>
      </c>
      <c r="AF185" s="60">
        <v>0.56648199954730305</v>
      </c>
      <c r="AG185" s="60">
        <v>0.84268686003554205</v>
      </c>
      <c r="AH185" s="60">
        <v>0.72946601556531199</v>
      </c>
      <c r="AI185" s="55" t="s">
        <v>69</v>
      </c>
      <c r="AJ185" s="55" t="s">
        <v>70</v>
      </c>
      <c r="AK185" s="55" t="s">
        <v>70</v>
      </c>
      <c r="AL185" s="55" t="s">
        <v>70</v>
      </c>
      <c r="AM185" s="55" t="s">
        <v>69</v>
      </c>
      <c r="AN185" s="55" t="s">
        <v>69</v>
      </c>
      <c r="AO185" s="55" t="s">
        <v>69</v>
      </c>
      <c r="AP185" s="55" t="s">
        <v>70</v>
      </c>
      <c r="AR185" s="61" t="s">
        <v>149</v>
      </c>
      <c r="AS185" s="60">
        <v>0.79445395584336498</v>
      </c>
      <c r="AT185" s="60">
        <v>0.793548832874162</v>
      </c>
      <c r="AU185" s="60">
        <v>8.4103450557926198</v>
      </c>
      <c r="AV185" s="60">
        <v>8.4276026771923807</v>
      </c>
      <c r="AW185" s="60">
        <v>0.45337186079049402</v>
      </c>
      <c r="AX185" s="60">
        <v>0.45436897685233502</v>
      </c>
      <c r="AY185" s="60">
        <v>0.85077270589057197</v>
      </c>
      <c r="AZ185" s="60">
        <v>0.85532850180283004</v>
      </c>
      <c r="BA185" s="55" t="s">
        <v>69</v>
      </c>
      <c r="BB185" s="55" t="s">
        <v>69</v>
      </c>
      <c r="BC185" s="55" t="s">
        <v>69</v>
      </c>
      <c r="BD185" s="55" t="s">
        <v>69</v>
      </c>
      <c r="BE185" s="55" t="s">
        <v>71</v>
      </c>
      <c r="BF185" s="55" t="s">
        <v>71</v>
      </c>
      <c r="BG185" s="55" t="s">
        <v>71</v>
      </c>
      <c r="BH185" s="55" t="s">
        <v>71</v>
      </c>
      <c r="BI185" s="56">
        <f t="shared" si="817"/>
        <v>1</v>
      </c>
      <c r="BJ185" s="56" t="s">
        <v>149</v>
      </c>
      <c r="BK185" s="60">
        <v>0.75847979630699902</v>
      </c>
      <c r="BL185" s="60">
        <v>0.76392120553183895</v>
      </c>
      <c r="BM185" s="60">
        <v>12.772944691857001</v>
      </c>
      <c r="BN185" s="60">
        <v>11.9197259371805</v>
      </c>
      <c r="BO185" s="60">
        <v>0.49144705075216599</v>
      </c>
      <c r="BP185" s="60">
        <v>0.485879403214584</v>
      </c>
      <c r="BQ185" s="60">
        <v>0.84162527161224499</v>
      </c>
      <c r="BR185" s="60">
        <v>0.84458503604716195</v>
      </c>
      <c r="BS185" s="56" t="s">
        <v>69</v>
      </c>
      <c r="BT185" s="56" t="s">
        <v>69</v>
      </c>
      <c r="BU185" s="56" t="s">
        <v>70</v>
      </c>
      <c r="BV185" s="56" t="s">
        <v>70</v>
      </c>
      <c r="BW185" s="56" t="s">
        <v>71</v>
      </c>
      <c r="BX185" s="56" t="s">
        <v>71</v>
      </c>
      <c r="BY185" s="56" t="s">
        <v>69</v>
      </c>
      <c r="BZ185" s="56" t="s">
        <v>69</v>
      </c>
    </row>
    <row r="186" spans="1:78" s="56" customFormat="1" x14ac:dyDescent="0.25">
      <c r="A186" s="55">
        <v>14184100</v>
      </c>
      <c r="B186" s="55">
        <v>23780883</v>
      </c>
      <c r="C186" s="56" t="s">
        <v>143</v>
      </c>
      <c r="D186" s="56" t="s">
        <v>254</v>
      </c>
      <c r="E186" s="56" t="s">
        <v>256</v>
      </c>
      <c r="F186" s="57">
        <v>1.8</v>
      </c>
      <c r="G186" s="58">
        <v>0.72</v>
      </c>
      <c r="H186" s="58" t="str">
        <f t="shared" si="801"/>
        <v>G</v>
      </c>
      <c r="I186" s="58" t="str">
        <f t="shared" si="802"/>
        <v>G</v>
      </c>
      <c r="J186" s="58" t="str">
        <f t="shared" si="803"/>
        <v>G</v>
      </c>
      <c r="K186" s="58" t="str">
        <f t="shared" si="804"/>
        <v>G</v>
      </c>
      <c r="L186" s="59">
        <v>0.19040000000000001</v>
      </c>
      <c r="M186" s="58" t="str">
        <f t="shared" si="805"/>
        <v>NS</v>
      </c>
      <c r="N186" s="58" t="str">
        <f t="shared" si="806"/>
        <v>G</v>
      </c>
      <c r="O186" s="58" t="str">
        <f t="shared" si="807"/>
        <v>G</v>
      </c>
      <c r="P186" s="58" t="str">
        <f t="shared" si="808"/>
        <v>G</v>
      </c>
      <c r="Q186" s="58">
        <v>0.49</v>
      </c>
      <c r="R186" s="58" t="str">
        <f t="shared" si="809"/>
        <v>VG</v>
      </c>
      <c r="S186" s="58" t="str">
        <f t="shared" si="810"/>
        <v>G</v>
      </c>
      <c r="T186" s="58" t="str">
        <f t="shared" si="811"/>
        <v>VG</v>
      </c>
      <c r="U186" s="58" t="str">
        <f t="shared" si="812"/>
        <v>VG</v>
      </c>
      <c r="V186" s="58">
        <v>0.92100000000000004</v>
      </c>
      <c r="W186" s="58" t="str">
        <f t="shared" si="813"/>
        <v>VG</v>
      </c>
      <c r="X186" s="58" t="str">
        <f t="shared" si="814"/>
        <v>S</v>
      </c>
      <c r="Y186" s="58" t="str">
        <f t="shared" si="815"/>
        <v>VG</v>
      </c>
      <c r="Z186" s="58" t="str">
        <f t="shared" si="816"/>
        <v>G</v>
      </c>
      <c r="AA186" s="60">
        <v>0.74616055699305495</v>
      </c>
      <c r="AB186" s="60">
        <v>0.67909814418889003</v>
      </c>
      <c r="AC186" s="60">
        <v>14.057892180073001</v>
      </c>
      <c r="AD186" s="60">
        <v>10.3877828640448</v>
      </c>
      <c r="AE186" s="60">
        <v>0.50382481380629296</v>
      </c>
      <c r="AF186" s="60">
        <v>0.56648199954730305</v>
      </c>
      <c r="AG186" s="60">
        <v>0.84268686003554205</v>
      </c>
      <c r="AH186" s="60">
        <v>0.72946601556531199</v>
      </c>
      <c r="AI186" s="55" t="s">
        <v>69</v>
      </c>
      <c r="AJ186" s="55" t="s">
        <v>70</v>
      </c>
      <c r="AK186" s="55" t="s">
        <v>70</v>
      </c>
      <c r="AL186" s="55" t="s">
        <v>70</v>
      </c>
      <c r="AM186" s="55" t="s">
        <v>69</v>
      </c>
      <c r="AN186" s="55" t="s">
        <v>69</v>
      </c>
      <c r="AO186" s="55" t="s">
        <v>69</v>
      </c>
      <c r="AP186" s="55" t="s">
        <v>70</v>
      </c>
      <c r="AR186" s="61" t="s">
        <v>149</v>
      </c>
      <c r="AS186" s="60">
        <v>0.79445395584336498</v>
      </c>
      <c r="AT186" s="60">
        <v>0.793548832874162</v>
      </c>
      <c r="AU186" s="60">
        <v>8.4103450557926198</v>
      </c>
      <c r="AV186" s="60">
        <v>8.4276026771923807</v>
      </c>
      <c r="AW186" s="60">
        <v>0.45337186079049402</v>
      </c>
      <c r="AX186" s="60">
        <v>0.45436897685233502</v>
      </c>
      <c r="AY186" s="60">
        <v>0.85077270589057197</v>
      </c>
      <c r="AZ186" s="60">
        <v>0.85532850180283004</v>
      </c>
      <c r="BA186" s="55" t="s">
        <v>69</v>
      </c>
      <c r="BB186" s="55" t="s">
        <v>69</v>
      </c>
      <c r="BC186" s="55" t="s">
        <v>69</v>
      </c>
      <c r="BD186" s="55" t="s">
        <v>69</v>
      </c>
      <c r="BE186" s="55" t="s">
        <v>71</v>
      </c>
      <c r="BF186" s="55" t="s">
        <v>71</v>
      </c>
      <c r="BG186" s="55" t="s">
        <v>71</v>
      </c>
      <c r="BH186" s="55" t="s">
        <v>71</v>
      </c>
      <c r="BI186" s="56">
        <f t="shared" si="817"/>
        <v>1</v>
      </c>
      <c r="BJ186" s="56" t="s">
        <v>149</v>
      </c>
      <c r="BK186" s="60">
        <v>0.75847979630699902</v>
      </c>
      <c r="BL186" s="60">
        <v>0.76392120553183895</v>
      </c>
      <c r="BM186" s="60">
        <v>12.772944691857001</v>
      </c>
      <c r="BN186" s="60">
        <v>11.9197259371805</v>
      </c>
      <c r="BO186" s="60">
        <v>0.49144705075216599</v>
      </c>
      <c r="BP186" s="60">
        <v>0.485879403214584</v>
      </c>
      <c r="BQ186" s="60">
        <v>0.84162527161224499</v>
      </c>
      <c r="BR186" s="60">
        <v>0.84458503604716195</v>
      </c>
      <c r="BS186" s="56" t="s">
        <v>69</v>
      </c>
      <c r="BT186" s="56" t="s">
        <v>69</v>
      </c>
      <c r="BU186" s="56" t="s">
        <v>70</v>
      </c>
      <c r="BV186" s="56" t="s">
        <v>70</v>
      </c>
      <c r="BW186" s="56" t="s">
        <v>71</v>
      </c>
      <c r="BX186" s="56" t="s">
        <v>71</v>
      </c>
      <c r="BY186" s="56" t="s">
        <v>69</v>
      </c>
      <c r="BZ186" s="56" t="s">
        <v>69</v>
      </c>
    </row>
    <row r="187" spans="1:78" s="56" customFormat="1" x14ac:dyDescent="0.25">
      <c r="A187" s="55">
        <v>14184100</v>
      </c>
      <c r="B187" s="55">
        <v>23780883</v>
      </c>
      <c r="C187" s="56" t="s">
        <v>143</v>
      </c>
      <c r="D187" s="56" t="s">
        <v>261</v>
      </c>
      <c r="E187" s="56" t="s">
        <v>262</v>
      </c>
      <c r="F187" s="57">
        <v>1.8</v>
      </c>
      <c r="G187" s="58">
        <v>0.75</v>
      </c>
      <c r="H187" s="58" t="str">
        <f t="shared" si="801"/>
        <v>G</v>
      </c>
      <c r="I187" s="58" t="str">
        <f t="shared" si="802"/>
        <v>G</v>
      </c>
      <c r="J187" s="58" t="str">
        <f t="shared" si="803"/>
        <v>G</v>
      </c>
      <c r="K187" s="58" t="str">
        <f t="shared" si="804"/>
        <v>G</v>
      </c>
      <c r="L187" s="59">
        <v>0.1827</v>
      </c>
      <c r="M187" s="58" t="str">
        <f t="shared" si="805"/>
        <v>NS</v>
      </c>
      <c r="N187" s="58" t="str">
        <f t="shared" si="806"/>
        <v>G</v>
      </c>
      <c r="O187" s="58" t="str">
        <f t="shared" si="807"/>
        <v>G</v>
      </c>
      <c r="P187" s="58" t="str">
        <f t="shared" si="808"/>
        <v>G</v>
      </c>
      <c r="Q187" s="58">
        <v>0.46</v>
      </c>
      <c r="R187" s="58" t="str">
        <f t="shared" si="809"/>
        <v>VG</v>
      </c>
      <c r="S187" s="58" t="str">
        <f t="shared" si="810"/>
        <v>G</v>
      </c>
      <c r="T187" s="58" t="str">
        <f t="shared" si="811"/>
        <v>VG</v>
      </c>
      <c r="U187" s="58" t="str">
        <f t="shared" si="812"/>
        <v>VG</v>
      </c>
      <c r="V187" s="58">
        <v>0.92800000000000005</v>
      </c>
      <c r="W187" s="58" t="str">
        <f t="shared" si="813"/>
        <v>VG</v>
      </c>
      <c r="X187" s="58" t="str">
        <f t="shared" si="814"/>
        <v>S</v>
      </c>
      <c r="Y187" s="58" t="str">
        <f t="shared" si="815"/>
        <v>VG</v>
      </c>
      <c r="Z187" s="58" t="str">
        <f t="shared" si="816"/>
        <v>G</v>
      </c>
      <c r="AA187" s="60">
        <v>0.74616055699305495</v>
      </c>
      <c r="AB187" s="60">
        <v>0.67909814418889003</v>
      </c>
      <c r="AC187" s="60">
        <v>14.057892180073001</v>
      </c>
      <c r="AD187" s="60">
        <v>10.3877828640448</v>
      </c>
      <c r="AE187" s="60">
        <v>0.50382481380629296</v>
      </c>
      <c r="AF187" s="60">
        <v>0.56648199954730305</v>
      </c>
      <c r="AG187" s="60">
        <v>0.84268686003554205</v>
      </c>
      <c r="AH187" s="60">
        <v>0.72946601556531199</v>
      </c>
      <c r="AI187" s="55" t="s">
        <v>69</v>
      </c>
      <c r="AJ187" s="55" t="s">
        <v>70</v>
      </c>
      <c r="AK187" s="55" t="s">
        <v>70</v>
      </c>
      <c r="AL187" s="55" t="s">
        <v>70</v>
      </c>
      <c r="AM187" s="55" t="s">
        <v>69</v>
      </c>
      <c r="AN187" s="55" t="s">
        <v>69</v>
      </c>
      <c r="AO187" s="55" t="s">
        <v>69</v>
      </c>
      <c r="AP187" s="55" t="s">
        <v>70</v>
      </c>
      <c r="AR187" s="61" t="s">
        <v>149</v>
      </c>
      <c r="AS187" s="60">
        <v>0.79445395584336498</v>
      </c>
      <c r="AT187" s="60">
        <v>0.793548832874162</v>
      </c>
      <c r="AU187" s="60">
        <v>8.4103450557926198</v>
      </c>
      <c r="AV187" s="60">
        <v>8.4276026771923807</v>
      </c>
      <c r="AW187" s="60">
        <v>0.45337186079049402</v>
      </c>
      <c r="AX187" s="60">
        <v>0.45436897685233502</v>
      </c>
      <c r="AY187" s="60">
        <v>0.85077270589057197</v>
      </c>
      <c r="AZ187" s="60">
        <v>0.85532850180283004</v>
      </c>
      <c r="BA187" s="55" t="s">
        <v>69</v>
      </c>
      <c r="BB187" s="55" t="s">
        <v>69</v>
      </c>
      <c r="BC187" s="55" t="s">
        <v>69</v>
      </c>
      <c r="BD187" s="55" t="s">
        <v>69</v>
      </c>
      <c r="BE187" s="55" t="s">
        <v>71</v>
      </c>
      <c r="BF187" s="55" t="s">
        <v>71</v>
      </c>
      <c r="BG187" s="55" t="s">
        <v>71</v>
      </c>
      <c r="BH187" s="55" t="s">
        <v>71</v>
      </c>
      <c r="BI187" s="56">
        <f t="shared" si="817"/>
        <v>1</v>
      </c>
      <c r="BJ187" s="56" t="s">
        <v>149</v>
      </c>
      <c r="BK187" s="60">
        <v>0.75847979630699902</v>
      </c>
      <c r="BL187" s="60">
        <v>0.76392120553183895</v>
      </c>
      <c r="BM187" s="60">
        <v>12.772944691857001</v>
      </c>
      <c r="BN187" s="60">
        <v>11.9197259371805</v>
      </c>
      <c r="BO187" s="60">
        <v>0.49144705075216599</v>
      </c>
      <c r="BP187" s="60">
        <v>0.485879403214584</v>
      </c>
      <c r="BQ187" s="60">
        <v>0.84162527161224499</v>
      </c>
      <c r="BR187" s="60">
        <v>0.84458503604716195</v>
      </c>
      <c r="BS187" s="56" t="s">
        <v>69</v>
      </c>
      <c r="BT187" s="56" t="s">
        <v>69</v>
      </c>
      <c r="BU187" s="56" t="s">
        <v>70</v>
      </c>
      <c r="BV187" s="56" t="s">
        <v>70</v>
      </c>
      <c r="BW187" s="56" t="s">
        <v>71</v>
      </c>
      <c r="BX187" s="56" t="s">
        <v>71</v>
      </c>
      <c r="BY187" s="56" t="s">
        <v>69</v>
      </c>
      <c r="BZ187" s="56" t="s">
        <v>69</v>
      </c>
    </row>
    <row r="188" spans="1:78" s="56" customFormat="1" ht="30" x14ac:dyDescent="0.25">
      <c r="A188" s="55">
        <v>14184100</v>
      </c>
      <c r="B188" s="55">
        <v>23780883</v>
      </c>
      <c r="C188" s="56" t="s">
        <v>143</v>
      </c>
      <c r="D188" s="66" t="s">
        <v>272</v>
      </c>
      <c r="E188" s="56" t="s">
        <v>274</v>
      </c>
      <c r="F188" s="57">
        <v>2</v>
      </c>
      <c r="G188" s="58">
        <v>0.7</v>
      </c>
      <c r="H188" s="58" t="str">
        <f t="shared" si="801"/>
        <v>S</v>
      </c>
      <c r="I188" s="58" t="str">
        <f t="shared" si="802"/>
        <v>G</v>
      </c>
      <c r="J188" s="58" t="str">
        <f t="shared" si="803"/>
        <v>G</v>
      </c>
      <c r="K188" s="58" t="str">
        <f t="shared" si="804"/>
        <v>G</v>
      </c>
      <c r="L188" s="59">
        <v>0.21959999999999999</v>
      </c>
      <c r="M188" s="58" t="str">
        <f t="shared" si="805"/>
        <v>NS</v>
      </c>
      <c r="N188" s="58" t="str">
        <f t="shared" si="806"/>
        <v>G</v>
      </c>
      <c r="O188" s="58" t="str">
        <f t="shared" si="807"/>
        <v>G</v>
      </c>
      <c r="P188" s="58" t="str">
        <f t="shared" si="808"/>
        <v>G</v>
      </c>
      <c r="Q188" s="58">
        <v>0.5</v>
      </c>
      <c r="R188" s="58" t="str">
        <f t="shared" si="809"/>
        <v>VG</v>
      </c>
      <c r="S188" s="58" t="str">
        <f t="shared" si="810"/>
        <v>G</v>
      </c>
      <c r="T188" s="58" t="str">
        <f t="shared" si="811"/>
        <v>VG</v>
      </c>
      <c r="U188" s="58" t="str">
        <f t="shared" si="812"/>
        <v>VG</v>
      </c>
      <c r="V188" s="58">
        <v>0.94199999999999995</v>
      </c>
      <c r="W188" s="58" t="str">
        <f t="shared" si="813"/>
        <v>VG</v>
      </c>
      <c r="X188" s="58" t="str">
        <f t="shared" si="814"/>
        <v>S</v>
      </c>
      <c r="Y188" s="58" t="str">
        <f t="shared" si="815"/>
        <v>VG</v>
      </c>
      <c r="Z188" s="58" t="str">
        <f t="shared" si="816"/>
        <v>G</v>
      </c>
      <c r="AA188" s="60">
        <v>0.74616055699305495</v>
      </c>
      <c r="AB188" s="60">
        <v>0.67909814418889003</v>
      </c>
      <c r="AC188" s="60">
        <v>14.057892180073001</v>
      </c>
      <c r="AD188" s="60">
        <v>10.3877828640448</v>
      </c>
      <c r="AE188" s="60">
        <v>0.50382481380629296</v>
      </c>
      <c r="AF188" s="60">
        <v>0.56648199954730305</v>
      </c>
      <c r="AG188" s="60">
        <v>0.84268686003554205</v>
      </c>
      <c r="AH188" s="60">
        <v>0.72946601556531199</v>
      </c>
      <c r="AI188" s="55" t="s">
        <v>69</v>
      </c>
      <c r="AJ188" s="55" t="s">
        <v>70</v>
      </c>
      <c r="AK188" s="55" t="s">
        <v>70</v>
      </c>
      <c r="AL188" s="55" t="s">
        <v>70</v>
      </c>
      <c r="AM188" s="55" t="s">
        <v>69</v>
      </c>
      <c r="AN188" s="55" t="s">
        <v>69</v>
      </c>
      <c r="AO188" s="55" t="s">
        <v>69</v>
      </c>
      <c r="AP188" s="55" t="s">
        <v>70</v>
      </c>
      <c r="AR188" s="61" t="s">
        <v>149</v>
      </c>
      <c r="AS188" s="60">
        <v>0.79445395584336498</v>
      </c>
      <c r="AT188" s="60">
        <v>0.793548832874162</v>
      </c>
      <c r="AU188" s="60">
        <v>8.4103450557926198</v>
      </c>
      <c r="AV188" s="60">
        <v>8.4276026771923807</v>
      </c>
      <c r="AW188" s="60">
        <v>0.45337186079049402</v>
      </c>
      <c r="AX188" s="60">
        <v>0.45436897685233502</v>
      </c>
      <c r="AY188" s="60">
        <v>0.85077270589057197</v>
      </c>
      <c r="AZ188" s="60">
        <v>0.85532850180283004</v>
      </c>
      <c r="BA188" s="55" t="s">
        <v>69</v>
      </c>
      <c r="BB188" s="55" t="s">
        <v>69</v>
      </c>
      <c r="BC188" s="55" t="s">
        <v>69</v>
      </c>
      <c r="BD188" s="55" t="s">
        <v>69</v>
      </c>
      <c r="BE188" s="55" t="s">
        <v>71</v>
      </c>
      <c r="BF188" s="55" t="s">
        <v>71</v>
      </c>
      <c r="BG188" s="55" t="s">
        <v>71</v>
      </c>
      <c r="BH188" s="55" t="s">
        <v>71</v>
      </c>
      <c r="BI188" s="56">
        <f t="shared" si="817"/>
        <v>1</v>
      </c>
      <c r="BJ188" s="56" t="s">
        <v>149</v>
      </c>
      <c r="BK188" s="60">
        <v>0.75847979630699902</v>
      </c>
      <c r="BL188" s="60">
        <v>0.76392120553183895</v>
      </c>
      <c r="BM188" s="60">
        <v>12.772944691857001</v>
      </c>
      <c r="BN188" s="60">
        <v>11.9197259371805</v>
      </c>
      <c r="BO188" s="60">
        <v>0.49144705075216599</v>
      </c>
      <c r="BP188" s="60">
        <v>0.485879403214584</v>
      </c>
      <c r="BQ188" s="60">
        <v>0.84162527161224499</v>
      </c>
      <c r="BR188" s="60">
        <v>0.84458503604716195</v>
      </c>
      <c r="BS188" s="56" t="s">
        <v>69</v>
      </c>
      <c r="BT188" s="56" t="s">
        <v>69</v>
      </c>
      <c r="BU188" s="56" t="s">
        <v>70</v>
      </c>
      <c r="BV188" s="56" t="s">
        <v>70</v>
      </c>
      <c r="BW188" s="56" t="s">
        <v>71</v>
      </c>
      <c r="BX188" s="56" t="s">
        <v>71</v>
      </c>
      <c r="BY188" s="56" t="s">
        <v>69</v>
      </c>
      <c r="BZ188" s="56" t="s">
        <v>69</v>
      </c>
    </row>
    <row r="189" spans="1:78" s="56" customFormat="1" ht="30" x14ac:dyDescent="0.25">
      <c r="A189" s="55">
        <v>14184100</v>
      </c>
      <c r="B189" s="55">
        <v>23780883</v>
      </c>
      <c r="C189" s="56" t="s">
        <v>143</v>
      </c>
      <c r="D189" s="66" t="s">
        <v>275</v>
      </c>
      <c r="E189" s="56" t="s">
        <v>276</v>
      </c>
      <c r="F189" s="57">
        <v>2.1</v>
      </c>
      <c r="G189" s="58">
        <v>0.67</v>
      </c>
      <c r="H189" s="58" t="str">
        <f t="shared" si="801"/>
        <v>S</v>
      </c>
      <c r="I189" s="58" t="str">
        <f t="shared" ref="I189" si="818">AI189</f>
        <v>G</v>
      </c>
      <c r="J189" s="58" t="str">
        <f t="shared" ref="J189" si="819">BB189</f>
        <v>G</v>
      </c>
      <c r="K189" s="58" t="str">
        <f t="shared" ref="K189" si="820">BT189</f>
        <v>G</v>
      </c>
      <c r="L189" s="59">
        <v>0.23480000000000001</v>
      </c>
      <c r="M189" s="58" t="str">
        <f t="shared" si="805"/>
        <v>NS</v>
      </c>
      <c r="N189" s="58" t="str">
        <f t="shared" ref="N189" si="821">AO189</f>
        <v>G</v>
      </c>
      <c r="O189" s="58" t="str">
        <f t="shared" ref="O189" si="822">BD189</f>
        <v>G</v>
      </c>
      <c r="P189" s="58" t="str">
        <f t="shared" ref="P189" si="823">BY189</f>
        <v>G</v>
      </c>
      <c r="Q189" s="58">
        <v>0.52</v>
      </c>
      <c r="R189" s="58" t="str">
        <f t="shared" si="809"/>
        <v>G</v>
      </c>
      <c r="S189" s="58" t="str">
        <f t="shared" ref="S189" si="824">AN189</f>
        <v>G</v>
      </c>
      <c r="T189" s="58" t="str">
        <f t="shared" ref="T189" si="825">BF189</f>
        <v>VG</v>
      </c>
      <c r="U189" s="58" t="str">
        <f t="shared" ref="U189" si="826">BX189</f>
        <v>VG</v>
      </c>
      <c r="V189" s="58">
        <v>0.93899999999999995</v>
      </c>
      <c r="W189" s="58" t="str">
        <f t="shared" si="813"/>
        <v>VG</v>
      </c>
      <c r="X189" s="58" t="str">
        <f t="shared" ref="X189" si="827">AP189</f>
        <v>S</v>
      </c>
      <c r="Y189" s="58" t="str">
        <f t="shared" ref="Y189" si="828">BH189</f>
        <v>VG</v>
      </c>
      <c r="Z189" s="58" t="str">
        <f t="shared" ref="Z189" si="829">BZ189</f>
        <v>G</v>
      </c>
      <c r="AA189" s="60">
        <v>0.74616055699305495</v>
      </c>
      <c r="AB189" s="60">
        <v>0.67909814418889003</v>
      </c>
      <c r="AC189" s="60">
        <v>14.057892180073001</v>
      </c>
      <c r="AD189" s="60">
        <v>10.3877828640448</v>
      </c>
      <c r="AE189" s="60">
        <v>0.50382481380629296</v>
      </c>
      <c r="AF189" s="60">
        <v>0.56648199954730305</v>
      </c>
      <c r="AG189" s="60">
        <v>0.84268686003554205</v>
      </c>
      <c r="AH189" s="60">
        <v>0.72946601556531199</v>
      </c>
      <c r="AI189" s="55" t="s">
        <v>69</v>
      </c>
      <c r="AJ189" s="55" t="s">
        <v>70</v>
      </c>
      <c r="AK189" s="55" t="s">
        <v>70</v>
      </c>
      <c r="AL189" s="55" t="s">
        <v>70</v>
      </c>
      <c r="AM189" s="55" t="s">
        <v>69</v>
      </c>
      <c r="AN189" s="55" t="s">
        <v>69</v>
      </c>
      <c r="AO189" s="55" t="s">
        <v>69</v>
      </c>
      <c r="AP189" s="55" t="s">
        <v>70</v>
      </c>
      <c r="AR189" s="61" t="s">
        <v>149</v>
      </c>
      <c r="AS189" s="60">
        <v>0.79445395584336498</v>
      </c>
      <c r="AT189" s="60">
        <v>0.793548832874162</v>
      </c>
      <c r="AU189" s="60">
        <v>8.4103450557926198</v>
      </c>
      <c r="AV189" s="60">
        <v>8.4276026771923807</v>
      </c>
      <c r="AW189" s="60">
        <v>0.45337186079049402</v>
      </c>
      <c r="AX189" s="60">
        <v>0.45436897685233502</v>
      </c>
      <c r="AY189" s="60">
        <v>0.85077270589057197</v>
      </c>
      <c r="AZ189" s="60">
        <v>0.85532850180283004</v>
      </c>
      <c r="BA189" s="55" t="s">
        <v>69</v>
      </c>
      <c r="BB189" s="55" t="s">
        <v>69</v>
      </c>
      <c r="BC189" s="55" t="s">
        <v>69</v>
      </c>
      <c r="BD189" s="55" t="s">
        <v>69</v>
      </c>
      <c r="BE189" s="55" t="s">
        <v>71</v>
      </c>
      <c r="BF189" s="55" t="s">
        <v>71</v>
      </c>
      <c r="BG189" s="55" t="s">
        <v>71</v>
      </c>
      <c r="BH189" s="55" t="s">
        <v>71</v>
      </c>
      <c r="BI189" s="56">
        <f t="shared" ref="BI189" si="830">IF(BJ189=AR189,1,0)</f>
        <v>1</v>
      </c>
      <c r="BJ189" s="56" t="s">
        <v>149</v>
      </c>
      <c r="BK189" s="60">
        <v>0.75847979630699902</v>
      </c>
      <c r="BL189" s="60">
        <v>0.76392120553183895</v>
      </c>
      <c r="BM189" s="60">
        <v>12.772944691857001</v>
      </c>
      <c r="BN189" s="60">
        <v>11.9197259371805</v>
      </c>
      <c r="BO189" s="60">
        <v>0.49144705075216599</v>
      </c>
      <c r="BP189" s="60">
        <v>0.485879403214584</v>
      </c>
      <c r="BQ189" s="60">
        <v>0.84162527161224499</v>
      </c>
      <c r="BR189" s="60">
        <v>0.84458503604716195</v>
      </c>
      <c r="BS189" s="56" t="s">
        <v>69</v>
      </c>
      <c r="BT189" s="56" t="s">
        <v>69</v>
      </c>
      <c r="BU189" s="56" t="s">
        <v>70</v>
      </c>
      <c r="BV189" s="56" t="s">
        <v>70</v>
      </c>
      <c r="BW189" s="56" t="s">
        <v>71</v>
      </c>
      <c r="BX189" s="56" t="s">
        <v>71</v>
      </c>
      <c r="BY189" s="56" t="s">
        <v>69</v>
      </c>
      <c r="BZ189" s="56" t="s">
        <v>69</v>
      </c>
    </row>
    <row r="190" spans="1:78" s="56" customFormat="1" x14ac:dyDescent="0.25">
      <c r="A190" s="55">
        <v>14184100</v>
      </c>
      <c r="B190" s="55">
        <v>23780883</v>
      </c>
      <c r="C190" s="56" t="s">
        <v>143</v>
      </c>
      <c r="D190" s="66" t="s">
        <v>278</v>
      </c>
      <c r="E190" s="56" t="s">
        <v>274</v>
      </c>
      <c r="F190" s="57">
        <v>2</v>
      </c>
      <c r="G190" s="58">
        <v>0.7</v>
      </c>
      <c r="H190" s="58" t="str">
        <f t="shared" ref="H190" si="831">IF(G190&gt;0.8,"VG",IF(G190&gt;0.7,"G",IF(G190&gt;0.45,"S","NS")))</f>
        <v>S</v>
      </c>
      <c r="I190" s="58" t="str">
        <f t="shared" ref="I190" si="832">AI190</f>
        <v>G</v>
      </c>
      <c r="J190" s="58" t="str">
        <f t="shared" ref="J190" si="833">BB190</f>
        <v>G</v>
      </c>
      <c r="K190" s="58" t="str">
        <f t="shared" ref="K190" si="834">BT190</f>
        <v>G</v>
      </c>
      <c r="L190" s="59">
        <v>0.22</v>
      </c>
      <c r="M190" s="58" t="str">
        <f t="shared" ref="M190" si="835">IF(ABS(L190)&lt;5%,"VG",IF(ABS(L190)&lt;10%,"G",IF(ABS(L190)&lt;15%,"S","NS")))</f>
        <v>NS</v>
      </c>
      <c r="N190" s="58" t="str">
        <f t="shared" ref="N190" si="836">AO190</f>
        <v>G</v>
      </c>
      <c r="O190" s="58" t="str">
        <f t="shared" ref="O190" si="837">BD190</f>
        <v>G</v>
      </c>
      <c r="P190" s="58" t="str">
        <f t="shared" ref="P190" si="838">BY190</f>
        <v>G</v>
      </c>
      <c r="Q190" s="58">
        <v>0.5</v>
      </c>
      <c r="R190" s="58" t="str">
        <f t="shared" ref="R190" si="839">IF(Q190&lt;=0.5,"VG",IF(Q190&lt;=0.6,"G",IF(Q190&lt;=0.7,"S","NS")))</f>
        <v>VG</v>
      </c>
      <c r="S190" s="58" t="str">
        <f t="shared" ref="S190" si="840">AN190</f>
        <v>G</v>
      </c>
      <c r="T190" s="58" t="str">
        <f t="shared" ref="T190" si="841">BF190</f>
        <v>VG</v>
      </c>
      <c r="U190" s="58" t="str">
        <f t="shared" ref="U190" si="842">BX190</f>
        <v>VG</v>
      </c>
      <c r="V190" s="58">
        <v>0.93899999999999995</v>
      </c>
      <c r="W190" s="58" t="str">
        <f t="shared" ref="W190" si="843">IF(V190&gt;0.85,"VG",IF(V190&gt;0.75,"G",IF(V190&gt;0.6,"S","NS")))</f>
        <v>VG</v>
      </c>
      <c r="X190" s="58" t="str">
        <f t="shared" ref="X190" si="844">AP190</f>
        <v>S</v>
      </c>
      <c r="Y190" s="58" t="str">
        <f t="shared" ref="Y190" si="845">BH190</f>
        <v>VG</v>
      </c>
      <c r="Z190" s="58" t="str">
        <f t="shared" ref="Z190" si="846">BZ190</f>
        <v>G</v>
      </c>
      <c r="AA190" s="60">
        <v>0.74616055699305495</v>
      </c>
      <c r="AB190" s="60">
        <v>0.67909814418889003</v>
      </c>
      <c r="AC190" s="60">
        <v>14.057892180073001</v>
      </c>
      <c r="AD190" s="60">
        <v>10.3877828640448</v>
      </c>
      <c r="AE190" s="60">
        <v>0.50382481380629296</v>
      </c>
      <c r="AF190" s="60">
        <v>0.56648199954730305</v>
      </c>
      <c r="AG190" s="60">
        <v>0.84268686003554205</v>
      </c>
      <c r="AH190" s="60">
        <v>0.72946601556531199</v>
      </c>
      <c r="AI190" s="55" t="s">
        <v>69</v>
      </c>
      <c r="AJ190" s="55" t="s">
        <v>70</v>
      </c>
      <c r="AK190" s="55" t="s">
        <v>70</v>
      </c>
      <c r="AL190" s="55" t="s">
        <v>70</v>
      </c>
      <c r="AM190" s="55" t="s">
        <v>69</v>
      </c>
      <c r="AN190" s="55" t="s">
        <v>69</v>
      </c>
      <c r="AO190" s="55" t="s">
        <v>69</v>
      </c>
      <c r="AP190" s="55" t="s">
        <v>70</v>
      </c>
      <c r="AR190" s="61" t="s">
        <v>149</v>
      </c>
      <c r="AS190" s="60">
        <v>0.79445395584336498</v>
      </c>
      <c r="AT190" s="60">
        <v>0.793548832874162</v>
      </c>
      <c r="AU190" s="60">
        <v>8.4103450557926198</v>
      </c>
      <c r="AV190" s="60">
        <v>8.4276026771923807</v>
      </c>
      <c r="AW190" s="60">
        <v>0.45337186079049402</v>
      </c>
      <c r="AX190" s="60">
        <v>0.45436897685233502</v>
      </c>
      <c r="AY190" s="60">
        <v>0.85077270589057197</v>
      </c>
      <c r="AZ190" s="60">
        <v>0.85532850180283004</v>
      </c>
      <c r="BA190" s="55" t="s">
        <v>69</v>
      </c>
      <c r="BB190" s="55" t="s">
        <v>69</v>
      </c>
      <c r="BC190" s="55" t="s">
        <v>69</v>
      </c>
      <c r="BD190" s="55" t="s">
        <v>69</v>
      </c>
      <c r="BE190" s="55" t="s">
        <v>71</v>
      </c>
      <c r="BF190" s="55" t="s">
        <v>71</v>
      </c>
      <c r="BG190" s="55" t="s">
        <v>71</v>
      </c>
      <c r="BH190" s="55" t="s">
        <v>71</v>
      </c>
      <c r="BI190" s="56">
        <f t="shared" ref="BI190" si="847">IF(BJ190=AR190,1,0)</f>
        <v>1</v>
      </c>
      <c r="BJ190" s="56" t="s">
        <v>149</v>
      </c>
      <c r="BK190" s="60">
        <v>0.75847979630699902</v>
      </c>
      <c r="BL190" s="60">
        <v>0.76392120553183895</v>
      </c>
      <c r="BM190" s="60">
        <v>12.772944691857001</v>
      </c>
      <c r="BN190" s="60">
        <v>11.9197259371805</v>
      </c>
      <c r="BO190" s="60">
        <v>0.49144705075216599</v>
      </c>
      <c r="BP190" s="60">
        <v>0.485879403214584</v>
      </c>
      <c r="BQ190" s="60">
        <v>0.84162527161224499</v>
      </c>
      <c r="BR190" s="60">
        <v>0.84458503604716195</v>
      </c>
      <c r="BS190" s="56" t="s">
        <v>69</v>
      </c>
      <c r="BT190" s="56" t="s">
        <v>69</v>
      </c>
      <c r="BU190" s="56" t="s">
        <v>70</v>
      </c>
      <c r="BV190" s="56" t="s">
        <v>70</v>
      </c>
      <c r="BW190" s="56" t="s">
        <v>71</v>
      </c>
      <c r="BX190" s="56" t="s">
        <v>71</v>
      </c>
      <c r="BY190" s="56" t="s">
        <v>69</v>
      </c>
      <c r="BZ190" s="56" t="s">
        <v>69</v>
      </c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5" x14ac:dyDescent="0.25"/>
  <cols>
    <col min="3" max="11" width="8.85546875" style="45"/>
    <col min="15" max="15" width="8.85546875" style="45"/>
    <col min="16" max="16" width="11" bestFit="1" customWidth="1"/>
    <col min="27" max="27" width="9.140625" style="45"/>
  </cols>
  <sheetData>
    <row r="1" spans="1:31" x14ac:dyDescent="0.25">
      <c r="A1" t="str">
        <f>FLOW_Monthly_McKenzie_flow_skil!F1</f>
        <v xml:space="preserve"> Obs:..\Observations\McKenzie\USGS_14158850_flow_MCKENZIE R BLW TRAIL BR DAM NR BELKNAP SPRINGS_23773359.csv</v>
      </c>
    </row>
    <row r="2" spans="1:31" ht="45" x14ac:dyDescent="0.25">
      <c r="A2" s="14" t="s">
        <v>73</v>
      </c>
      <c r="B2" s="14" t="s">
        <v>74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130</v>
      </c>
      <c r="M2" t="s">
        <v>131</v>
      </c>
      <c r="N2" s="14" t="s">
        <v>125</v>
      </c>
      <c r="O2" s="45" t="s">
        <v>107</v>
      </c>
      <c r="P2" t="s">
        <v>132</v>
      </c>
      <c r="Q2" s="14" t="s">
        <v>77</v>
      </c>
      <c r="R2" s="14" t="s">
        <v>73</v>
      </c>
      <c r="S2" s="14" t="s">
        <v>74</v>
      </c>
      <c r="T2" s="46" t="s">
        <v>78</v>
      </c>
      <c r="W2" s="3" t="s">
        <v>72</v>
      </c>
      <c r="X2" t="s">
        <v>108</v>
      </c>
      <c r="Y2" t="s">
        <v>106</v>
      </c>
      <c r="Z2" s="14" t="s">
        <v>126</v>
      </c>
      <c r="AA2" s="45" t="s">
        <v>47</v>
      </c>
      <c r="AB2" t="s">
        <v>127</v>
      </c>
      <c r="AC2" s="45" t="s">
        <v>47</v>
      </c>
      <c r="AD2" t="s">
        <v>128</v>
      </c>
      <c r="AE2" t="s">
        <v>129</v>
      </c>
    </row>
    <row r="3" spans="1:31" x14ac:dyDescent="0.25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25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25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25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25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25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25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25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25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25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25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25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25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25">
      <c r="A16" t="s">
        <v>75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30" x14ac:dyDescent="0.25">
      <c r="A17" s="14" t="s">
        <v>73</v>
      </c>
      <c r="B17" s="14" t="s">
        <v>74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25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25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25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25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25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25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25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25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25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25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25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25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25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25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25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25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25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25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25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25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25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25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25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25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25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25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25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25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25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25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25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25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25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25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25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25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25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25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25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25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25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25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25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25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25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25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25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25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25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25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25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25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25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25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25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25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25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25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25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25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25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25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25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25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25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25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25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25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25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25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25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25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25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25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25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25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25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25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25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25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25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25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25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25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25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25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25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25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25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25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25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25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25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5" x14ac:dyDescent="0.25"/>
  <sheetData>
    <row r="1" spans="1:22" ht="240" x14ac:dyDescent="0.25">
      <c r="A1" s="14" t="s">
        <v>109</v>
      </c>
      <c r="B1" s="14" t="s">
        <v>77</v>
      </c>
      <c r="C1" s="14" t="s">
        <v>73</v>
      </c>
      <c r="D1" s="14" t="s">
        <v>110</v>
      </c>
      <c r="E1" s="14" t="s">
        <v>78</v>
      </c>
      <c r="F1" s="14" t="s">
        <v>79</v>
      </c>
      <c r="H1" s="14" t="s">
        <v>111</v>
      </c>
      <c r="I1" s="14" t="s">
        <v>112</v>
      </c>
      <c r="J1" s="14" t="s">
        <v>113</v>
      </c>
      <c r="K1" s="14" t="s">
        <v>114</v>
      </c>
      <c r="L1" s="14" t="s">
        <v>115</v>
      </c>
      <c r="M1" s="14" t="s">
        <v>116</v>
      </c>
      <c r="N1" s="14" t="s">
        <v>117</v>
      </c>
      <c r="O1" s="14" t="s">
        <v>118</v>
      </c>
      <c r="P1" s="14" t="s">
        <v>119</v>
      </c>
      <c r="Q1" s="14" t="s">
        <v>120</v>
      </c>
      <c r="R1" s="14" t="s">
        <v>123</v>
      </c>
      <c r="S1" s="14" t="s">
        <v>121</v>
      </c>
      <c r="T1" s="14" t="s">
        <v>122</v>
      </c>
      <c r="V1" s="14" t="s">
        <v>124</v>
      </c>
    </row>
    <row r="2" spans="1:22" x14ac:dyDescent="0.25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25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25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25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25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25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25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25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25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25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25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25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25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25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25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25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25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25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25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25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25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25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25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25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25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25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25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25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25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25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25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25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25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25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25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25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25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25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25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25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25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25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25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25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25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25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25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25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25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25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25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25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25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25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25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25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25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25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25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25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25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25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25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25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25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25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25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25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25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25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25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25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25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25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25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25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25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25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25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25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25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25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25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25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25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25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25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25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25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25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25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25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25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25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25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25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25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25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25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25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25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25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25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25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25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25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25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25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25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25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25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25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25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25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25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25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25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25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25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25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25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25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25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25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25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25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25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25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25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25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25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25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25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25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25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25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25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25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25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25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25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25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25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25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25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25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25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25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25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25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25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25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25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25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25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25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25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25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25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25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25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25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25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25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25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25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25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25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25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25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25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25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25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25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25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25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25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25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25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25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25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25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25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25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25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25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25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25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25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25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25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25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25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25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25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25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25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25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25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25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25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25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25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25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25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25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25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25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25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25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25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25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25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25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25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25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25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25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25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25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25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25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25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25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25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25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25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25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25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25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25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25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25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25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25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25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25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25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25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25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25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25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25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25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25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25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25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25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25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25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25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25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25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25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25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25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25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25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25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25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25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25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25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25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25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25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25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25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25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25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25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25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25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25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25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25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25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25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25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25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25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25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25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25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25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25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25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25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25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25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25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25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25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25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25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25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25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25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25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25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25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25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25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25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25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25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25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25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25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25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25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25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25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25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25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25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25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25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25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25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25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25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25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25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25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25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25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25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25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25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25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25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25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25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25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25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25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25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25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25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25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25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25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25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25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25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25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25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25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25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25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25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25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25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25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25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25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25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25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25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25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25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25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25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25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25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25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25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25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25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25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25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25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25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25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25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25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25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25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25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25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25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25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25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25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25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25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25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25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25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25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25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25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25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25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25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25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25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25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25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25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25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25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25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25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25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25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25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25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25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25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25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25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25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25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25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25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25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25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25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25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25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25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25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25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25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25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25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25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25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25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25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25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25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25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25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25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25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25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25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25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25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25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25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25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25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25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25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25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25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25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25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25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25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25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25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25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25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25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25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25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25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25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25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25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25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25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25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25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25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25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25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25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25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25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25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25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25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25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25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25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25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25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25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25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25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25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25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25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25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25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25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25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25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25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25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25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25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25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25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25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25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25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25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25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25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25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25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25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25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25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25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25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25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25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25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25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25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25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25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25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25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25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25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25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25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25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25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25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25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25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25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25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25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25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25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25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25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25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25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25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25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25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25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25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25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25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25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25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25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25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25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25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25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25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25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25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25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25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25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25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25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25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25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25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25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25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25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25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25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25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25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25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25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25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25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25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25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25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25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25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25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25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25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25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25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25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25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25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25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25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25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25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25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25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25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25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25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25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25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25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25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25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25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25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25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25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25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25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25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25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25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25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25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25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25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25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25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25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25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25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25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25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25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25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25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25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25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25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25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25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25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25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25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25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25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25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25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25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25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25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25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25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25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25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25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25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25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25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25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25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25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25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25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25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25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25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25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25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25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25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25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25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25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25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25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25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25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25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25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25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25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25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25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25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25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25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25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25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25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25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25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25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25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25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25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25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25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25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25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25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25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25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25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25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25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25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25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25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25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25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25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25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25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25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25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25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25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25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25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25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25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25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25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25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25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25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25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25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25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25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25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25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25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25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25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25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25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25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25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25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25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25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25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25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25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25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25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25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25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25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25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25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25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25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25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25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25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25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25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25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25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25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25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25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25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25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25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25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25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25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25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25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25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25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25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25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25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25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25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25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25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25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25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25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25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25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25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25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25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25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25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25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25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25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25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25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25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25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25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25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25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25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25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25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25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25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25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25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25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25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25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25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25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25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25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25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25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25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25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25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25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25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25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25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25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25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25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25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25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25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25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25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25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25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25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25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25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25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25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25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25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25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25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25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25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25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25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25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25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25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25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25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25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25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25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25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25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25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25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25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25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25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25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25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25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25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25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25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25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25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25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25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25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25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25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25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25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25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25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25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25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25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25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25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25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25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25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25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25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25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25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25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25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25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25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25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25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25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25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25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25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25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25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25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25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25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25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25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25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25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25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25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25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25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25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25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25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25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25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25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25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25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25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25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25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25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25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25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25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25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25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25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25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25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25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25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25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25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25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25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25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25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25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25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25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25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25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25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25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25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25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25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25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25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25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25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25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25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25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25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25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25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25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25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25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25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25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25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25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25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25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25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25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25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25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25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25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25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25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25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25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25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25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25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25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25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25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25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25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25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25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25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25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25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25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25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25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25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25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25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25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25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25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25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25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25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25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25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25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25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25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25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25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25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25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25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25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25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25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25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25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25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25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25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25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25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25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25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25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25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25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25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25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25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25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25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25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25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25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25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25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25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25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25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25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25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25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25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25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25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25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25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25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25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25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25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25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25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25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25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25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25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25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25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25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25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25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25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25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25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25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25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25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25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25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25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25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25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25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25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25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25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25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25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25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25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25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25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25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25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25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25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25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25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25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25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25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25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25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25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25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25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25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25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25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25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25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25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25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25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25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25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25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25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25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25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25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25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25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25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25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25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25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25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25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25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25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25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25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25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25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25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25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25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25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25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25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25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25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25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25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25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25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25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25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25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25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25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25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25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25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25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25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25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25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25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25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25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25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25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25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25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25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25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25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25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25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25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25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25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25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25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25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25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25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25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25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25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25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25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25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25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25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25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25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25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25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25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25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25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25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25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25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25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25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25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25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25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25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25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25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25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25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25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25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25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25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25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25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25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25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25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25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25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25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25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25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25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25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25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25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25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25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25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25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25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25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25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25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25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25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25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25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25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25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25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25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25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25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25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25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25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25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25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25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25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25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25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25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25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25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25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25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25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25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25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25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25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25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25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25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25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25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25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25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25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25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25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25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25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25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25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25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25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25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25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25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25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25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25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25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25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25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25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25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25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25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25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25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25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25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25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25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25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25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25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25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25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25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25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25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25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25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25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25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25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25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25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25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25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25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25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25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25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25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25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25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25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25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25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25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25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25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25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25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25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25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25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25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25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25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25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25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25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25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25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25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25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25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25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25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25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25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25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25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25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25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25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25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25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25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25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25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25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25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25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25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25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25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25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25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25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25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25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25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25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25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25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25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25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25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25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25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25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25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25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25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25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25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25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25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25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25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25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25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25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25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25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25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25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25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25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25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25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25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25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25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25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25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25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25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25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25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25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25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25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25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25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25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25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25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25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25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25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25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25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25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25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25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25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25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25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25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25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25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25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25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25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25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25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25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25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25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25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25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25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25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25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25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25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25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25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25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25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25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25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25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25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25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25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25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25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25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25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25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25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25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25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25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25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25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25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25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25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25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25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25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25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25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25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25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25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25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25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25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25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25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25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25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25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25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25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25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25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25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25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25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25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25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25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25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25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25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25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25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25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25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25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25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25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25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25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25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25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25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25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25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25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25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25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25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25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25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25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25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25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25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25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25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25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25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25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25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25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25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25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25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25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25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25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25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25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25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25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25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25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25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25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25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25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25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25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25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25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25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25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25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25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25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25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25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25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25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25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25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25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25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25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25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25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25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25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25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25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25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25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25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25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25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25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25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25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25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25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25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25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25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25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25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25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25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25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25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25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25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25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25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25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25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25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25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25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25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25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25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25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25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25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25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25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25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25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25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25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25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25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25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25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25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25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25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25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25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25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25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25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25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25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25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25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25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25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25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25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25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25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25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25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25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25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25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25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25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25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25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25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25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25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25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25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25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25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25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25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25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25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25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25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25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25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25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25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25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25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25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25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25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25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25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25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25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25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25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25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25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25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25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25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25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25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25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25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25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25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25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25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25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25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25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25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25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25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25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25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25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25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25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25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25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25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25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25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25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25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25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25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25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25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25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25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25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25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25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25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25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25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25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25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25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25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25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25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25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25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25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25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25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25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25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25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25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25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25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25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25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25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25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25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25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25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25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25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25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25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25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25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25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25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25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25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25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25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25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25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25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25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25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25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25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25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25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25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25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25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25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25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25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25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25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25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25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25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25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25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25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25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25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25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25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25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25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25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25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25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25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25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25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25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25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25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25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25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25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25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25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25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25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25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25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25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25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25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25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25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25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25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25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25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25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25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25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25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25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25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25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25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25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25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25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25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25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25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25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25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25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25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25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25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25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25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25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25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25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25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25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25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25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25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25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25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25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25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25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25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25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25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25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25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25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25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25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25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25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25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25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25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25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25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25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25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25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25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25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25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25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25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25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25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25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25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25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25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25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25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25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25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25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25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25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25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25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25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25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25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25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25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25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25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25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25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25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25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25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25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25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25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25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25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25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25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25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25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25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25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25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25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25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25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25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25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25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25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25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25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25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25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25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25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25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25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25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25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25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25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25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25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25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25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25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25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25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25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25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25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25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25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25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25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25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25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25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25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25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25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25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25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25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25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25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25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25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25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25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25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25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25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25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25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25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25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25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25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25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25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25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25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25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25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25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25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25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25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25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25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25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25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25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25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25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25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25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25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25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25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25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25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25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25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25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25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25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25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25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25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25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25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25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25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25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25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25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25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25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25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25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25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25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25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25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25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25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25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25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25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25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25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25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25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25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25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25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25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25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25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25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25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25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25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25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25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25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25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25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25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25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25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25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25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25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25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25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25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25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25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25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25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25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25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25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25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25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25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25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25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25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25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25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25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25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25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25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25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25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25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25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25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25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25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25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25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25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25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25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25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25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25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25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25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25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25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25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25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25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25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25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25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25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25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25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25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25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25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25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25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25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25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25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25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25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25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25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25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25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25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25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25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25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25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25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25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25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25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25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25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25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25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25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25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25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25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25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25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25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25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25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25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25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25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25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25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25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25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25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25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25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25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25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25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25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25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25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25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25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25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25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25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25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25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25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25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25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25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25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25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25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25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25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25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25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25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25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25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25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25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25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25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25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25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25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25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25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25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25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25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25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25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25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25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25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25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25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25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25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25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25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25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25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25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25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25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25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25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25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25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25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25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25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25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25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25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25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25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25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25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25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25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25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25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25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25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25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25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25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25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25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25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25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25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25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25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25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25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25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25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25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25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25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25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25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25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25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25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25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25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25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25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25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25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25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25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25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25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25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25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25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25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25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25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25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25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25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25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25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25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25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25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25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25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25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25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25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25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25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25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25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25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25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25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25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25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25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25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25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25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25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25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25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25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25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25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25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25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25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25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25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25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25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25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25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25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25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25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25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25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25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25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25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25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25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25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25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25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25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25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25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25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25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25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25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25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25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25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25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25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25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25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25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25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25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25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25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25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25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25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25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25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25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25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25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25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25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25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25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25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25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25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25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25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25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25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25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25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25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25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25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25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25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25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25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25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25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25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25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25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25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25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25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25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25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25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25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25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25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25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25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25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25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25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25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25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25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25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25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25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25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25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25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25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25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25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25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25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25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25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25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25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25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25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25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25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25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25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25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25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25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25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25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25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25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25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25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25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25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25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25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25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25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25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25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25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25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25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25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25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25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25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25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25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25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25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25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25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25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25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25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25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25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25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25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25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25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25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25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25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25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25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25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25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25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25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25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25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25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25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25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25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25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25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25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25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25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25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25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25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25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25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25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25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25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25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25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25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25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25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25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25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25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25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25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25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25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25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25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25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25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25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25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25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25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25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25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25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25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25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25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25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25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25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25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25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25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25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25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25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25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25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25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25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25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25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25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25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25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25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25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25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25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25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25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25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25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25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25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25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25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25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25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25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25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25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25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25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25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25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25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25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25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25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25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25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25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25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25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25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25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25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25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25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25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25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25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25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25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25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25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25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25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25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25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25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25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25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25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25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25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25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25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25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25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25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25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25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25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25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25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25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25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25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25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25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25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25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25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25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25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25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25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25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25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25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25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25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25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25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25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25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25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25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25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25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25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25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25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25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25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25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25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25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25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25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25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25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25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25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25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25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25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25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25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25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25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25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25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25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25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25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25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25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25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25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25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25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25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25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25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25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25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25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25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25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25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25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25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25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25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25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25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25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25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25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25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25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25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25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25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25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25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25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25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25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25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25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25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25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25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25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25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25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25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25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25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25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25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25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25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25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25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25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25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25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25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25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25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25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25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25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25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25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25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25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25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25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25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25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25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25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25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25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25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25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25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25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25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25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25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25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25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25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25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25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25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25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25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25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25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25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25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25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25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25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25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25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25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25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25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25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25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25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25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25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25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25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25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25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25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25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25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25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25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25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25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25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25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25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25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25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25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25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25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25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25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25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25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25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25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25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25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25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25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25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25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25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25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25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25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25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25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25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25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25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25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25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25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25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25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25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25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25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25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25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25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25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25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25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25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25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25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25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25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25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25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25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25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25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25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25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25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25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25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25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25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25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25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25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25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25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25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25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25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25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25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25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25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25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25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25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25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25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25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25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25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25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25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25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25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25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25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25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25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25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25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25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25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25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25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25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25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25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25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25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25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25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25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25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25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25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25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25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25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25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25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25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25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25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25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25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25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25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25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25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25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25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25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25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25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25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25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25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25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25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25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25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25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25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25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25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25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25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25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25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25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25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25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25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25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25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25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25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25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25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25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25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25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25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25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25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25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25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25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25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25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25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25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25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25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25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25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25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25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25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25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25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25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25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25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25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25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25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25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25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25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25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25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25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25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25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25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25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25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25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25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25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25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25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25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25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25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25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25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25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25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25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25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25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25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25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25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25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25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25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25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25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25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25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25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25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25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25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25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25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25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25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25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25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25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25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25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25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25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25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25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25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25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25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25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25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25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25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25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25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25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25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25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25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25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25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25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25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25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25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25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25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25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25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25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25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25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25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25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25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25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25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25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25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25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25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25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25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25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25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25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25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25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25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25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25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25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25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25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25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25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25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25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25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25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25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25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25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25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25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25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25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25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25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25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25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25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25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25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25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25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25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25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25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25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25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25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25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25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25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25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25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25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25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25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25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25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25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25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25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25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25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25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25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25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25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25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25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25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25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25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25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25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25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25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25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25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25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25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25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25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25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25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25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25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25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25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25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25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25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25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25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25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25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25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25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25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25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25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25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25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25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25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25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25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25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25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25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25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25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25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25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25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25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25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25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25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25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25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25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25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25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25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25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25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25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25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25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25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25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25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25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25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25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25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25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25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25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25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25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25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25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25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25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25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25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25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25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25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25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25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25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25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25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25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25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25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25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25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25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25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25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25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25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25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25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25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25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25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25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25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25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25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25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25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25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25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25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25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25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25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25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25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25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25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25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25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25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25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25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25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25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25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25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25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25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25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25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25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25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25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25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25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25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25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25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25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25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25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25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25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25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25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25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25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25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25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25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25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25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25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25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25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25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25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25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25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25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25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25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25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25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25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25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25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25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25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25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25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25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25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25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25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25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25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25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25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25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25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25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25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25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25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25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25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25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25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25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25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25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25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25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25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25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25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25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25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25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25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25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25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25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25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25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25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25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25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25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25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25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25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25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25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25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25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25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25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25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25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25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25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25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25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25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25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25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25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25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25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25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25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25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25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25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25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25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25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25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25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25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25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25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25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25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25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25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5" x14ac:dyDescent="0.25"/>
  <sheetData>
    <row r="1" spans="1:34" s="14" customFormat="1" ht="255" x14ac:dyDescent="0.25">
      <c r="A1" s="14" t="s">
        <v>76</v>
      </c>
      <c r="B1" s="14" t="s">
        <v>77</v>
      </c>
      <c r="C1" s="14" t="s">
        <v>73</v>
      </c>
      <c r="D1" s="14" t="s">
        <v>74</v>
      </c>
      <c r="E1" s="14" t="s">
        <v>83</v>
      </c>
      <c r="F1" s="14" t="s">
        <v>84</v>
      </c>
      <c r="G1" s="14" t="s">
        <v>78</v>
      </c>
      <c r="H1" s="14" t="s">
        <v>79</v>
      </c>
      <c r="I1" s="14" t="s">
        <v>80</v>
      </c>
      <c r="J1" s="14" t="s">
        <v>79</v>
      </c>
      <c r="K1" s="14" t="s">
        <v>81</v>
      </c>
      <c r="L1" s="14" t="s">
        <v>82</v>
      </c>
      <c r="M1" s="14" t="s">
        <v>83</v>
      </c>
      <c r="N1" s="14" t="s">
        <v>84</v>
      </c>
      <c r="O1" s="14" t="s">
        <v>85</v>
      </c>
      <c r="P1" s="14" t="s">
        <v>86</v>
      </c>
      <c r="Q1" s="14" t="s">
        <v>87</v>
      </c>
      <c r="R1" s="14" t="s">
        <v>88</v>
      </c>
      <c r="S1" s="14" t="s">
        <v>89</v>
      </c>
      <c r="T1" s="14" t="s">
        <v>90</v>
      </c>
      <c r="U1" s="14" t="s">
        <v>91</v>
      </c>
      <c r="V1" s="14" t="s">
        <v>92</v>
      </c>
      <c r="W1" s="14" t="s">
        <v>93</v>
      </c>
      <c r="X1" s="14" t="s">
        <v>94</v>
      </c>
      <c r="Y1" s="14" t="s">
        <v>95</v>
      </c>
      <c r="Z1" s="14" t="s">
        <v>96</v>
      </c>
      <c r="AA1" s="14" t="s">
        <v>97</v>
      </c>
      <c r="AB1" s="14" t="s">
        <v>98</v>
      </c>
      <c r="AC1" s="14" t="s">
        <v>99</v>
      </c>
      <c r="AD1" s="14" t="s">
        <v>100</v>
      </c>
      <c r="AE1" s="14" t="s">
        <v>101</v>
      </c>
      <c r="AF1" s="14" t="s">
        <v>102</v>
      </c>
      <c r="AG1" s="14" t="s">
        <v>103</v>
      </c>
      <c r="AH1" s="14" t="s">
        <v>104</v>
      </c>
    </row>
    <row r="2" spans="1:34" x14ac:dyDescent="0.25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25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25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25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25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25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25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25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25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25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25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25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25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25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25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25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25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25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25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25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25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25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25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25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25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25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25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25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25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25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25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25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25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25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25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25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25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25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105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25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25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25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25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25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25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25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25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25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25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25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25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25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25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25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25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25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25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25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25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25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25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25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25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25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25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25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25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25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25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25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25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25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25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25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25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25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25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25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25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25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25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25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25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25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25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25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25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25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25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25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25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25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25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25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25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25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25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25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25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25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25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25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25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25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25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25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25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25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25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5" x14ac:dyDescent="0.25"/>
  <cols>
    <col min="1" max="16" width="14.7109375" customWidth="1"/>
  </cols>
  <sheetData>
    <row r="1" spans="1:16" s="15" customFormat="1" ht="120" x14ac:dyDescent="0.25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25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25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25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25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25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25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25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25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25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25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25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25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25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25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25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25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25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25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25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25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25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25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25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25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25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25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25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25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25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25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25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25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25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25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25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25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25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25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25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25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25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25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25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25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25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25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25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25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25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25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25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25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25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25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25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25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25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25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25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25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25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25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25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25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25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25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25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25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25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25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25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25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25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25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25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25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25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25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25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25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25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25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25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25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25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25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25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25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25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25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25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25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25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25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25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25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25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25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25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25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25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25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25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25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25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25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25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25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25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25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25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25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25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25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25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25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25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25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25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25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25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25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25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25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25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25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25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25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25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25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25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25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25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25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25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25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25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25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25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25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25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25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25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25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25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25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25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25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25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25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25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25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25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25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25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25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25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25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25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25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25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25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25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25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25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25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25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25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25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25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25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25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25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25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25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25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25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25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25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25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25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25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25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25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25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25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25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25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25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25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25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25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25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25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25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25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25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25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25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25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25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25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25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25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25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25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25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25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25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25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25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25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25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25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25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25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25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25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25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25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25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25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25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25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25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25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25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25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25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25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25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25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25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25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25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25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25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25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25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25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25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25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25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25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25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25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25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25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25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25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25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25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25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25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25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25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25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25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25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25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25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25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25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25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25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25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25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25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25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25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25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25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25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25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25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25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25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25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25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25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25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25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25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25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25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25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25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25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25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25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25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25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25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25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25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25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25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25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25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25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25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25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25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25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25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25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25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25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25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25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25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25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25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25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25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25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25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25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25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25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25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25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25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25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25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25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25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25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25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25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25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25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25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25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25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25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25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25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25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25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25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25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25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25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25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25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25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25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25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25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25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25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25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25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25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25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25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25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25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25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25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25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25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25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25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25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25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25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25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25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25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25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25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25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25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25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25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25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25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25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25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25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25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25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25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25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25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25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25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25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25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25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25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25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25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25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25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25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25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25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25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25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25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25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25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25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25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25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25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25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25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25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25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25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25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25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25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25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25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25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25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25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25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25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25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25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25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25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25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25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25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25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25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25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25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25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25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25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25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25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25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25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25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25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25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25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25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25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25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25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25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25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25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25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25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25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25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25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25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25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25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25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25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25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25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25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25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25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25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25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25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25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25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25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25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25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25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25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25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25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25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25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25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25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25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25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25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25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25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25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25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25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25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25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25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25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25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25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25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25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25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25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25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25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25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25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25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25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25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25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25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25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25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25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25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25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25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25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25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25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25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25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25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25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25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25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25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25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25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25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25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25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25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25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25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25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25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25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25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25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25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25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25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25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25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25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25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25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25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25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25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25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25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25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25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25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25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25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25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25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25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25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25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25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25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25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25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25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25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25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25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25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25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25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25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25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25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25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25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25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25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25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25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25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25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25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25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25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25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25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25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25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25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25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25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25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25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25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25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25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25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25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25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25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25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25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25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25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25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25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25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25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25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25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25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25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25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25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25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25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25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25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25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25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25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25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25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25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25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25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25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25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25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25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25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25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25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25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25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25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25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25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25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25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25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25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25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25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25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25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25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25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25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25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25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25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25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25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25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25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25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25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25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25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25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25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25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25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25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25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25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25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25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25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25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25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25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25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25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25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25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25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25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25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25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25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25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25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25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25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25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25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25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25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25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25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25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25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25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25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25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25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25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25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25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25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25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25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25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25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25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25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25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25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25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25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25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25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25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25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25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25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25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25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25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25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25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25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25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25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25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25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25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25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25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25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25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25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25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25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25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25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25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25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25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25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25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25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25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25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25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25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25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25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25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25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25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25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25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25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25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25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25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25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25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25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25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25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25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25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25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25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25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25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25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25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25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25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25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25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25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25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25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25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25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25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25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25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25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25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25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25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25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25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25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25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25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25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25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25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25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25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25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25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25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25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25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25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25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25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25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25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25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25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25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25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25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25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25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25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25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25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25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25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25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25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25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25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25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25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25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25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25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25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25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25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25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25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25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25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25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25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25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25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25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25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25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25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25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25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25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25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25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25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25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25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25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25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25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25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25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25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25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25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25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25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25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25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25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25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25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25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25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25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25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25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25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25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25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25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25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25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25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25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25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25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25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25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25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25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25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25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25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25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25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25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25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25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25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25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25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25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25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25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25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25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25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25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25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25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25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25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25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25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25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25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25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25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25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25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25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25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25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25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25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25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25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25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25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25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25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25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25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25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25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25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25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25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25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25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25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25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25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25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25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25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25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25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25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25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25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25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25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25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25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25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25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25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25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25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25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25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25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25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25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25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25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25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25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25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25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25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25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25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25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25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25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25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25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25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25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25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25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25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25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25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25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25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25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25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25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25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25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25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25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25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25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25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25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25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25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25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25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25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25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25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25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25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25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25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25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25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25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25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25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25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25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25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25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25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25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25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25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25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25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25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25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25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25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25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25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25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25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25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25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25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25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25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25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25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25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25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25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25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25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25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25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25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25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25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25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25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25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25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25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25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25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25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25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25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25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25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25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25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25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25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25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25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25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25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25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25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25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25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25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25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25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25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25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25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25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25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25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25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25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25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25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25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25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25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25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25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25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25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25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25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25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25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25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25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25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25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25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25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25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25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25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25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25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25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25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25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25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25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25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25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25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25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25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25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25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25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25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25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25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25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25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25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25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25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25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25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25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25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25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25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25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25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25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25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25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25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25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25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25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25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25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25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25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25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25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25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25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25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25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25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25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25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25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25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25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25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25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25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25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25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25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25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25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25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25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25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25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25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25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25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25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25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25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25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25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25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25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25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25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25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25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25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25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25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25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25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25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25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25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25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25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25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25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25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25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25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25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25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25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25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25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25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25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25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25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25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25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25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25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25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25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25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25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25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25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25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25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25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25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25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25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25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25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25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25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25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25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25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25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25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25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25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25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25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25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25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25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25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25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25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25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25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25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25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25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25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25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25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25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25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25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25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25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25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25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25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25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25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25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25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25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25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25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25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25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25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25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25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25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25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25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25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25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25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25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25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25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25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25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25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25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25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25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25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25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25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25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25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25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25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25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25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25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25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25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25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25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25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25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25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25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25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25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25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25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25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25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25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25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25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25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25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25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25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25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25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25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25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25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25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25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25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25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25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25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25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25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25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25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25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25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25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25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25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25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25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25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25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25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25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25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25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25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25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25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25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25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25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25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25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25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25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25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25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25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25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25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25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25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25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25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25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25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25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25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25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25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25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25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25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25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25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25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25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25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25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25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25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25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25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25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25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25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25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25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25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25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25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25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25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25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25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25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25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25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25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25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25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25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25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25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25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25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25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25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25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25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25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25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25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25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25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25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25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25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25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25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25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25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25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25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25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25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25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25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25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25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25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25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25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25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25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25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25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25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25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25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25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25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25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25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25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25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25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25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25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25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25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25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25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25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25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25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25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25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25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25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25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25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25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25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25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25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25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25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25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25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25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25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25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25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25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25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25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25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25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25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25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25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25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25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25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25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25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25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25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25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25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25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25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25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25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25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25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25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25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25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25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25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25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25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25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25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25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25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25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25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25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25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25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25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25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25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25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25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25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25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25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25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25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25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25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25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25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25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25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25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25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25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25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25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25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25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25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25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25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25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25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25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25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25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25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25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25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25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25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25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25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25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25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25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25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25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25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25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25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25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25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25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25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25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25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25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25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25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25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25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25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25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25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25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25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25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25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25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25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25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25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25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25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25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25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25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25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25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25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25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25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25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25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25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25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25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25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25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25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25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25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25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25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25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25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25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25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25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25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25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25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25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25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25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25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25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25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25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25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25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25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25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25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25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25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25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25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25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25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25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25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25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25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25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25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25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25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25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25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25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25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25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25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25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25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25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25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25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25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25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25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25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25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25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25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25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25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25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25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25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25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25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25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25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25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25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25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25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25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25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25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25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25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25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25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25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25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25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25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25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25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25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25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25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25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25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25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25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25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25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25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25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25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25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25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25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25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25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25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25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25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25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25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25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25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25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25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25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25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25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25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25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25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25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25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25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25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25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25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25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25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25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25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25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25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25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25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25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25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25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25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25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25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25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25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25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25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25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25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25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25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25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25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25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25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25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25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25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25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25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25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25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25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25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25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25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25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25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25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25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25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25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25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25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25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25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25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25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25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25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25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25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25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25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25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25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25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25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25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25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25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25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25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25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25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25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25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25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25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25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25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25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25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25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25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25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25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25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25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25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25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25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25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25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25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25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25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25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25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25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25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25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25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25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25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25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25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25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25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25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25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25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25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25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25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25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25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25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25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25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25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25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25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25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25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25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25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25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25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25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25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25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25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25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25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25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25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25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25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25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25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25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25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25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25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25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25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25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25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25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25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25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25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25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25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25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25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25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25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25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25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25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25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25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25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25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25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25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25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25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25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25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25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25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25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25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25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25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25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25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25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25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25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25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25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25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25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25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25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25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25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25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25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25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25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25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25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25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25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25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25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25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25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25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25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25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25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25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25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25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25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25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25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25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25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25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25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25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25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25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25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25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25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25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25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25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25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25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25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25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25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25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25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25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25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25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25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25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25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25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25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25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25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25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25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25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25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25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25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25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25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25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25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25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25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25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25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25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25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25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25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25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25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25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25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25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25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25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25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25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25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25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25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25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25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25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25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25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25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25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25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25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25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25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25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25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25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25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25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25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25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25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25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25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25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25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25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25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25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25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25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25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25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25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25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25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25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25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25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25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25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25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25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25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25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25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25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25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25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25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25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25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25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25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25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25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25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25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25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25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25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25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25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25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25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25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25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25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25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25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25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25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25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25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25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25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25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25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25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25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25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25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25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25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25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25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25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25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25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25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25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25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25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25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25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25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25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25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25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25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25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25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25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25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25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25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25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25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25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25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25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25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25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25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25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25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25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25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25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25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25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25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25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25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25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25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25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25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25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25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25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25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25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25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25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25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25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25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25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25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25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25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25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25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25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25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25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25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25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25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25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25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25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25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25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25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25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25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25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25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25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25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25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25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25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25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25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25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25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25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25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25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25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25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25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25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25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25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25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25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25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25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25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25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25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25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25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25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25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25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25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25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25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25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25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25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25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25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25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25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25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25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25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25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25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25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25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25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25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25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25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25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25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25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25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25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25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25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25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25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25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25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25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25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25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25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25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25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25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25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25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25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25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25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25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25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25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25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25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25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25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25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25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25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25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25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25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25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25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25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25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25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25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25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25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25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25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25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25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25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25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25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25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25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25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25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25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25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25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25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25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25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25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25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25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25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25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25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25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25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25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25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25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25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25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25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25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25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25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25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25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25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25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25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25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25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25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25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25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25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25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25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25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25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25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25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25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25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25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25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25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25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25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25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25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25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25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25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25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25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25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25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25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25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25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25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25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25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25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25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25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25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25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25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25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25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25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25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25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25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25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25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25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25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25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25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25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25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25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25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25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25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25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25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25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25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25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25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25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25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25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25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25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25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25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25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25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25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25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25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25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25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25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25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25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25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25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25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25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25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25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25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25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25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25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25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25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25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25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25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25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25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25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25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25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25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25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25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25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25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25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25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25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25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25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25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25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25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25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25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25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25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25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25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25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25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25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25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25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25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25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25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25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25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25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25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25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25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25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25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25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25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25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25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25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25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25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25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25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25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25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25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25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25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25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25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25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25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25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25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25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25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25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25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25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25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25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25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25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25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25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25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25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25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25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25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25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25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25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25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25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25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25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25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25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25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25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25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25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25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25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25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25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25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25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25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25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25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25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25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25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25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25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25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25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25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25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25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25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25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25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25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25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25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25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25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25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25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25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25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25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25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25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25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25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25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25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25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25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25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25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25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25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25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25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25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25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25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25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25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25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25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25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25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25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25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25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25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25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25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25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25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25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25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25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25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25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25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25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25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25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25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25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25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25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25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25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25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25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25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25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25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25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25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25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25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25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25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25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25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25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25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25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25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25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25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25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25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25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25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25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25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25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25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25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25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25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25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25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25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25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25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25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25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25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25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25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25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25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25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25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25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25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25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25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25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25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25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25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25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25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25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25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25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25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25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25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25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25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25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25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25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25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25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25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25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25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25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25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25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25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25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25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25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25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25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25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25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25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25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25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25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25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25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25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25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25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25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25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25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25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25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25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25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25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25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25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25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25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25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25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25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25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25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25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25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25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25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25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25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25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25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25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25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25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25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25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25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25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25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25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25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25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25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25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25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25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25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25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25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25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25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25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25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25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25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25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25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25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25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25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25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25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25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25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25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25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25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25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25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25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25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25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25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25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25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25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25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25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25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25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25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25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25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25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25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25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25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25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25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25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25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25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25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25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25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25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25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25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25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25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25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25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25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25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25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25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25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25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25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25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25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25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25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25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25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25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25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25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25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25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25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25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25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25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25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25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25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25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25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25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25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25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25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25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25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25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25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25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25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25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25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25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25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25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25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25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25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25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25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25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25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25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25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25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25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25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25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25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25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25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25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25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25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25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25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25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25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25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25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25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25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25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25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25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25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25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25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25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25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25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25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25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25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25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25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25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25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25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25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25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25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25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25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25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25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25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25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25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25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25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25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25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25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25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25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25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25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25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25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25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25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25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25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25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25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25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25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25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25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25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25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25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25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25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25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25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25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25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25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25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25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25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25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25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25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25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25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25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25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25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25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25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25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25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25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25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25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25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25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25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25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25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25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25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25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25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25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25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25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25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25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25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25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25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25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25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25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25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25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25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25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25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25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25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25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25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25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25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25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25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25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25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25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25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25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25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25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25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25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25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25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25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25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25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25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25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25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25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25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25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25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25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25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25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25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25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25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25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25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25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25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25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25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25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25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25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25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25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25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25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25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25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25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25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25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25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25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25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25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25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25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25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25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25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25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25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25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25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25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25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25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25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25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25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25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25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25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25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25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25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25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25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25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25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25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25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25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25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25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25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25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25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25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25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25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25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25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25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25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25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25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25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25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25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25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25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25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25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25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25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25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25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25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25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25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25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25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25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25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25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25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25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25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25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25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25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25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25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25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25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25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25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25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25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25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25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25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25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25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25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25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25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25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25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25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25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25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25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25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25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25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25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25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25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25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25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25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25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25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25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25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25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25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25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25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25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25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25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25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25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25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25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25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25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25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25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25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25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25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25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25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25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25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25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25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25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25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25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25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25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25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25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25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25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25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25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25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25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25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25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25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25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25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25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25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25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25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25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25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25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25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25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25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25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25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25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25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25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25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25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25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25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25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25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25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25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25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25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25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25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25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25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25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25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25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25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25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25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25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25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25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25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25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25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25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25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25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25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25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25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25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25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25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25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25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25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25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25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25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25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25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25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25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25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25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25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25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25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25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25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25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25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25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25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25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25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25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25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25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25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25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25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25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25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25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25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25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25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25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25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25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25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25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25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25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25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25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25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25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25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25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25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25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25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25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25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25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25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25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25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25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25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25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25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25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25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25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25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25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25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25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25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25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25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25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25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25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25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25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25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25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25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25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25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25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25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25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25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25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25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25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25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25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25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25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25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25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25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25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25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25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25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25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25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25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25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25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25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25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25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25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25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25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25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25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25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25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25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25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25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25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25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25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25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25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25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25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25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25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25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25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25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25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25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25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25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25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25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25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25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25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25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25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25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25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25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25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25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25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25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25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25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25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25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25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25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25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25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25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25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25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25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25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25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25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25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25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25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25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25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25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25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25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25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25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25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25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25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25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25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25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25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25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25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25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25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25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25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25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25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25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25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25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25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25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25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25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25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25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25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25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25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25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25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25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25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25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25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25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25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25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25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25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25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25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25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25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25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25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25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25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25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25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25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25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25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25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25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25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25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25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25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25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25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25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25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25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25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25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25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25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25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25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25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25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25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25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25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25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25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25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25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25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25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25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25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25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25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25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25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25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25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25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25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25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25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25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25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25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25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25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25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25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25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25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25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25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25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25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25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25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25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25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25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25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25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25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25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25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25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25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25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25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25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25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25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25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25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25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25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25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25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25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25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25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25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25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25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25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25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25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25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25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25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25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25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25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25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25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25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25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25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25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25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25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25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25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25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25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25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25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25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25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25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25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25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25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25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25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25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25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25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25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25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25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25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25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25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25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25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25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25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25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25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25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25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25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25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25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25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25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25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25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25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25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25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25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25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25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25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25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25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25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25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25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25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25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25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25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25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25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25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25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25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25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25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25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25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25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25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25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25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25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25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25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25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25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25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25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25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25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25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25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25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25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25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25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25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25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25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25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25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25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25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25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25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25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25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25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25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25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25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25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25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25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25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25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25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25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25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25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25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25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25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25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25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25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25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25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25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25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25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25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25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25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25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25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25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25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25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25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25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25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25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25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25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25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25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25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25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25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25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25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25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25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25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25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25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25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25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25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25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25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25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25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25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25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25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25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25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25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25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25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25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25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25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25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25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25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25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25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25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25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25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25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25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25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25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25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25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25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25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25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25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25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25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25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25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2021-09-12T22:40:23Z</dcterms:modified>
</cp:coreProperties>
</file>