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40009_{20A0E9DF-2E50-42C1-B8E9-E24313F99CF8}" xr6:coauthVersionLast="45" xr6:coauthVersionMax="45" xr10:uidLastSave="{00000000-0000-0000-0000-000000000000}"/>
  <bookViews>
    <workbookView xWindow="28680" yWindow="-7425" windowWidth="29040" windowHeight="17640"/>
  </bookViews>
  <sheets>
    <sheet name="FLOW_Tidbit_Cr_Stream_Temp_Anal" sheetId="1" r:id="rId1"/>
  </sheets>
  <calcPr calcId="0"/>
</workbook>
</file>

<file path=xl/calcChain.xml><?xml version="1.0" encoding="utf-8"?>
<calcChain xmlns="http://schemas.openxmlformats.org/spreadsheetml/2006/main">
  <c r="P13" i="1" l="1"/>
  <c r="P12" i="1"/>
  <c r="P11" i="1"/>
  <c r="P10" i="1"/>
  <c r="P9" i="1"/>
  <c r="P8" i="1"/>
  <c r="P7" i="1"/>
  <c r="P6" i="1"/>
  <c r="P5" i="1"/>
  <c r="P4" i="1"/>
  <c r="P3" i="1"/>
  <c r="P2" i="1"/>
  <c r="P1" i="1"/>
  <c r="Q1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J13" i="1"/>
  <c r="Q13" i="1" s="1"/>
  <c r="R13" i="1" s="1"/>
  <c r="J12" i="1"/>
  <c r="Q12" i="1" s="1"/>
  <c r="R12" i="1" s="1"/>
  <c r="J11" i="1"/>
  <c r="Q11" i="1" s="1"/>
  <c r="R11" i="1" s="1"/>
  <c r="J10" i="1"/>
  <c r="Q10" i="1" s="1"/>
  <c r="R10" i="1" s="1"/>
  <c r="J9" i="1"/>
  <c r="Q9" i="1" s="1"/>
  <c r="R9" i="1" s="1"/>
  <c r="J8" i="1"/>
  <c r="Q8" i="1" s="1"/>
  <c r="R8" i="1" s="1"/>
  <c r="J7" i="1"/>
  <c r="Q7" i="1" s="1"/>
  <c r="R7" i="1" s="1"/>
  <c r="J6" i="1"/>
  <c r="Q6" i="1" s="1"/>
  <c r="R6" i="1" s="1"/>
  <c r="J5" i="1"/>
  <c r="Q5" i="1" s="1"/>
  <c r="R5" i="1" s="1"/>
  <c r="J4" i="1"/>
  <c r="Q4" i="1" s="1"/>
  <c r="R4" i="1" s="1"/>
  <c r="J3" i="1"/>
  <c r="Q3" i="1" s="1"/>
  <c r="R3" i="1" s="1"/>
  <c r="J2" i="1"/>
  <c r="Q2" i="1" s="1"/>
  <c r="R2" i="1" s="1"/>
  <c r="F14" i="1"/>
  <c r="K12" i="1" s="1"/>
  <c r="E14" i="1"/>
  <c r="G14" i="1"/>
  <c r="K2" i="1" l="1"/>
  <c r="K5" i="1"/>
  <c r="K7" i="1"/>
  <c r="K8" i="1"/>
  <c r="K6" i="1"/>
  <c r="K9" i="1"/>
  <c r="K13" i="1"/>
  <c r="I6" i="1"/>
  <c r="K10" i="1"/>
  <c r="K3" i="1"/>
  <c r="K11" i="1"/>
  <c r="K4" i="1"/>
  <c r="I5" i="1"/>
</calcChain>
</file>

<file path=xl/sharedStrings.xml><?xml version="1.0" encoding="utf-8"?>
<sst xmlns="http://schemas.openxmlformats.org/spreadsheetml/2006/main" count="15" uniqueCount="15">
  <si>
    <t>Month index</t>
  </si>
  <si>
    <t xml:space="preserve"> year</t>
  </si>
  <si>
    <t xml:space="preserve"> month</t>
  </si>
  <si>
    <t xml:space="preserve"> days in month</t>
  </si>
  <si>
    <t xml:space="preserve"> Obs:..\Observations\McKenzie\USGS_14161100_temp_BLUE RIVER BELOW TIDBITS CREEK  NR BLUE RIVER  OR_23773429.csv</t>
  </si>
  <si>
    <t xml:space="preserve"> Air temp at Blue R below Tidbits Cr deg C</t>
  </si>
  <si>
    <t>slope</t>
  </si>
  <si>
    <t>intercept</t>
  </si>
  <si>
    <t>R2</t>
  </si>
  <si>
    <t>est Tw</t>
  </si>
  <si>
    <t>RMSE obs</t>
  </si>
  <si>
    <t>(Tw_est - Tw_obs)^2</t>
  </si>
  <si>
    <t>RMSE  est</t>
  </si>
  <si>
    <t>(Tw-Tw_bar)^2</t>
  </si>
  <si>
    <t>USGS_14161100_temp_BLUE RIVER BELOW TIDBITS CREEK  NR BLUE RIVER  OR_23773429.csv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</si>
</sst>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 air temp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FLOW_Tidbit_Cr_Stream_Temp_Anal!$N$1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84448818897636"/>
                  <c:y val="-4.4550112264458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FLOW_Tidbit_Cr_Stream_Temp_Anal!$M$2:$M$13</c:f>
              <c:numCache>
                <c:formatCode>General</c:formatCode>
                <c:ptCount val="12"/>
                <c:pt idx="0">
                  <c:v>5.4081640000000002</c:v>
                </c:pt>
                <c:pt idx="1">
                  <c:v>5.2121469999999999</c:v>
                </c:pt>
                <c:pt idx="2">
                  <c:v>4.9751729999999998</c:v>
                </c:pt>
                <c:pt idx="3">
                  <c:v>6.0724799999999997</c:v>
                </c:pt>
                <c:pt idx="4">
                  <c:v>8.3956750000000007</c:v>
                </c:pt>
                <c:pt idx="5">
                  <c:v>12.793075999999999</c:v>
                </c:pt>
                <c:pt idx="6">
                  <c:v>18.577027999999999</c:v>
                </c:pt>
                <c:pt idx="7">
                  <c:v>18.211918000000001</c:v>
                </c:pt>
                <c:pt idx="8">
                  <c:v>14.350652</c:v>
                </c:pt>
                <c:pt idx="9">
                  <c:v>9.8291660000000007</c:v>
                </c:pt>
                <c:pt idx="10">
                  <c:v>3.8548749999999998</c:v>
                </c:pt>
                <c:pt idx="11">
                  <c:v>2.4019499999999998</c:v>
                </c:pt>
              </c:numCache>
            </c:numRef>
          </c:xVal>
          <c:yVal>
            <c:numRef>
              <c:f>FLOW_Tidbit_Cr_Stream_Temp_Anal!$N$2:$N$13</c:f>
              <c:numCache>
                <c:formatCode>General</c:formatCode>
                <c:ptCount val="12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A-451C-A6BE-BF4F17DC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00319"/>
        <c:axId val="1536817615"/>
      </c:scatterChart>
      <c:valAx>
        <c:axId val="16291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17615"/>
        <c:crosses val="autoZero"/>
        <c:crossBetween val="midCat"/>
      </c:valAx>
      <c:valAx>
        <c:axId val="15368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0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FLOW_Tidbit_Cr_Stream_Temp_Anal!$P$1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FLOW_Tidbit_Cr_Stream_Temp_Anal!$P$2:$P$13</c:f>
              <c:numCache>
                <c:formatCode>General</c:formatCode>
                <c:ptCount val="12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FLOW_Tidbit_Cr_Stream_Temp_Anal!$Q$1</c:f>
              <c:strCache>
                <c:ptCount val="1"/>
                <c:pt idx="0">
                  <c:v>est Tw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FLOW_Tidbit_Cr_Stream_Temp_Anal!$Q$2:$Q$13</c:f>
              <c:numCache>
                <c:formatCode>General</c:formatCode>
                <c:ptCount val="12"/>
                <c:pt idx="0">
                  <c:v>6.2430188423999997</c:v>
                </c:pt>
                <c:pt idx="1">
                  <c:v>6.1162742502</c:v>
                </c:pt>
                <c:pt idx="2">
                  <c:v>5.9630468617999997</c:v>
                </c:pt>
                <c:pt idx="3">
                  <c:v>6.6725655679999996</c:v>
                </c:pt>
                <c:pt idx="4">
                  <c:v>8.1747434550000015</c:v>
                </c:pt>
                <c:pt idx="5">
                  <c:v>11.018102941599999</c:v>
                </c:pt>
                <c:pt idx="6">
                  <c:v>14.758006304799999</c:v>
                </c:pt>
                <c:pt idx="7">
                  <c:v>14.521926178799999</c:v>
                </c:pt>
                <c:pt idx="8">
                  <c:v>12.0252315832</c:v>
                </c:pt>
                <c:pt idx="9">
                  <c:v>9.1016387355999999</c:v>
                </c:pt>
                <c:pt idx="10">
                  <c:v>5.238662175</c:v>
                </c:pt>
                <c:pt idx="11">
                  <c:v>4.29920087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330517</xdr:colOff>
      <xdr:row>13</xdr:row>
      <xdr:rowOff>29527</xdr:rowOff>
    </xdr:from>
    <xdr:to>
      <xdr:col>15</xdr:col>
      <xdr:colOff>504825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0B11E-5895-4878-8218-42451B8B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</xdr:colOff>
      <xdr:row>13</xdr:row>
      <xdr:rowOff>27622</xdr:rowOff>
    </xdr:from>
    <xdr:to>
      <xdr:col>23</xdr:col>
      <xdr:colOff>313372</xdr:colOff>
      <xdr:row>28</xdr:row>
      <xdr:rowOff>54292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E2" sqref="E2"/>
    </sheetView>
  </sheetViews>
  <sheetFormatPr defaultRowHeight="14.4" x14ac:dyDescent="0.3"/>
  <cols>
    <col min="8" max="8" width="8.88671875" style="3"/>
  </cols>
  <sheetData>
    <row r="1" spans="1:18" s="1" customFormat="1" ht="230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2"/>
      <c r="J1" s="1" t="s">
        <v>9</v>
      </c>
      <c r="K1" s="1" t="s">
        <v>13</v>
      </c>
      <c r="M1" s="1" t="str">
        <f>G1</f>
        <v xml:space="preserve"> Air temp at Blue R below Tidbits Cr deg C</v>
      </c>
      <c r="N1" s="1" t="str">
        <f>F1</f>
        <v xml:space="preserve"> Obs:..\Observations\McKenzie\USGS_14161100_temp_BLUE RIVER BELOW TIDBITS CREEK  NR BLUE RIVER  OR_23773429.csv</v>
      </c>
      <c r="P1" s="1" t="str">
        <f>F1</f>
        <v xml:space="preserve"> Obs:..\Observations\McKenzie\USGS_14161100_temp_BLUE RIVER BELOW TIDBITS CREEK  NR BLUE RIVER  OR_23773429.csv</v>
      </c>
      <c r="Q1" s="1" t="str">
        <f>J1</f>
        <v>est Tw</v>
      </c>
      <c r="R1" s="1" t="s">
        <v>11</v>
      </c>
    </row>
    <row r="2" spans="1:18" x14ac:dyDescent="0.3">
      <c r="A2">
        <v>0</v>
      </c>
      <c r="B2">
        <v>2010</v>
      </c>
      <c r="C2">
        <v>1</v>
      </c>
      <c r="D2">
        <v>31</v>
      </c>
      <c r="E2">
        <v>5.0337579999999997</v>
      </c>
      <c r="F2">
        <v>5.995069</v>
      </c>
      <c r="G2">
        <v>5.4081640000000002</v>
      </c>
      <c r="H2" s="3" t="s">
        <v>6</v>
      </c>
      <c r="I2">
        <v>0.64659999999999995</v>
      </c>
      <c r="J2">
        <f>I$2*G2 + I$3</f>
        <v>6.2430188423999997</v>
      </c>
      <c r="K2">
        <f>(F2-F$14)^2</f>
        <v>7.1988614946519949</v>
      </c>
      <c r="M2">
        <f>G2</f>
        <v>5.4081640000000002</v>
      </c>
      <c r="N2">
        <f>F2</f>
        <v>5.995069</v>
      </c>
      <c r="P2">
        <f>F2</f>
        <v>5.995069</v>
      </c>
      <c r="Q2">
        <f>J2</f>
        <v>6.2430188423999997</v>
      </c>
      <c r="R2">
        <f>(Q2-F2)^2</f>
        <v>6.1479124346184702E-2</v>
      </c>
    </row>
    <row r="3" spans="1:18" x14ac:dyDescent="0.3">
      <c r="A3">
        <v>1</v>
      </c>
      <c r="B3">
        <v>2010</v>
      </c>
      <c r="C3">
        <v>2</v>
      </c>
      <c r="D3">
        <v>28</v>
      </c>
      <c r="E3">
        <v>5.2502069999999996</v>
      </c>
      <c r="F3">
        <v>5.7064260000000004</v>
      </c>
      <c r="G3">
        <v>5.2121469999999999</v>
      </c>
      <c r="H3" s="3" t="s">
        <v>7</v>
      </c>
      <c r="I3">
        <v>2.7461000000000002</v>
      </c>
      <c r="J3">
        <f t="shared" ref="J3:J13" si="0">I$2*G3 + I$3</f>
        <v>6.1162742502</v>
      </c>
      <c r="K3">
        <f t="shared" ref="K3:K13" si="1">(F3-F$14)^2</f>
        <v>8.8310746873708243</v>
      </c>
      <c r="M3">
        <f t="shared" ref="M3:M13" si="2">G3</f>
        <v>5.2121469999999999</v>
      </c>
      <c r="N3">
        <f t="shared" ref="N3:N13" si="3">F3</f>
        <v>5.7064260000000004</v>
      </c>
      <c r="P3">
        <f t="shared" ref="P3:P13" si="4">F3</f>
        <v>5.7064260000000004</v>
      </c>
      <c r="Q3">
        <f t="shared" ref="Q3:Q13" si="5">J3</f>
        <v>6.1162742502</v>
      </c>
      <c r="R3">
        <f t="shared" ref="R3:R13" si="6">(Q3-F3)^2</f>
        <v>0.16797558819200148</v>
      </c>
    </row>
    <row r="4" spans="1:18" x14ac:dyDescent="0.3">
      <c r="A4">
        <v>2</v>
      </c>
      <c r="B4">
        <v>2010</v>
      </c>
      <c r="C4">
        <v>3</v>
      </c>
      <c r="D4">
        <v>31</v>
      </c>
      <c r="E4">
        <v>5.5751559999999998</v>
      </c>
      <c r="F4">
        <v>5.4635199999999999</v>
      </c>
      <c r="G4">
        <v>4.9751729999999998</v>
      </c>
      <c r="H4" s="3" t="s">
        <v>8</v>
      </c>
      <c r="I4">
        <v>0.95009999999999994</v>
      </c>
      <c r="J4">
        <f t="shared" si="0"/>
        <v>5.9630468617999997</v>
      </c>
      <c r="K4">
        <f t="shared" si="1"/>
        <v>10.333771564772492</v>
      </c>
      <c r="M4">
        <f t="shared" si="2"/>
        <v>4.9751729999999998</v>
      </c>
      <c r="N4">
        <f t="shared" si="3"/>
        <v>5.4635199999999999</v>
      </c>
      <c r="P4">
        <f t="shared" si="4"/>
        <v>5.4635199999999999</v>
      </c>
      <c r="Q4">
        <f t="shared" si="5"/>
        <v>5.9630468617999997</v>
      </c>
      <c r="R4">
        <f t="shared" si="6"/>
        <v>0.24952708565975601</v>
      </c>
    </row>
    <row r="5" spans="1:18" x14ac:dyDescent="0.3">
      <c r="A5">
        <v>3</v>
      </c>
      <c r="B5">
        <v>2010</v>
      </c>
      <c r="C5">
        <v>4</v>
      </c>
      <c r="D5">
        <v>30</v>
      </c>
      <c r="E5">
        <v>5.6404370000000004</v>
      </c>
      <c r="F5">
        <v>5.8469829999999998</v>
      </c>
      <c r="G5">
        <v>6.0724799999999997</v>
      </c>
      <c r="H5" s="3" t="s">
        <v>10</v>
      </c>
      <c r="I5">
        <f>(1/12)*SQRT(SUM(K2:K13))</f>
        <v>1.0228256543807701</v>
      </c>
      <c r="J5">
        <f t="shared" si="0"/>
        <v>6.6725655679999996</v>
      </c>
      <c r="K5">
        <f t="shared" si="1"/>
        <v>8.0154409933209951</v>
      </c>
      <c r="M5">
        <f t="shared" si="2"/>
        <v>6.0724799999999997</v>
      </c>
      <c r="N5">
        <f t="shared" si="3"/>
        <v>5.8469829999999998</v>
      </c>
      <c r="P5">
        <f t="shared" si="4"/>
        <v>5.8469829999999998</v>
      </c>
      <c r="Q5">
        <f t="shared" si="5"/>
        <v>6.6725655679999996</v>
      </c>
      <c r="R5">
        <f t="shared" si="6"/>
        <v>0.68158657658547417</v>
      </c>
    </row>
    <row r="6" spans="1:18" x14ac:dyDescent="0.3">
      <c r="A6">
        <v>4</v>
      </c>
      <c r="B6">
        <v>2010</v>
      </c>
      <c r="C6">
        <v>5</v>
      </c>
      <c r="D6">
        <v>31</v>
      </c>
      <c r="E6">
        <v>6.0187249999999999</v>
      </c>
      <c r="F6">
        <v>7.3546389999999997</v>
      </c>
      <c r="G6">
        <v>8.3956750000000007</v>
      </c>
      <c r="H6" s="3" t="s">
        <v>12</v>
      </c>
      <c r="I6">
        <f>(1/12)*SQRT(SUM(R2:R13))</f>
        <v>0.22840057082925627</v>
      </c>
      <c r="J6">
        <f t="shared" si="0"/>
        <v>8.1747434550000015</v>
      </c>
      <c r="K6">
        <f t="shared" si="1"/>
        <v>1.7516507059170017</v>
      </c>
      <c r="M6">
        <f t="shared" si="2"/>
        <v>8.3956750000000007</v>
      </c>
      <c r="N6">
        <f t="shared" si="3"/>
        <v>7.3546389999999997</v>
      </c>
      <c r="P6">
        <f t="shared" si="4"/>
        <v>7.3546389999999997</v>
      </c>
      <c r="Q6">
        <f t="shared" si="5"/>
        <v>8.1747434550000015</v>
      </c>
      <c r="R6">
        <f t="shared" si="6"/>
        <v>0.67257131711085005</v>
      </c>
    </row>
    <row r="7" spans="1:18" x14ac:dyDescent="0.3">
      <c r="A7">
        <v>5</v>
      </c>
      <c r="B7">
        <v>2010</v>
      </c>
      <c r="C7">
        <v>6</v>
      </c>
      <c r="D7">
        <v>30</v>
      </c>
      <c r="E7">
        <v>6.6253310000000001</v>
      </c>
      <c r="F7">
        <v>9.6800379999999997</v>
      </c>
      <c r="G7">
        <v>12.793075999999999</v>
      </c>
      <c r="J7">
        <f t="shared" si="0"/>
        <v>11.018102941599999</v>
      </c>
      <c r="K7">
        <f t="shared" si="1"/>
        <v>1.0038027750835108</v>
      </c>
      <c r="M7">
        <f t="shared" si="2"/>
        <v>12.793075999999999</v>
      </c>
      <c r="N7">
        <f t="shared" si="3"/>
        <v>9.6800379999999997</v>
      </c>
      <c r="P7">
        <f t="shared" si="4"/>
        <v>9.6800379999999997</v>
      </c>
      <c r="Q7">
        <f t="shared" si="5"/>
        <v>11.018102941599999</v>
      </c>
      <c r="R7">
        <f t="shared" si="6"/>
        <v>1.7904177879390086</v>
      </c>
    </row>
    <row r="8" spans="1:18" x14ac:dyDescent="0.3">
      <c r="A8">
        <v>6</v>
      </c>
      <c r="B8">
        <v>2010</v>
      </c>
      <c r="C8">
        <v>7</v>
      </c>
      <c r="D8">
        <v>31</v>
      </c>
      <c r="E8">
        <v>8.0312180000000009</v>
      </c>
      <c r="F8">
        <v>14.584220999999999</v>
      </c>
      <c r="G8">
        <v>18.577027999999999</v>
      </c>
      <c r="J8">
        <f t="shared" si="0"/>
        <v>14.758006304799999</v>
      </c>
      <c r="K8">
        <f t="shared" si="1"/>
        <v>34.881811481153363</v>
      </c>
      <c r="M8">
        <f t="shared" si="2"/>
        <v>18.577027999999999</v>
      </c>
      <c r="N8">
        <f t="shared" si="3"/>
        <v>14.584220999999999</v>
      </c>
      <c r="P8">
        <f t="shared" si="4"/>
        <v>14.584220999999999</v>
      </c>
      <c r="Q8">
        <f t="shared" si="5"/>
        <v>14.758006304799999</v>
      </c>
      <c r="R8">
        <f t="shared" si="6"/>
        <v>3.020133216442859E-2</v>
      </c>
    </row>
    <row r="9" spans="1:18" x14ac:dyDescent="0.3">
      <c r="A9">
        <v>7</v>
      </c>
      <c r="B9">
        <v>2010</v>
      </c>
      <c r="C9">
        <v>8</v>
      </c>
      <c r="D9">
        <v>31</v>
      </c>
      <c r="E9">
        <v>7.9637000000000002</v>
      </c>
      <c r="F9">
        <v>15.261647999999999</v>
      </c>
      <c r="G9">
        <v>18.211918000000001</v>
      </c>
      <c r="J9">
        <f t="shared" si="0"/>
        <v>14.521926178799999</v>
      </c>
      <c r="K9">
        <f t="shared" si="1"/>
        <v>43.342598433841857</v>
      </c>
      <c r="M9">
        <f t="shared" si="2"/>
        <v>18.211918000000001</v>
      </c>
      <c r="N9">
        <f t="shared" si="3"/>
        <v>15.261647999999999</v>
      </c>
      <c r="P9">
        <f t="shared" si="4"/>
        <v>15.261647999999999</v>
      </c>
      <c r="Q9">
        <f t="shared" si="5"/>
        <v>14.521926178799999</v>
      </c>
      <c r="R9">
        <f t="shared" si="6"/>
        <v>0.54718837275944454</v>
      </c>
    </row>
    <row r="10" spans="1:18" x14ac:dyDescent="0.3">
      <c r="A10">
        <v>8</v>
      </c>
      <c r="B10">
        <v>2010</v>
      </c>
      <c r="C10">
        <v>9</v>
      </c>
      <c r="D10">
        <v>30</v>
      </c>
      <c r="E10">
        <v>6.6844609999999998</v>
      </c>
      <c r="F10">
        <v>12.806131000000001</v>
      </c>
      <c r="G10">
        <v>14.350652</v>
      </c>
      <c r="J10">
        <f t="shared" si="0"/>
        <v>12.0252315832</v>
      </c>
      <c r="K10">
        <f t="shared" si="1"/>
        <v>17.040322768055031</v>
      </c>
      <c r="M10">
        <f t="shared" si="2"/>
        <v>14.350652</v>
      </c>
      <c r="N10">
        <f t="shared" si="3"/>
        <v>12.806131000000001</v>
      </c>
      <c r="P10">
        <f t="shared" si="4"/>
        <v>12.806131000000001</v>
      </c>
      <c r="Q10">
        <f t="shared" si="5"/>
        <v>12.0252315832</v>
      </c>
      <c r="R10">
        <f t="shared" si="6"/>
        <v>0.60980389915858091</v>
      </c>
    </row>
    <row r="11" spans="1:18" x14ac:dyDescent="0.3">
      <c r="A11">
        <v>9</v>
      </c>
      <c r="B11">
        <v>2010</v>
      </c>
      <c r="C11">
        <v>10</v>
      </c>
      <c r="D11">
        <v>31</v>
      </c>
      <c r="E11">
        <v>5.9015829999999996</v>
      </c>
      <c r="F11">
        <v>9.8069469999999992</v>
      </c>
      <c r="G11">
        <v>9.8291660000000007</v>
      </c>
      <c r="J11">
        <f t="shared" si="0"/>
        <v>9.1016387355999999</v>
      </c>
      <c r="K11">
        <f t="shared" si="1"/>
        <v>1.2742088178070101</v>
      </c>
      <c r="M11">
        <f t="shared" si="2"/>
        <v>9.8291660000000007</v>
      </c>
      <c r="N11">
        <f t="shared" si="3"/>
        <v>9.8069469999999992</v>
      </c>
      <c r="P11">
        <f t="shared" si="4"/>
        <v>9.8069469999999992</v>
      </c>
      <c r="Q11">
        <f t="shared" si="5"/>
        <v>9.1016387355999999</v>
      </c>
      <c r="R11">
        <f t="shared" si="6"/>
        <v>0.49745974783093927</v>
      </c>
    </row>
    <row r="12" spans="1:18" x14ac:dyDescent="0.3">
      <c r="A12">
        <v>10</v>
      </c>
      <c r="B12">
        <v>2010</v>
      </c>
      <c r="C12">
        <v>11</v>
      </c>
      <c r="D12">
        <v>30</v>
      </c>
      <c r="E12">
        <v>5.0198689999999999</v>
      </c>
      <c r="F12">
        <v>6.3599959999999998</v>
      </c>
      <c r="G12">
        <v>3.8548749999999998</v>
      </c>
      <c r="J12">
        <f t="shared" si="0"/>
        <v>5.238662175</v>
      </c>
      <c r="K12">
        <f t="shared" si="1"/>
        <v>5.3737842639491644</v>
      </c>
      <c r="M12">
        <f t="shared" si="2"/>
        <v>3.8548749999999998</v>
      </c>
      <c r="N12">
        <f t="shared" si="3"/>
        <v>6.3599959999999998</v>
      </c>
      <c r="P12">
        <f t="shared" si="4"/>
        <v>6.3599959999999998</v>
      </c>
      <c r="Q12">
        <f t="shared" si="5"/>
        <v>5.238662175</v>
      </c>
      <c r="R12">
        <f t="shared" si="6"/>
        <v>1.2573895470891301</v>
      </c>
    </row>
    <row r="13" spans="1:18" x14ac:dyDescent="0.3">
      <c r="A13">
        <v>11</v>
      </c>
      <c r="B13">
        <v>2010</v>
      </c>
      <c r="C13">
        <v>12</v>
      </c>
      <c r="D13">
        <v>31</v>
      </c>
      <c r="E13">
        <v>4.9052369999999996</v>
      </c>
      <c r="F13">
        <v>5.272043</v>
      </c>
      <c r="G13">
        <v>2.4019499999999998</v>
      </c>
      <c r="J13">
        <f t="shared" si="0"/>
        <v>4.29920087</v>
      </c>
      <c r="K13">
        <f t="shared" si="1"/>
        <v>11.601485987437657</v>
      </c>
      <c r="M13">
        <f t="shared" si="2"/>
        <v>2.4019499999999998</v>
      </c>
      <c r="N13">
        <f t="shared" si="3"/>
        <v>5.272043</v>
      </c>
      <c r="P13">
        <f t="shared" si="4"/>
        <v>5.272043</v>
      </c>
      <c r="Q13">
        <f t="shared" si="5"/>
        <v>4.29920087</v>
      </c>
      <c r="R13">
        <f t="shared" si="6"/>
        <v>0.94642180990293701</v>
      </c>
    </row>
    <row r="14" spans="1:18" x14ac:dyDescent="0.3">
      <c r="E14">
        <f t="shared" ref="E14:F14" si="7">AVERAGE(E2:E13)</f>
        <v>6.0541401666666674</v>
      </c>
      <c r="F14">
        <f t="shared" si="7"/>
        <v>8.6781384166666644</v>
      </c>
      <c r="G14">
        <f>AVERAGE(G2:G13)</f>
        <v>9.1735253333333322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FLOW_Tidbit_Cr_Stream_Temp_Anal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2020-12-02T18:52:59Z</dcterms:modified>
</cp:coreProperties>
</file>