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C03F3C0B-C436-4EBE-9E26-DB76DA61AFFE}" xr6:coauthVersionLast="47" xr6:coauthVersionMax="47" xr10:uidLastSave="{00000000-0000-0000-0000-000000000000}"/>
  <bookViews>
    <workbookView xWindow="28680" yWindow="-7425" windowWidth="29040" windowHeight="17640" activeTab="2" xr2:uid="{00000000-000D-0000-FFFF-FFFF00000000}"/>
  </bookViews>
  <sheets>
    <sheet name="2010" sheetId="5" r:id="rId1"/>
    <sheet name="2010-17" sheetId="4" r:id="rId2"/>
    <sheet name="2010-18" sheetId="7" r:id="rId3"/>
    <sheet name="2010-19" sheetId="8" r:id="rId4"/>
    <sheet name="CW3M c118" sheetId="1" r:id="rId5"/>
    <sheet name="INFEWS_i577_WRB_2010-17_Nov5" sheetId="3" r:id="rId6"/>
    <sheet name="CW3M c131" sheetId="2" r:id="rId7"/>
  </sheets>
  <definedNames>
    <definedName name="ExternalData_1" localSheetId="5" hidden="1">'INFEWS_i577_WRB_2010-17_Nov5'!$A$1:$O$10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Q4" i="8" s="1"/>
  <c r="P3" i="8"/>
  <c r="Q3" i="8" s="1"/>
  <c r="P9" i="4" l="1"/>
  <c r="Q9" i="4" s="1"/>
  <c r="J13" i="5" l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WM_Quick_Check_Baseline_Run0" description="Connection to the 'ALTWM_Quick_Check_Baseline_Run0' query in the workbook." type="5" refreshedVersion="6" background="1" saveData="1">
    <dbPr connection="Provider=Microsoft.Mashup.OleDb.1;Data Source=$Workbook$;Location=ALTWM_Quick_Check_Baseline_Run0;Extended Properties=&quot;&quot;" command="SELECT * FROM [ALTWM_Quick_Check_Baseline_Run0]"/>
  </connection>
</connections>
</file>

<file path=xl/sharedStrings.xml><?xml version="1.0" encoding="utf-8"?>
<sst xmlns="http://schemas.openxmlformats.org/spreadsheetml/2006/main" count="248" uniqueCount="59">
  <si>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</si>
  <si>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</si>
  <si>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</si>
  <si>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</si>
  <si>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</si>
  <si>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</si>
  <si>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</si>
  <si>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</si>
  <si>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</si>
  <si>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</si>
  <si>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</si>
  <si>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</si>
  <si>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</si>
  <si>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</si>
  <si>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</si>
  <si>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c118</t>
  </si>
  <si>
    <t>INFEWS i577</t>
  </si>
  <si>
    <t>average</t>
  </si>
  <si>
    <t>CW3M c131</t>
  </si>
  <si>
    <t>average 2010-17</t>
  </si>
  <si>
    <t>Baseline i608 WRB 2010-17</t>
  </si>
  <si>
    <t>2010-17</t>
  </si>
  <si>
    <t>years</t>
  </si>
  <si>
    <t>Model</t>
  </si>
  <si>
    <t>INFEWS</t>
  </si>
  <si>
    <t>CW3M</t>
  </si>
  <si>
    <t xml:space="preserve"> High Cascades groundwater contribution (mm H2O)</t>
  </si>
  <si>
    <t xml:space="preserve"> recharge High Cascades aquifer (mm H2O)</t>
  </si>
  <si>
    <t xml:space="preserve"> RAIN_EVAP (mm H2O)</t>
  </si>
  <si>
    <t>WW2100 3.0</t>
  </si>
  <si>
    <t>WW2100</t>
  </si>
  <si>
    <t>WW2100 3.0 Ref scenario - MIROC weather</t>
  </si>
  <si>
    <t>WW2100 3.0 Ref using MIROC weather</t>
  </si>
  <si>
    <t>Baseline i627 WRB 2010</t>
  </si>
  <si>
    <t>OUWIN</t>
  </si>
  <si>
    <t>Hindcast WRB 2010-17 us71 and ud103</t>
  </si>
  <si>
    <t>Baseline c148 WRB 2010</t>
  </si>
  <si>
    <t>CW3M c174+</t>
  </si>
  <si>
    <t>Baseline WRB 2010</t>
  </si>
  <si>
    <t>CW3M c178</t>
  </si>
  <si>
    <t>Baseline WRB 2010-18</t>
  </si>
  <si>
    <t>2010-18</t>
  </si>
  <si>
    <t>CW3M c184</t>
  </si>
  <si>
    <t>ave 2010-17</t>
  </si>
  <si>
    <t>365dayBaseline WRB 2010-17</t>
  </si>
  <si>
    <t>MIROC5_rcp85 2010-19</t>
  </si>
  <si>
    <t>ave 2010-19</t>
  </si>
  <si>
    <t>WW2100 4.1 FlexResponse v454</t>
  </si>
  <si>
    <t>WW2100 4.1 v454</t>
  </si>
  <si>
    <t>Ref 2010-19</t>
  </si>
  <si>
    <t>CW3M c194</t>
  </si>
  <si>
    <t>Demo_Baseline 5/20/21</t>
  </si>
  <si>
    <t>CW3M ~C401</t>
  </si>
  <si>
    <t xml:space="preserve"> water added by FlowModel (mm)</t>
  </si>
  <si>
    <t>Demo_Baseline WRB 2010-18</t>
  </si>
  <si>
    <t>CW3M C490</t>
  </si>
  <si>
    <t>CW3M C???</t>
  </si>
  <si>
    <t>CW3M C492</t>
  </si>
  <si>
    <t>CW3M C577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</si>
</sst>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9" fillId="34" borderId="0" xfId="0" applyNumberFormat="1" applyFont="1" applyFill="1"/>
    <xf numFmtId="1" fontId="0" fillId="34" borderId="0" xfId="0" applyNumberFormat="1" applyFill="1"/>
    <xf numFmtId="9" fontId="0" fillId="0" borderId="0" xfId="49" applyFont="1"/>
    <xf numFmtId="0" fontId="0" fillId="0" borderId="0" xfId="0" applyFill="1"/>
    <xf numFmtId="2" fontId="0" fillId="0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E128FBF4-20A1-48AF-B0A3-2AE4E0824B03}"/>
    <cellStyle name="60% - Accent2" xfId="25" builtinId="36" customBuiltin="1"/>
    <cellStyle name="60% - Accent2 2" xfId="44" xr:uid="{41D2BF90-F5E5-4C9D-9B5F-ADB0B885CF28}"/>
    <cellStyle name="60% - Accent3" xfId="29" builtinId="40" customBuiltin="1"/>
    <cellStyle name="60% - Accent3 2" xfId="45" xr:uid="{5238A67B-6510-4B5C-A13A-1B9BF998DD87}"/>
    <cellStyle name="60% - Accent4" xfId="33" builtinId="44" customBuiltin="1"/>
    <cellStyle name="60% - Accent4 2" xfId="46" xr:uid="{68C96E8E-EDB9-460D-91DD-AAB1708B750B}"/>
    <cellStyle name="60% - Accent5" xfId="37" builtinId="48" customBuiltin="1"/>
    <cellStyle name="60% - Accent5 2" xfId="47" xr:uid="{9E4C7C5F-605E-4961-926B-8DE8B5743E03}"/>
    <cellStyle name="60% - Accent6" xfId="41" builtinId="52" customBuiltin="1"/>
    <cellStyle name="60% - Accent6 2" xfId="48" xr:uid="{63D6D370-E33D-48E3-BD38-11680D92ED5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D7B99E9-B8D1-4848-A99D-97D82DFD4E4E}"/>
    <cellStyle name="Normal" xfId="0" builtinId="0"/>
    <cellStyle name="Note" xfId="15" builtinId="10" customBuiltin="1"/>
    <cellStyle name="Output" xfId="10" builtinId="21" customBuiltin="1"/>
    <cellStyle name="Percent" xfId="49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Baseline_Run0" displayName="ALTWM_Quick_Check_Baseline_Run0" ref="A1:O10" tableType="queryTable" totalsRowShown="0">
  <autoFilter ref="A1:O10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88-D908-47A2-AF67-31CE5DBD8EA6}">
  <dimension ref="A1:S15"/>
  <sheetViews>
    <sheetView workbookViewId="0">
      <selection activeCell="N8" sqref="N8"/>
    </sheetView>
  </sheetViews>
  <sheetFormatPr defaultRowHeight="14.4" x14ac:dyDescent="0.3"/>
  <cols>
    <col min="1" max="1" width="14" customWidth="1"/>
    <col min="2" max="2" width="43.109375" customWidth="1"/>
    <col min="3" max="3" width="10.109375" customWidth="1"/>
    <col min="4" max="13" width="9.44140625" bestFit="1" customWidth="1"/>
    <col min="14" max="15" width="9.6640625" bestFit="1" customWidth="1"/>
    <col min="16" max="17" width="9.5546875" bestFit="1" customWidth="1"/>
  </cols>
  <sheetData>
    <row r="1" spans="1:19" ht="115.2" x14ac:dyDescent="0.3">
      <c r="A1" t="s">
        <v>23</v>
      </c>
      <c r="B1" s="1">
        <v>2010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9" x14ac:dyDescent="0.3">
      <c r="B2" t="s">
        <v>15</v>
      </c>
      <c r="D2" s="3">
        <v>1325.3876949999999</v>
      </c>
      <c r="E2" s="3">
        <v>1797.1419679999999</v>
      </c>
      <c r="F2" s="3">
        <v>7.8147330000000004</v>
      </c>
      <c r="G2" s="3">
        <v>80.520652999999996</v>
      </c>
      <c r="H2" s="3">
        <v>5.6459359999999998</v>
      </c>
      <c r="I2" s="3">
        <v>2.9839039999999999</v>
      </c>
      <c r="J2" s="3">
        <v>648.65655500000003</v>
      </c>
      <c r="K2" s="3">
        <v>49.810768000000003</v>
      </c>
      <c r="L2" s="3">
        <v>1196.0960689999999</v>
      </c>
      <c r="M2" s="3">
        <v>1315.894043</v>
      </c>
      <c r="N2" s="4">
        <v>243975.171875</v>
      </c>
      <c r="O2" s="4">
        <v>305783.40625</v>
      </c>
      <c r="P2" s="3">
        <v>-3.069645</v>
      </c>
      <c r="Q2" s="5">
        <v>-9.5399999999999999E-4</v>
      </c>
    </row>
    <row r="3" spans="1:19" x14ac:dyDescent="0.3">
      <c r="B3" t="s">
        <v>18</v>
      </c>
      <c r="D3" s="3">
        <v>1325.3876949999999</v>
      </c>
      <c r="E3" s="3">
        <v>1797.1419679999999</v>
      </c>
      <c r="F3" s="3">
        <v>7.8140980000000004</v>
      </c>
      <c r="G3" s="3">
        <v>80.520652999999996</v>
      </c>
      <c r="H3" s="3">
        <v>5.6459359999999998</v>
      </c>
      <c r="I3" s="3">
        <v>2.9839039999999999</v>
      </c>
      <c r="J3" s="3">
        <v>648.50256300000001</v>
      </c>
      <c r="K3" s="3">
        <v>49.810768000000003</v>
      </c>
      <c r="L3" s="3">
        <v>1196.400635</v>
      </c>
      <c r="M3" s="3">
        <v>1315.7430420000001</v>
      </c>
      <c r="N3" s="4">
        <v>243951.5</v>
      </c>
      <c r="O3" s="4">
        <v>305783.40625</v>
      </c>
      <c r="P3" s="3">
        <v>-3.0694379999999999</v>
      </c>
      <c r="Q3" s="5">
        <v>-9.5399999999999999E-4</v>
      </c>
    </row>
    <row r="4" spans="1:19" x14ac:dyDescent="0.3">
      <c r="A4" t="s">
        <v>25</v>
      </c>
      <c r="B4" t="s">
        <v>36</v>
      </c>
      <c r="D4" s="3">
        <v>1325.3876949999999</v>
      </c>
      <c r="E4" s="6">
        <v>1722.477173</v>
      </c>
      <c r="F4" s="10">
        <v>2.8323200000000002</v>
      </c>
      <c r="G4" s="3">
        <v>80.520652999999996</v>
      </c>
      <c r="H4" s="3">
        <v>5.645931</v>
      </c>
      <c r="I4" s="3">
        <v>2.9839039999999999</v>
      </c>
      <c r="J4" s="6">
        <v>601.63488800000005</v>
      </c>
      <c r="K4" s="3">
        <v>47.800303999999997</v>
      </c>
      <c r="L4" s="3">
        <v>1197.480957</v>
      </c>
      <c r="M4" s="6">
        <v>1284.9060059999999</v>
      </c>
      <c r="N4" s="11">
        <v>44282.695312999997</v>
      </c>
      <c r="O4" s="4">
        <v>305783.40625</v>
      </c>
      <c r="P4" s="3">
        <v>-2.0577130000000001</v>
      </c>
      <c r="Q4" s="5">
        <v>-6.5600000000000001E-4</v>
      </c>
    </row>
    <row r="5" spans="1:19" s="13" customFormat="1" x14ac:dyDescent="0.3">
      <c r="A5" s="13" t="s">
        <v>37</v>
      </c>
      <c r="B5" t="s">
        <v>38</v>
      </c>
      <c r="C5">
        <v>2010</v>
      </c>
      <c r="D5" s="3">
        <v>1325.3876949999999</v>
      </c>
      <c r="E5" s="15">
        <v>1829.495361</v>
      </c>
      <c r="F5" s="3">
        <v>7.990253</v>
      </c>
      <c r="G5" s="3">
        <v>80.520652999999996</v>
      </c>
      <c r="H5" s="3">
        <v>5.6459330000000003</v>
      </c>
      <c r="I5" s="3">
        <v>2.9839039999999999</v>
      </c>
      <c r="J5" s="6">
        <v>675.48614499999996</v>
      </c>
      <c r="K5" s="6">
        <v>39.405132000000002</v>
      </c>
      <c r="L5" s="6">
        <v>1226.7576899999999</v>
      </c>
      <c r="M5" s="3">
        <v>1302.6130370000001</v>
      </c>
      <c r="N5" s="4">
        <v>245611.109375</v>
      </c>
      <c r="O5" s="4">
        <v>305783.40625</v>
      </c>
      <c r="P5" s="3">
        <v>-1.7939860000000001</v>
      </c>
      <c r="Q5" s="5">
        <v>-5.5199999999999997E-4</v>
      </c>
    </row>
    <row r="6" spans="1:19" s="13" customFormat="1" x14ac:dyDescent="0.3">
      <c r="A6" s="13" t="s">
        <v>39</v>
      </c>
      <c r="B6" s="13" t="s">
        <v>40</v>
      </c>
      <c r="C6">
        <v>2010</v>
      </c>
      <c r="D6" s="3">
        <v>1325.3876949999999</v>
      </c>
      <c r="E6" s="3">
        <v>1829.495361</v>
      </c>
      <c r="F6" s="3">
        <v>7.990253</v>
      </c>
      <c r="G6" s="3">
        <v>80.520652999999996</v>
      </c>
      <c r="H6" s="3">
        <v>5.6459330000000003</v>
      </c>
      <c r="I6" s="3">
        <v>2.9839039999999999</v>
      </c>
      <c r="J6" s="3">
        <v>675.48614499999996</v>
      </c>
      <c r="K6" s="3">
        <v>39.405132000000002</v>
      </c>
      <c r="L6" s="3">
        <v>1226.7576899999999</v>
      </c>
      <c r="M6" s="3">
        <v>1302.6130370000001</v>
      </c>
      <c r="N6" s="4">
        <v>245611.109375</v>
      </c>
      <c r="O6" s="4">
        <v>305783.40625</v>
      </c>
      <c r="P6" s="3">
        <v>-1.7939860000000001</v>
      </c>
      <c r="Q6" s="5">
        <v>-5.5199999999999997E-4</v>
      </c>
    </row>
    <row r="7" spans="1:19" s="13" customFormat="1" x14ac:dyDescent="0.3">
      <c r="A7" s="13" t="s">
        <v>42</v>
      </c>
      <c r="B7" s="13" t="s">
        <v>40</v>
      </c>
      <c r="C7">
        <v>2010</v>
      </c>
      <c r="D7" s="3">
        <v>1325.3876949999999</v>
      </c>
      <c r="E7" s="3">
        <v>1829.495361</v>
      </c>
      <c r="F7" s="3">
        <v>8.0018630000000002</v>
      </c>
      <c r="G7" s="3">
        <v>80.520652999999996</v>
      </c>
      <c r="H7" s="3">
        <v>5.6459330000000003</v>
      </c>
      <c r="I7" s="3">
        <v>2.9839039999999999</v>
      </c>
      <c r="J7" s="3">
        <v>680.696777</v>
      </c>
      <c r="K7" s="3">
        <v>39.405132000000002</v>
      </c>
      <c r="L7" s="3">
        <v>1220.601807</v>
      </c>
      <c r="M7" s="3">
        <v>1303.5699460000001</v>
      </c>
      <c r="N7" s="4">
        <v>245354.5625</v>
      </c>
      <c r="O7" s="4">
        <v>305783.40625</v>
      </c>
      <c r="P7" s="3">
        <v>-1.793939</v>
      </c>
      <c r="Q7" s="5">
        <v>-5.5199999999999997E-4</v>
      </c>
    </row>
    <row r="8" spans="1:19" s="13" customFormat="1" x14ac:dyDescent="0.3">
      <c r="A8" s="13" t="s">
        <v>50</v>
      </c>
      <c r="B8" s="13" t="s">
        <v>38</v>
      </c>
      <c r="C8">
        <v>2010</v>
      </c>
      <c r="D8" s="6">
        <v>1581.0272219999999</v>
      </c>
      <c r="E8" s="10">
        <v>1760.347534</v>
      </c>
      <c r="F8" s="6">
        <v>8.4142989999999998</v>
      </c>
      <c r="G8" s="3">
        <v>80.520652999999996</v>
      </c>
      <c r="H8" s="3">
        <v>5.6461389999999998</v>
      </c>
      <c r="I8" s="3">
        <v>2.9839039999999999</v>
      </c>
      <c r="J8" s="6">
        <v>654.056152</v>
      </c>
      <c r="K8" s="6">
        <v>48.107868000000003</v>
      </c>
      <c r="L8" s="15">
        <v>1016.548279</v>
      </c>
      <c r="M8" s="15">
        <v>1712.180664</v>
      </c>
      <c r="N8" s="7">
        <v>263160.40625</v>
      </c>
      <c r="O8" s="4">
        <v>305783.40625</v>
      </c>
      <c r="P8" s="3">
        <v>-2.0789789999999999</v>
      </c>
      <c r="Q8" s="5">
        <v>-6.0499999999999996E-4</v>
      </c>
    </row>
    <row r="9" spans="1:19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Q9" s="5"/>
    </row>
    <row r="10" spans="1:19" x14ac:dyDescent="0.3">
      <c r="A10" t="s">
        <v>24</v>
      </c>
      <c r="B10" t="s">
        <v>33</v>
      </c>
      <c r="D10" s="6">
        <v>1050.611938</v>
      </c>
      <c r="E10" s="3">
        <v>1804.256592</v>
      </c>
      <c r="F10" s="6">
        <v>9.1813380000000002</v>
      </c>
      <c r="G10" s="3">
        <v>80.520660000000007</v>
      </c>
      <c r="H10" s="3">
        <v>5.48393</v>
      </c>
      <c r="I10" s="3">
        <v>2.897329</v>
      </c>
      <c r="J10" s="6">
        <v>725.81951900000001</v>
      </c>
      <c r="K10" s="3">
        <v>0</v>
      </c>
      <c r="L10" s="6">
        <v>949.01122999999995</v>
      </c>
      <c r="M10" s="3">
        <v>1270.3553469999999</v>
      </c>
      <c r="N10" s="7">
        <v>301401.59375</v>
      </c>
      <c r="O10" s="4">
        <v>299273.4375</v>
      </c>
      <c r="P10" s="3">
        <v>-1.971034</v>
      </c>
      <c r="Q10" s="5">
        <v>-6.6799999999999997E-4</v>
      </c>
    </row>
    <row r="11" spans="1:19" x14ac:dyDescent="0.3">
      <c r="A11" t="s">
        <v>34</v>
      </c>
      <c r="B11" t="s">
        <v>35</v>
      </c>
      <c r="D11" s="3">
        <v>916.86699999999996</v>
      </c>
      <c r="E11" s="3">
        <v>1808.65</v>
      </c>
      <c r="F11" s="3">
        <v>8.9398800000000005</v>
      </c>
      <c r="G11" s="3">
        <v>80.422899999999998</v>
      </c>
      <c r="H11" s="3">
        <v>5.4845199999999998</v>
      </c>
      <c r="I11" s="3">
        <v>2.8688500000000001</v>
      </c>
      <c r="J11" s="3">
        <v>689.26700000000005</v>
      </c>
      <c r="K11" s="3">
        <v>51.563699999999997</v>
      </c>
      <c r="L11" s="3">
        <v>986.59100000000001</v>
      </c>
      <c r="M11" s="3">
        <v>1087.8800000000001</v>
      </c>
      <c r="N11" s="4">
        <v>315579</v>
      </c>
      <c r="O11" s="4">
        <v>299509</v>
      </c>
      <c r="P11" s="3">
        <v>-2.19075</v>
      </c>
      <c r="Q11" s="5">
        <v>-7.7676100000000005E-4</v>
      </c>
    </row>
    <row r="12" spans="1:19" x14ac:dyDescent="0.3">
      <c r="B12" t="s">
        <v>32</v>
      </c>
      <c r="D12" s="6">
        <v>521.29200000000003</v>
      </c>
      <c r="E12" s="3">
        <v>1555.22</v>
      </c>
      <c r="F12" s="3">
        <v>9.9370999999999992</v>
      </c>
      <c r="G12" s="3">
        <v>80.52</v>
      </c>
      <c r="H12" s="3">
        <v>5.6654999999999998</v>
      </c>
      <c r="I12" s="3">
        <v>2.9716800000000001</v>
      </c>
      <c r="J12" s="6">
        <v>651.25599999999997</v>
      </c>
      <c r="K12" s="3">
        <v>28.688700000000001</v>
      </c>
      <c r="L12" s="6">
        <v>1043.2</v>
      </c>
      <c r="M12" s="6">
        <v>514.94399999999996</v>
      </c>
      <c r="N12" s="7">
        <v>365654</v>
      </c>
      <c r="O12" s="4">
        <v>304293</v>
      </c>
      <c r="P12" s="3">
        <v>68.425779999999577</v>
      </c>
      <c r="Q12">
        <v>3.1494380141050674E-2</v>
      </c>
    </row>
    <row r="13" spans="1:19" x14ac:dyDescent="0.3">
      <c r="J13" s="12">
        <f>(K12+J12)/E12</f>
        <v>0.43720161777754918</v>
      </c>
    </row>
    <row r="14" spans="1:19" s="1" customFormat="1" ht="115.2" x14ac:dyDescent="0.3">
      <c r="B14" t="s">
        <v>32</v>
      </c>
      <c r="C14"/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19" x14ac:dyDescent="0.3">
      <c r="B15">
        <v>2010</v>
      </c>
      <c r="D15" s="3">
        <v>521.29200000000003</v>
      </c>
      <c r="E15" s="3">
        <v>1555.22</v>
      </c>
      <c r="F15" s="3">
        <v>9.9370999999999992</v>
      </c>
      <c r="G15" s="3">
        <v>80.52</v>
      </c>
      <c r="H15" s="3">
        <v>5.6654999999999998</v>
      </c>
      <c r="I15" s="3">
        <v>2.9716800000000001</v>
      </c>
      <c r="J15" s="3">
        <v>16.764199999999999</v>
      </c>
      <c r="K15" s="3">
        <v>651.25599999999997</v>
      </c>
      <c r="L15" s="3">
        <v>28.688700000000001</v>
      </c>
      <c r="M15" s="3">
        <v>0</v>
      </c>
      <c r="N15" s="3">
        <v>1043.2</v>
      </c>
      <c r="O15" s="3">
        <v>514.94399999999996</v>
      </c>
      <c r="P15" s="4">
        <v>365654</v>
      </c>
      <c r="Q15" s="4">
        <v>304293</v>
      </c>
      <c r="R15" s="3">
        <v>68.425779999999577</v>
      </c>
      <c r="S15">
        <v>3.1494380141050674E-2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18C5-3EB4-421D-AC59-B189D5DFAD97}">
  <dimension ref="A1:V21"/>
  <sheetViews>
    <sheetView workbookViewId="0">
      <selection activeCell="R17" sqref="R17"/>
    </sheetView>
  </sheetViews>
  <sheetFormatPr defaultRowHeight="14.4" x14ac:dyDescent="0.3"/>
  <cols>
    <col min="1" max="1" width="12" customWidth="1"/>
    <col min="2" max="2" width="42.6640625" customWidth="1"/>
    <col min="3" max="3" width="8.109375" style="8" customWidth="1"/>
  </cols>
  <sheetData>
    <row r="1" spans="1:22" s="1" customFormat="1" ht="129.6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2" x14ac:dyDescent="0.3">
      <c r="A2" t="s">
        <v>25</v>
      </c>
      <c r="B2" t="s">
        <v>18</v>
      </c>
      <c r="C2" s="8" t="s">
        <v>21</v>
      </c>
      <c r="D2" s="3">
        <v>1347.0891571250002</v>
      </c>
      <c r="E2" s="3">
        <v>1669.5385285</v>
      </c>
      <c r="F2" s="3">
        <v>9.0999103750000003</v>
      </c>
      <c r="G2" s="3">
        <v>80.520652999999996</v>
      </c>
      <c r="H2" s="3">
        <v>5.2671536250000006</v>
      </c>
      <c r="I2" s="3">
        <v>2.7852928750000001</v>
      </c>
      <c r="J2" s="3">
        <v>647.33188612499998</v>
      </c>
      <c r="K2" s="3">
        <v>46.704897125000002</v>
      </c>
      <c r="L2" s="3">
        <v>1052.1712112499999</v>
      </c>
      <c r="M2" s="3">
        <v>1361.5650330000001</v>
      </c>
      <c r="N2" s="4">
        <v>291357.619140625</v>
      </c>
      <c r="O2" s="4">
        <v>286990.796875</v>
      </c>
      <c r="P2" s="3">
        <v>-0.95708199999999999</v>
      </c>
      <c r="Q2" s="5">
        <v>-3.3387499999999997E-4</v>
      </c>
    </row>
    <row r="3" spans="1:22" x14ac:dyDescent="0.3">
      <c r="A3" t="s">
        <v>39</v>
      </c>
      <c r="B3" t="s">
        <v>40</v>
      </c>
      <c r="C3" s="8" t="s">
        <v>21</v>
      </c>
      <c r="D3" s="3">
        <v>1352.214492625</v>
      </c>
      <c r="E3" s="3">
        <v>1726.0460051250002</v>
      </c>
      <c r="F3" s="3">
        <v>9.3615975000000002</v>
      </c>
      <c r="G3" s="3">
        <v>80.575805750000001</v>
      </c>
      <c r="H3" s="3">
        <v>5.2829112500000015</v>
      </c>
      <c r="I3" s="3">
        <v>2.7871606250000003</v>
      </c>
      <c r="J3" s="3">
        <v>657.19138350000003</v>
      </c>
      <c r="K3" s="3">
        <v>47.526239000000004</v>
      </c>
      <c r="L3" s="3">
        <v>1099.0023956250002</v>
      </c>
      <c r="M3" s="3">
        <v>1365.8106841250001</v>
      </c>
      <c r="N3" s="4">
        <v>324228.697265625</v>
      </c>
      <c r="O3" s="4">
        <v>287166.4453125</v>
      </c>
      <c r="P3" s="3">
        <v>-1.162949625</v>
      </c>
      <c r="Q3" s="5">
        <v>-3.6450000000000002E-4</v>
      </c>
    </row>
    <row r="4" spans="1:22" x14ac:dyDescent="0.3">
      <c r="A4" t="s">
        <v>42</v>
      </c>
      <c r="B4" t="s">
        <v>40</v>
      </c>
      <c r="C4" s="8" t="s">
        <v>21</v>
      </c>
      <c r="D4" s="3">
        <v>1369.5175476250001</v>
      </c>
      <c r="E4" s="3">
        <v>1726.0460051250002</v>
      </c>
      <c r="F4" s="3">
        <v>9.3663477499999992</v>
      </c>
      <c r="G4" s="3">
        <v>80.575805750000001</v>
      </c>
      <c r="H4" s="3">
        <v>5.2829112500000015</v>
      </c>
      <c r="I4" s="3">
        <v>2.7871606250000003</v>
      </c>
      <c r="J4" s="3">
        <v>660.95064549999995</v>
      </c>
      <c r="K4" s="3">
        <v>47.526239000000004</v>
      </c>
      <c r="L4" s="3">
        <v>1089.1959609999999</v>
      </c>
      <c r="M4" s="3">
        <v>1389.19352725</v>
      </c>
      <c r="N4" s="4">
        <v>321689.265625</v>
      </c>
      <c r="O4" s="4">
        <v>287165.1171875</v>
      </c>
      <c r="P4" s="3">
        <v>-1.1350845000000001</v>
      </c>
      <c r="Q4" s="5">
        <v>-3.5375000000000001E-4</v>
      </c>
    </row>
    <row r="5" spans="1:22" x14ac:dyDescent="0.3">
      <c r="A5" t="s">
        <v>42</v>
      </c>
      <c r="B5" t="s">
        <v>44</v>
      </c>
      <c r="C5" s="8" t="s">
        <v>21</v>
      </c>
      <c r="D5" s="3">
        <v>1375.1156311249999</v>
      </c>
      <c r="E5" s="6">
        <v>1671.4998015000003</v>
      </c>
      <c r="F5" s="3">
        <v>9.4451503750000008</v>
      </c>
      <c r="G5" s="3">
        <v>80.520652999999996</v>
      </c>
      <c r="H5" s="3">
        <v>5.2665235000000008</v>
      </c>
      <c r="I5" s="3">
        <v>2.7852692500000003</v>
      </c>
      <c r="J5" s="3">
        <v>638.83306900000002</v>
      </c>
      <c r="K5" s="3">
        <v>46.505179124999991</v>
      </c>
      <c r="L5" s="3">
        <v>1055.436988875</v>
      </c>
      <c r="M5" s="3">
        <v>1397.317428625</v>
      </c>
      <c r="N5" s="4">
        <v>321655.35253912502</v>
      </c>
      <c r="O5" s="4">
        <v>286986.96875</v>
      </c>
      <c r="P5" s="3">
        <v>-0.96982487500000014</v>
      </c>
      <c r="Q5" s="5">
        <v>-3.3537500000000006E-4</v>
      </c>
    </row>
    <row r="6" spans="1:22" x14ac:dyDescent="0.3">
      <c r="D6" s="3"/>
      <c r="E6" s="14"/>
      <c r="F6" s="3"/>
      <c r="G6" s="3"/>
      <c r="H6" s="3"/>
      <c r="I6" s="3"/>
      <c r="J6" s="3"/>
      <c r="K6" s="3"/>
      <c r="L6" s="3"/>
      <c r="M6" s="3"/>
      <c r="N6" s="4"/>
      <c r="O6" s="4"/>
      <c r="P6" s="3"/>
      <c r="Q6" s="5"/>
    </row>
    <row r="7" spans="1:22" x14ac:dyDescent="0.3">
      <c r="D7" s="3"/>
      <c r="E7" s="14"/>
      <c r="F7" s="3"/>
      <c r="G7" s="3"/>
      <c r="H7" s="3"/>
      <c r="I7" s="3"/>
      <c r="J7" s="3"/>
      <c r="K7" s="3"/>
      <c r="L7" s="3"/>
      <c r="M7" s="3"/>
      <c r="N7" s="4"/>
      <c r="O7" s="4"/>
      <c r="P7" s="3"/>
      <c r="Q7" s="5"/>
    </row>
    <row r="8" spans="1:22" x14ac:dyDescent="0.3">
      <c r="A8" t="s">
        <v>42</v>
      </c>
      <c r="B8" t="s">
        <v>45</v>
      </c>
      <c r="C8" s="8" t="s">
        <v>21</v>
      </c>
      <c r="D8" s="3">
        <v>1457.0025941249999</v>
      </c>
      <c r="E8" s="17">
        <v>1794.5569917499997</v>
      </c>
      <c r="F8" s="3">
        <v>9.428476749999998</v>
      </c>
      <c r="G8" s="3">
        <v>80.575805750000001</v>
      </c>
      <c r="H8" s="3">
        <v>5.2747462499999997</v>
      </c>
      <c r="I8" s="3">
        <v>2.7871606250000003</v>
      </c>
      <c r="J8" s="17">
        <v>568.84384912500002</v>
      </c>
      <c r="K8" s="6">
        <v>25.646550374999997</v>
      </c>
      <c r="L8" s="17">
        <v>1254.6102219999998</v>
      </c>
      <c r="M8" s="3">
        <v>1490.4783479999999</v>
      </c>
      <c r="N8" s="7">
        <v>321878.6640625</v>
      </c>
      <c r="O8" s="4">
        <v>287202.4765625</v>
      </c>
      <c r="P8" s="3">
        <v>-4.472483875</v>
      </c>
      <c r="Q8" s="5">
        <v>-1.0312499999999998E-3</v>
      </c>
      <c r="V8" s="16"/>
    </row>
    <row r="9" spans="1:22" x14ac:dyDescent="0.3">
      <c r="A9" t="s">
        <v>30</v>
      </c>
      <c r="B9" t="s">
        <v>31</v>
      </c>
      <c r="C9" s="8" t="s">
        <v>21</v>
      </c>
      <c r="D9" s="6">
        <v>576.06962499999997</v>
      </c>
      <c r="E9" s="3">
        <v>1638.3812499999999</v>
      </c>
      <c r="F9" s="3">
        <v>10.59886</v>
      </c>
      <c r="G9" s="3">
        <v>80.52</v>
      </c>
      <c r="H9" s="3">
        <v>5.2806474999999988</v>
      </c>
      <c r="I9" s="3">
        <v>2.7740462499999996</v>
      </c>
      <c r="J9" s="6">
        <v>657.74700000000007</v>
      </c>
      <c r="K9" s="3">
        <v>37.696750000000002</v>
      </c>
      <c r="L9" s="6">
        <v>1059.00575</v>
      </c>
      <c r="M9" s="6">
        <v>578.82524999999998</v>
      </c>
      <c r="N9" s="7">
        <v>387150.125</v>
      </c>
      <c r="O9" s="4">
        <v>285638.625</v>
      </c>
      <c r="P9" s="3">
        <f>SUM(I9:M9)-SUM(D9:H9)</f>
        <v>25.198413749999872</v>
      </c>
      <c r="Q9">
        <f>P9/SUM(D9:H9)</f>
        <v>1.0904389977311683E-2</v>
      </c>
    </row>
    <row r="10" spans="1:22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3"/>
      <c r="Q10" s="5"/>
    </row>
    <row r="11" spans="1:22" x14ac:dyDescent="0.3">
      <c r="A11" t="s">
        <v>24</v>
      </c>
      <c r="B11" t="s">
        <v>20</v>
      </c>
      <c r="C11" s="8" t="s">
        <v>21</v>
      </c>
      <c r="D11" s="6">
        <v>1294.8373107500001</v>
      </c>
      <c r="E11" s="6">
        <v>1680.6452942500002</v>
      </c>
      <c r="F11" s="3">
        <v>9.1543086250000005</v>
      </c>
      <c r="G11" s="3">
        <v>80.520660000000007</v>
      </c>
      <c r="H11" s="3">
        <v>5.1170137499999999</v>
      </c>
      <c r="I11" s="3">
        <v>2.7057376250000003</v>
      </c>
      <c r="J11" s="6">
        <v>729.74661250000008</v>
      </c>
      <c r="K11" s="6">
        <v>0</v>
      </c>
      <c r="L11" s="6">
        <v>994.63275150000004</v>
      </c>
      <c r="M11" s="6">
        <v>1342.624252375</v>
      </c>
      <c r="N11" s="4">
        <v>289339.49609375</v>
      </c>
      <c r="O11" s="7">
        <v>281059.0859375</v>
      </c>
      <c r="P11" s="3">
        <v>-0.56523387499999989</v>
      </c>
      <c r="Q11" s="5">
        <v>-2.2650000000000003E-4</v>
      </c>
    </row>
    <row r="12" spans="1:22" x14ac:dyDescent="0.3">
      <c r="A12" t="s">
        <v>34</v>
      </c>
      <c r="B12" t="s">
        <v>35</v>
      </c>
      <c r="C12" s="8" t="s">
        <v>21</v>
      </c>
      <c r="D12" s="3">
        <v>1059.3576249999999</v>
      </c>
      <c r="E12" s="3">
        <v>1680.5524999999998</v>
      </c>
      <c r="F12" s="3">
        <v>10.697503750000001</v>
      </c>
      <c r="G12" s="3">
        <v>80.422900000000013</v>
      </c>
      <c r="H12" s="3">
        <v>5.1172325000000001</v>
      </c>
      <c r="I12" s="3">
        <v>2.6789275000000004</v>
      </c>
      <c r="J12" s="3">
        <v>683.51637499999993</v>
      </c>
      <c r="K12" s="3">
        <v>48.289950000000005</v>
      </c>
      <c r="L12" s="3">
        <v>1018.006125</v>
      </c>
      <c r="M12" s="3">
        <v>1082.8305</v>
      </c>
      <c r="N12" s="7">
        <v>392330.25</v>
      </c>
      <c r="O12" s="4">
        <v>281315</v>
      </c>
      <c r="P12" s="3">
        <v>-0.82557037499999997</v>
      </c>
      <c r="Q12" s="5">
        <v>-3.02347125E-4</v>
      </c>
    </row>
    <row r="14" spans="1:22" ht="129.6" x14ac:dyDescent="0.3">
      <c r="C14" s="9" t="s">
        <v>0</v>
      </c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22" x14ac:dyDescent="0.3">
      <c r="B15" t="s">
        <v>29</v>
      </c>
      <c r="C15" s="8" t="s">
        <v>21</v>
      </c>
      <c r="D15" s="3">
        <v>576.06962499999997</v>
      </c>
      <c r="E15" s="3">
        <v>1638.3812499999999</v>
      </c>
      <c r="F15" s="3">
        <v>10.59886</v>
      </c>
      <c r="G15" s="3">
        <v>0</v>
      </c>
      <c r="H15" s="3">
        <v>5.2806474999999988</v>
      </c>
      <c r="I15" s="3">
        <v>2.7740462499999996</v>
      </c>
      <c r="J15" s="3">
        <v>18.7316</v>
      </c>
      <c r="K15" s="3">
        <v>657.74700000000007</v>
      </c>
      <c r="L15" s="3">
        <v>37.696750000000002</v>
      </c>
      <c r="M15" s="3">
        <v>0</v>
      </c>
      <c r="N15" s="3">
        <v>1059.00575</v>
      </c>
      <c r="O15" s="3">
        <v>578.82524999999998</v>
      </c>
      <c r="P15" s="4">
        <v>387150.125</v>
      </c>
      <c r="Q15" s="4">
        <v>285638.625</v>
      </c>
    </row>
    <row r="16" spans="1:22" x14ac:dyDescent="0.3">
      <c r="C16" s="8" t="s">
        <v>43</v>
      </c>
      <c r="D16" s="3">
        <v>576.06962499999997</v>
      </c>
      <c r="E16" s="3">
        <v>1638.3812499999999</v>
      </c>
      <c r="F16" s="3">
        <v>10.59886</v>
      </c>
      <c r="G16" s="3">
        <v>0</v>
      </c>
      <c r="H16" s="3">
        <v>5.2806474999999988</v>
      </c>
      <c r="I16" s="3">
        <v>2.7740462499999996</v>
      </c>
      <c r="J16" s="3">
        <v>18.7316</v>
      </c>
      <c r="K16" s="3">
        <v>657.74700000000007</v>
      </c>
      <c r="L16" s="3">
        <v>37.696750000000002</v>
      </c>
      <c r="M16" s="3">
        <v>0</v>
      </c>
      <c r="N16" s="3">
        <v>1059.00575</v>
      </c>
      <c r="O16" s="3">
        <v>578.82524999999998</v>
      </c>
      <c r="P16" s="4">
        <v>387150.125</v>
      </c>
      <c r="Q16" s="4">
        <v>285638.625</v>
      </c>
      <c r="R16" s="4"/>
    </row>
    <row r="21" spans="4:17" x14ac:dyDescent="0.3">
      <c r="D21" s="3">
        <v>1059.3576249999999</v>
      </c>
      <c r="E21" s="3">
        <v>1680.5524999999998</v>
      </c>
      <c r="F21" s="3">
        <v>10.697503750000001</v>
      </c>
      <c r="G21" s="3">
        <v>80.422900000000013</v>
      </c>
      <c r="H21" s="3">
        <v>5.1172325000000001</v>
      </c>
      <c r="I21" s="3">
        <v>2.6789275000000004</v>
      </c>
      <c r="J21" s="3">
        <v>683.51637499999993</v>
      </c>
      <c r="K21" s="3">
        <v>48.289950000000005</v>
      </c>
      <c r="L21" s="3">
        <v>1018.006125</v>
      </c>
      <c r="M21" s="3">
        <v>1082.8305</v>
      </c>
      <c r="N21" s="4">
        <v>392330.25</v>
      </c>
      <c r="O21" s="4">
        <v>281315</v>
      </c>
      <c r="P21" s="3">
        <v>-0.82557037499999997</v>
      </c>
      <c r="Q21" s="5">
        <v>-3.02347125E-4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315-50C2-4E05-943E-CA7A96C8E688}">
  <dimension ref="A1:R8"/>
  <sheetViews>
    <sheetView tabSelected="1" workbookViewId="0">
      <selection activeCell="B2" sqref="B2"/>
    </sheetView>
  </sheetViews>
  <sheetFormatPr defaultRowHeight="14.4" x14ac:dyDescent="0.3"/>
  <cols>
    <col min="1" max="1" width="12" customWidth="1"/>
    <col min="2" max="2" width="42.6640625" customWidth="1"/>
    <col min="3" max="3" width="8.88671875" style="8" customWidth="1"/>
    <col min="18" max="18" width="10.5546875" customWidth="1"/>
  </cols>
  <sheetData>
    <row r="1" spans="1:18" s="1" customFormat="1" ht="129.6" x14ac:dyDescent="0.3">
      <c r="A1" s="1" t="s">
        <v>23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t="s">
        <v>39</v>
      </c>
      <c r="B2" t="s">
        <v>40</v>
      </c>
      <c r="C2" t="s">
        <v>41</v>
      </c>
      <c r="D2" s="3">
        <v>1361.319240888889</v>
      </c>
      <c r="E2" s="3">
        <v>1678.2335882222224</v>
      </c>
      <c r="F2" s="3">
        <v>9.3871473333333331</v>
      </c>
      <c r="G2" s="3">
        <v>80.569677666666678</v>
      </c>
      <c r="H2" s="3">
        <v>5.2671874444444455</v>
      </c>
      <c r="I2" s="3"/>
      <c r="J2" s="3">
        <v>2.7783584444444447</v>
      </c>
      <c r="K2" s="3">
        <v>645.94646555555562</v>
      </c>
      <c r="L2" s="3">
        <v>46.522305444444449</v>
      </c>
      <c r="M2" s="3">
        <v>1071.222696888889</v>
      </c>
      <c r="N2" s="3">
        <v>1367.005249</v>
      </c>
      <c r="O2" s="4">
        <v>324487.69965277775</v>
      </c>
      <c r="P2" s="4">
        <v>286418.88888888888</v>
      </c>
      <c r="Q2" s="3">
        <v>-1.3017665555555555</v>
      </c>
      <c r="R2" s="5">
        <v>-4.1888888888888895E-4</v>
      </c>
    </row>
    <row r="3" spans="1:18" x14ac:dyDescent="0.3">
      <c r="A3" t="s">
        <v>42</v>
      </c>
      <c r="B3" t="s">
        <v>40</v>
      </c>
      <c r="C3" s="8" t="s">
        <v>41</v>
      </c>
      <c r="D3" s="14">
        <v>1382.1039903333335</v>
      </c>
      <c r="E3" s="3">
        <v>1678.2335882222224</v>
      </c>
      <c r="F3" s="3">
        <v>9.3919265555555551</v>
      </c>
      <c r="G3" s="3">
        <v>80.569677666666678</v>
      </c>
      <c r="H3" s="3">
        <v>5.2671874444444455</v>
      </c>
      <c r="I3" s="3"/>
      <c r="J3" s="3">
        <v>2.7783584444444447</v>
      </c>
      <c r="K3" s="3">
        <v>649.53888622222212</v>
      </c>
      <c r="L3" s="3">
        <v>46.522305444444449</v>
      </c>
      <c r="M3" s="3">
        <v>1061.188924111111</v>
      </c>
      <c r="N3" s="3">
        <v>1394.2609456666667</v>
      </c>
      <c r="O3" s="4">
        <v>321964.87847222225</v>
      </c>
      <c r="P3" s="4">
        <v>286416.86805555556</v>
      </c>
      <c r="Q3" s="3">
        <v>-1.2769506666666668</v>
      </c>
      <c r="R3" s="5">
        <v>-4.0766666666666664E-4</v>
      </c>
    </row>
    <row r="4" spans="1:18" x14ac:dyDescent="0.3">
      <c r="A4" t="s">
        <v>52</v>
      </c>
      <c r="B4" t="s">
        <v>51</v>
      </c>
      <c r="C4" s="8" t="s">
        <v>41</v>
      </c>
      <c r="D4" s="6">
        <v>1150.0584241111112</v>
      </c>
      <c r="E4" s="6">
        <v>1612.6987305555554</v>
      </c>
      <c r="F4" s="6">
        <v>14.557748111111115</v>
      </c>
      <c r="G4" s="6">
        <v>52.671807666666659</v>
      </c>
      <c r="H4" s="3">
        <v>5.2565644444444439</v>
      </c>
      <c r="I4" s="6">
        <v>8.9746754444444452</v>
      </c>
      <c r="J4" s="14">
        <v>2.782013222222222</v>
      </c>
      <c r="K4" s="6">
        <v>609.74378122222208</v>
      </c>
      <c r="L4" s="3">
        <v>44.391417555555549</v>
      </c>
      <c r="M4" s="6">
        <v>1018.5836656666668</v>
      </c>
      <c r="N4" s="6">
        <v>1167.9530299999999</v>
      </c>
      <c r="O4" s="7">
        <v>517762.13888888888</v>
      </c>
      <c r="P4" s="4">
        <v>286785.73958333331</v>
      </c>
      <c r="Q4" s="3">
        <v>-0.76404255555555545</v>
      </c>
      <c r="R4" s="5">
        <v>-2.7444444444444445E-4</v>
      </c>
    </row>
    <row r="5" spans="1:18" x14ac:dyDescent="0.3">
      <c r="A5" t="s">
        <v>56</v>
      </c>
      <c r="B5" t="s">
        <v>54</v>
      </c>
      <c r="C5" s="8" t="s">
        <v>41</v>
      </c>
      <c r="D5" s="3">
        <v>1150.4691636666666</v>
      </c>
      <c r="E5" s="3">
        <v>1612.6987305555599</v>
      </c>
      <c r="F5" s="3">
        <v>14.5578343333333</v>
      </c>
      <c r="G5" s="3">
        <v>52.671807666666702</v>
      </c>
      <c r="H5" s="3">
        <v>5.2565644444444439</v>
      </c>
      <c r="I5" s="3">
        <v>9.0018087777777769</v>
      </c>
      <c r="J5" s="3">
        <v>2.782013222222222</v>
      </c>
      <c r="K5" s="3">
        <v>611.258599</v>
      </c>
      <c r="L5" s="3">
        <v>44.391417555555549</v>
      </c>
      <c r="M5" s="3">
        <v>1017.0443863333335</v>
      </c>
      <c r="N5" s="3">
        <v>1168.4154052222223</v>
      </c>
      <c r="O5" s="4">
        <v>517773.97222222225</v>
      </c>
      <c r="P5" s="4">
        <v>286785.73958333331</v>
      </c>
      <c r="Q5" s="3">
        <v>-0.76408811111111108</v>
      </c>
      <c r="R5" s="5">
        <v>-2.7411111111111109E-4</v>
      </c>
    </row>
    <row r="6" spans="1:18" x14ac:dyDescent="0.3">
      <c r="A6" t="s">
        <v>55</v>
      </c>
      <c r="B6" t="s">
        <v>54</v>
      </c>
      <c r="C6" s="8" t="s">
        <v>41</v>
      </c>
      <c r="D6" s="3">
        <v>1149.4268596666666</v>
      </c>
      <c r="E6" s="3">
        <v>1612.6987305555554</v>
      </c>
      <c r="F6" s="3">
        <v>14.827981777777779</v>
      </c>
      <c r="G6" s="3">
        <v>52.671807666666659</v>
      </c>
      <c r="H6" s="3">
        <v>5.2565411111111109</v>
      </c>
      <c r="I6" s="3">
        <v>9.1008572222222224</v>
      </c>
      <c r="J6" s="3">
        <v>2.782013222222222</v>
      </c>
      <c r="K6" s="3">
        <v>616.95203977777771</v>
      </c>
      <c r="L6" s="3">
        <v>44.78104311111111</v>
      </c>
      <c r="M6" s="3">
        <v>1011.6116130000001</v>
      </c>
      <c r="N6" s="3">
        <v>1167.1041938888891</v>
      </c>
      <c r="O6" s="4">
        <v>526861.67361111112</v>
      </c>
      <c r="P6" s="4">
        <v>286785.73958333331</v>
      </c>
      <c r="Q6" s="3">
        <v>-0.75187466666666658</v>
      </c>
      <c r="R6" s="5">
        <v>-2.7177777777777774E-4</v>
      </c>
    </row>
    <row r="7" spans="1:18" x14ac:dyDescent="0.3">
      <c r="A7" t="s">
        <v>57</v>
      </c>
      <c r="B7" t="s">
        <v>54</v>
      </c>
      <c r="C7" s="8" t="s">
        <v>41</v>
      </c>
      <c r="D7" s="6">
        <v>1166.2191842222223</v>
      </c>
      <c r="E7" s="3">
        <v>1612.6987305555554</v>
      </c>
      <c r="F7" s="6">
        <v>12.266958333333331</v>
      </c>
      <c r="G7" s="3">
        <v>52.671807666666659</v>
      </c>
      <c r="H7" s="3">
        <v>5.2575743333333333</v>
      </c>
      <c r="I7" s="3">
        <v>8.9084497777777774</v>
      </c>
      <c r="J7" s="3">
        <v>2.7827528888888886</v>
      </c>
      <c r="K7" s="6">
        <v>597.77580088888897</v>
      </c>
      <c r="L7" s="3">
        <v>44.291074333333334</v>
      </c>
      <c r="M7" s="6">
        <v>1026.5127224444443</v>
      </c>
      <c r="N7" s="6">
        <v>1185.8666722222222</v>
      </c>
      <c r="O7" s="7">
        <v>429770.90277777775</v>
      </c>
      <c r="P7" s="4">
        <v>286854.66319444444</v>
      </c>
      <c r="Q7" s="3">
        <v>-0.793682</v>
      </c>
      <c r="R7" s="5">
        <v>-2.8644444444444442E-4</v>
      </c>
    </row>
    <row r="8" spans="1:18" x14ac:dyDescent="0.3">
      <c r="A8" t="s">
        <v>58</v>
      </c>
      <c r="B8" t="s">
        <v>54</v>
      </c>
      <c r="C8" s="8" t="s">
        <v>41</v>
      </c>
      <c r="D8" s="6">
        <v>1181.5808646666667</v>
      </c>
      <c r="E8" s="3">
        <v>1612.6987305555554</v>
      </c>
      <c r="F8" s="3">
        <v>14.207868333333332</v>
      </c>
      <c r="G8" s="3">
        <v>52.671807666666659</v>
      </c>
      <c r="H8" s="3">
        <v>5.2579661111111111</v>
      </c>
      <c r="I8" s="3">
        <v>8.7714771111111105</v>
      </c>
      <c r="J8" s="3">
        <v>2.7833133333333331</v>
      </c>
      <c r="K8" s="6">
        <v>592.07319488888891</v>
      </c>
      <c r="L8" s="6">
        <v>43.587652666666663</v>
      </c>
      <c r="M8" s="6">
        <v>1035.3851454444443</v>
      </c>
      <c r="N8" s="6">
        <v>1200.5520154444446</v>
      </c>
      <c r="O8" s="7">
        <v>505160.02083333331</v>
      </c>
      <c r="P8" s="4">
        <v>286902.89236111112</v>
      </c>
      <c r="Q8" s="3">
        <v>-0.80739277777777785</v>
      </c>
      <c r="R8" s="5">
        <v>-2.8255555555555559E-4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C62-67FC-4457-979B-2DF7CE727A6E}">
  <dimension ref="A1:Q7"/>
  <sheetViews>
    <sheetView workbookViewId="0">
      <selection activeCell="P4" sqref="P4:Q4"/>
    </sheetView>
  </sheetViews>
  <sheetFormatPr defaultRowHeight="14.4" x14ac:dyDescent="0.3"/>
  <cols>
    <col min="1" max="1" width="16.33203125" customWidth="1"/>
    <col min="2" max="2" width="32.33203125" customWidth="1"/>
    <col min="3" max="3" width="12" customWidth="1"/>
    <col min="4" max="15" width="9.33203125" bestFit="1" customWidth="1"/>
    <col min="16" max="17" width="9.5546875" bestFit="1" customWidth="1"/>
  </cols>
  <sheetData>
    <row r="1" spans="1:17" ht="115.2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t="s">
        <v>42</v>
      </c>
      <c r="B2" t="s">
        <v>45</v>
      </c>
      <c r="C2" t="s">
        <v>46</v>
      </c>
      <c r="D2" s="3">
        <v>1470.1523194999997</v>
      </c>
      <c r="E2" s="17">
        <v>1683.1281861999996</v>
      </c>
      <c r="F2" s="3">
        <v>9.5468530999999981</v>
      </c>
      <c r="G2" s="3">
        <v>80.564775200000014</v>
      </c>
      <c r="H2" s="3">
        <v>5.2504804999999992</v>
      </c>
      <c r="I2" s="3">
        <v>2.7728197000000003</v>
      </c>
      <c r="J2" s="17">
        <v>573.85734239999999</v>
      </c>
      <c r="K2" s="3">
        <v>22.662880099999999</v>
      </c>
      <c r="L2" s="17">
        <v>1160.4140992999999</v>
      </c>
      <c r="M2" s="3">
        <v>1484.0621461999999</v>
      </c>
      <c r="N2" s="4">
        <v>325680.08750000002</v>
      </c>
      <c r="O2" s="4">
        <v>286013.75312499999</v>
      </c>
      <c r="P2" s="3">
        <v>-4.8733263000000004</v>
      </c>
      <c r="Q2" s="5">
        <v>-1.2809E-3</v>
      </c>
    </row>
    <row r="3" spans="1:17" x14ac:dyDescent="0.3">
      <c r="A3" t="s">
        <v>48</v>
      </c>
      <c r="B3" s="1" t="s">
        <v>49</v>
      </c>
      <c r="C3" t="s">
        <v>46</v>
      </c>
      <c r="D3" s="3">
        <v>1058.7642000000001</v>
      </c>
      <c r="E3" s="3">
        <v>1545.7729999999999</v>
      </c>
      <c r="F3" s="3">
        <v>8.9131739999999997</v>
      </c>
      <c r="G3" s="3">
        <v>80.52</v>
      </c>
      <c r="H3" s="3">
        <v>5.2381440000000001</v>
      </c>
      <c r="I3" s="3">
        <v>2.7600939999999996</v>
      </c>
      <c r="J3" s="3">
        <v>666.24950000000001</v>
      </c>
      <c r="K3" s="3">
        <v>33.34798</v>
      </c>
      <c r="L3" s="6">
        <v>940.21749999999997</v>
      </c>
      <c r="M3" s="3">
        <v>1059.0547999999999</v>
      </c>
      <c r="N3" s="7">
        <v>320339.90000000002</v>
      </c>
      <c r="O3" s="4">
        <v>285578</v>
      </c>
      <c r="P3" s="3">
        <f>SUM(I3:M3)-SUM(D3:H3)</f>
        <v>2.4213560000002872</v>
      </c>
      <c r="Q3">
        <f>P3/SUM(D3:H3)</f>
        <v>8.9706148445115703E-4</v>
      </c>
    </row>
    <row r="4" spans="1:17" x14ac:dyDescent="0.3">
      <c r="A4" t="s">
        <v>29</v>
      </c>
      <c r="B4" t="s">
        <v>49</v>
      </c>
      <c r="C4" t="s">
        <v>46</v>
      </c>
      <c r="D4" s="3">
        <v>553.77859999999998</v>
      </c>
      <c r="E4" s="3">
        <v>1545.7729999999999</v>
      </c>
      <c r="F4" s="3">
        <v>10.604678000000002</v>
      </c>
      <c r="G4" s="3">
        <v>80.52</v>
      </c>
      <c r="H4" s="3">
        <v>5.2569989999999986</v>
      </c>
      <c r="I4" s="3">
        <v>2.7600939999999996</v>
      </c>
      <c r="J4" s="3">
        <v>665.1975000000001</v>
      </c>
      <c r="K4" s="3">
        <v>33.190920000000006</v>
      </c>
      <c r="L4" s="3">
        <v>965.21570000000008</v>
      </c>
      <c r="M4" s="3">
        <v>550.39499999999998</v>
      </c>
      <c r="N4" s="4">
        <v>386717.6</v>
      </c>
      <c r="O4" s="4">
        <v>284400.90000000002</v>
      </c>
      <c r="P4" s="3">
        <f>SUM(I4:M4)-SUM(D4:H4)</f>
        <v>20.825937000000067</v>
      </c>
      <c r="Q4">
        <f>P4/SUM(D4:H4)</f>
        <v>9.4838660254976705E-3</v>
      </c>
    </row>
    <row r="6" spans="1:17" ht="115.2" x14ac:dyDescent="0.3">
      <c r="C6" s="1" t="s">
        <v>47</v>
      </c>
      <c r="D6" s="1" t="s">
        <v>1</v>
      </c>
      <c r="E6" s="1" t="s">
        <v>2</v>
      </c>
      <c r="F6" s="1" t="s">
        <v>3</v>
      </c>
      <c r="G6" s="1" t="s">
        <v>26</v>
      </c>
      <c r="H6" s="1" t="s">
        <v>5</v>
      </c>
      <c r="I6" s="1" t="s">
        <v>6</v>
      </c>
      <c r="J6" s="1" t="s">
        <v>27</v>
      </c>
      <c r="K6" s="1" t="s">
        <v>7</v>
      </c>
      <c r="L6" s="1" t="s">
        <v>8</v>
      </c>
      <c r="M6" s="1" t="s">
        <v>28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1:17" x14ac:dyDescent="0.3">
      <c r="D7" s="3">
        <v>1058.7642000000001</v>
      </c>
      <c r="E7" s="3">
        <v>1545.7729999999999</v>
      </c>
      <c r="F7" s="3">
        <v>8.9131739999999997</v>
      </c>
      <c r="G7" s="3">
        <v>0</v>
      </c>
      <c r="H7" s="3">
        <v>5.2381440000000001</v>
      </c>
      <c r="I7" s="3">
        <v>2.7600939999999996</v>
      </c>
      <c r="J7" s="3">
        <v>17.164525000000001</v>
      </c>
      <c r="K7" s="3">
        <v>666.24950000000001</v>
      </c>
      <c r="L7" s="3">
        <v>33.34798</v>
      </c>
      <c r="M7" s="3">
        <v>0</v>
      </c>
      <c r="N7" s="3">
        <v>940.21749999999997</v>
      </c>
      <c r="O7" s="3">
        <v>1059.0547999999999</v>
      </c>
      <c r="P7" s="3">
        <v>320339.90000000002</v>
      </c>
      <c r="Q7" s="3">
        <v>285578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sqref="A1:O3"/>
    </sheetView>
  </sheetViews>
  <sheetFormatPr defaultRowHeight="14.4" x14ac:dyDescent="0.3"/>
  <cols>
    <col min="1" max="1" width="15.109375" style="1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15</v>
      </c>
      <c r="B2" s="2">
        <v>1325.3876949999999</v>
      </c>
      <c r="C2">
        <v>1797.1419679999999</v>
      </c>
      <c r="D2">
        <v>7.8147330000000004</v>
      </c>
      <c r="E2">
        <v>80.520652999999996</v>
      </c>
      <c r="F2">
        <v>5.6459359999999998</v>
      </c>
      <c r="G2">
        <v>2.9839039999999999</v>
      </c>
      <c r="H2" s="2">
        <v>648.65655500000003</v>
      </c>
      <c r="I2">
        <v>49.810768000000003</v>
      </c>
      <c r="J2" s="2">
        <v>1196.0960689999999</v>
      </c>
      <c r="K2">
        <v>1315.894043</v>
      </c>
      <c r="L2" s="2">
        <v>243975.171875</v>
      </c>
      <c r="M2">
        <v>305783.40625</v>
      </c>
      <c r="N2">
        <v>-3.069645</v>
      </c>
      <c r="O2">
        <v>-9.5399999999999999E-4</v>
      </c>
    </row>
    <row r="3" spans="1:15" x14ac:dyDescent="0.3">
      <c r="A3" s="1" t="s">
        <v>16</v>
      </c>
      <c r="B3">
        <v>915.83544900000004</v>
      </c>
      <c r="C3">
        <v>1804.256592</v>
      </c>
      <c r="D3">
        <v>8.0354179999999999</v>
      </c>
      <c r="E3">
        <v>80.520538000000002</v>
      </c>
      <c r="F3">
        <v>5.4837069999999999</v>
      </c>
      <c r="G3">
        <v>2.881678</v>
      </c>
      <c r="H3">
        <v>743.76525900000001</v>
      </c>
      <c r="I3">
        <v>0</v>
      </c>
      <c r="J3">
        <v>971.20416299999999</v>
      </c>
      <c r="K3">
        <v>1094.2551269999999</v>
      </c>
      <c r="L3">
        <v>272299.53125</v>
      </c>
      <c r="M3">
        <v>299282.125</v>
      </c>
      <c r="N3">
        <v>-2.025477</v>
      </c>
      <c r="O3">
        <v>-7.2000000000000005E-4</v>
      </c>
    </row>
    <row r="4" spans="1:15" s="1" customFormat="1" ht="129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10" sqref="A10:O10"/>
    </sheetView>
  </sheetViews>
  <sheetFormatPr defaultRowHeight="14.4" x14ac:dyDescent="0.3"/>
  <cols>
    <col min="1" max="1" width="7.33203125" bestFit="1" customWidth="1"/>
    <col min="2" max="2" width="43.88671875" bestFit="1" customWidth="1"/>
    <col min="3" max="3" width="18.88671875" bestFit="1" customWidth="1"/>
    <col min="4" max="4" width="25.33203125" bestFit="1" customWidth="1"/>
    <col min="5" max="5" width="43.8867187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43.8867187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915.83544900000004</v>
      </c>
      <c r="C2">
        <v>1804.256592</v>
      </c>
      <c r="D2">
        <v>8.0354179999999999</v>
      </c>
      <c r="E2">
        <v>80.520538000000002</v>
      </c>
      <c r="F2">
        <v>5.4837069999999999</v>
      </c>
      <c r="G2">
        <v>2.881678</v>
      </c>
      <c r="H2">
        <v>743.76525900000001</v>
      </c>
      <c r="I2">
        <v>0</v>
      </c>
      <c r="J2">
        <v>971.20416299999999</v>
      </c>
      <c r="K2">
        <v>1094.2551269999999</v>
      </c>
      <c r="L2">
        <v>272299.53125</v>
      </c>
      <c r="M2">
        <v>299282.125</v>
      </c>
      <c r="N2">
        <v>-2.025477</v>
      </c>
      <c r="O2">
        <v>-7.2000000000000005E-4</v>
      </c>
    </row>
    <row r="3" spans="1:15" x14ac:dyDescent="0.3">
      <c r="A3">
        <v>2011</v>
      </c>
      <c r="B3">
        <v>1094.2551269999999</v>
      </c>
      <c r="C3">
        <v>1524.1713870000001</v>
      </c>
      <c r="D3">
        <v>8.2856690000000004</v>
      </c>
      <c r="E3">
        <v>80.520538000000002</v>
      </c>
      <c r="F3">
        <v>5.3704159999999996</v>
      </c>
      <c r="G3">
        <v>2.8209460000000002</v>
      </c>
      <c r="H3">
        <v>715.20532200000002</v>
      </c>
      <c r="I3">
        <v>0</v>
      </c>
      <c r="J3">
        <v>949.83612100000005</v>
      </c>
      <c r="K3">
        <v>1038.535034</v>
      </c>
      <c r="L3">
        <v>280437.28125</v>
      </c>
      <c r="M3">
        <v>293404.1875</v>
      </c>
      <c r="N3">
        <v>-6.2057140000000004</v>
      </c>
      <c r="O3">
        <v>-2.2880000000000001E-3</v>
      </c>
    </row>
    <row r="4" spans="1:15" x14ac:dyDescent="0.3">
      <c r="A4">
        <v>2012</v>
      </c>
      <c r="B4">
        <v>1038.535034</v>
      </c>
      <c r="C4">
        <v>2098.298096</v>
      </c>
      <c r="D4">
        <v>8.7733340000000002</v>
      </c>
      <c r="E4">
        <v>80.520538000000002</v>
      </c>
      <c r="F4">
        <v>5.2328159999999997</v>
      </c>
      <c r="G4">
        <v>2.7528820000000001</v>
      </c>
      <c r="H4">
        <v>735.044983</v>
      </c>
      <c r="I4">
        <v>0</v>
      </c>
      <c r="J4">
        <v>1275.793091</v>
      </c>
      <c r="K4">
        <v>1223.827393</v>
      </c>
      <c r="L4">
        <v>306854.65625</v>
      </c>
      <c r="M4">
        <v>286793.40625</v>
      </c>
      <c r="N4">
        <v>6.0585310000000003</v>
      </c>
      <c r="O4">
        <v>1.8749999999999999E-3</v>
      </c>
    </row>
    <row r="5" spans="1:15" x14ac:dyDescent="0.3">
      <c r="A5">
        <v>2013</v>
      </c>
      <c r="B5">
        <v>1223.827393</v>
      </c>
      <c r="C5">
        <v>1143.835693</v>
      </c>
      <c r="D5">
        <v>9.6932650000000002</v>
      </c>
      <c r="E5">
        <v>80.520538000000002</v>
      </c>
      <c r="F5">
        <v>5.1135789999999997</v>
      </c>
      <c r="G5">
        <v>2.6875290000000001</v>
      </c>
      <c r="H5">
        <v>784.47772199999997</v>
      </c>
      <c r="I5">
        <v>0</v>
      </c>
      <c r="J5">
        <v>733.03741500000001</v>
      </c>
      <c r="K5">
        <v>942.27905299999998</v>
      </c>
      <c r="L5">
        <v>347810.3125</v>
      </c>
      <c r="M5">
        <v>280536.28125</v>
      </c>
      <c r="N5">
        <v>-0.50874900000000001</v>
      </c>
      <c r="O5">
        <v>-2.0699999999999999E-4</v>
      </c>
    </row>
    <row r="6" spans="1:15" x14ac:dyDescent="0.3">
      <c r="A6">
        <v>2014</v>
      </c>
      <c r="B6">
        <v>942.27905299999998</v>
      </c>
      <c r="C6">
        <v>1845.775269</v>
      </c>
      <c r="D6">
        <v>8.7241070000000001</v>
      </c>
      <c r="E6">
        <v>80.520538000000002</v>
      </c>
      <c r="F6">
        <v>4.9891110000000003</v>
      </c>
      <c r="G6">
        <v>2.6248640000000001</v>
      </c>
      <c r="H6">
        <v>744.884277</v>
      </c>
      <c r="I6">
        <v>0</v>
      </c>
      <c r="J6">
        <v>1034.0076899999999</v>
      </c>
      <c r="K6">
        <v>1100.2639160000001</v>
      </c>
      <c r="L6">
        <v>302282.96875</v>
      </c>
      <c r="M6">
        <v>274545.09375</v>
      </c>
      <c r="N6">
        <v>-0.50732999999999995</v>
      </c>
      <c r="O6">
        <v>-1.76E-4</v>
      </c>
    </row>
    <row r="7" spans="1:15" x14ac:dyDescent="0.3">
      <c r="A7">
        <v>2015</v>
      </c>
      <c r="B7">
        <v>1100.2639160000001</v>
      </c>
      <c r="C7">
        <v>1430.2767329999999</v>
      </c>
      <c r="D7">
        <v>9.4459669999999996</v>
      </c>
      <c r="E7">
        <v>80.520538000000002</v>
      </c>
      <c r="F7">
        <v>4.8909390000000004</v>
      </c>
      <c r="G7">
        <v>2.5721910000000001</v>
      </c>
      <c r="H7">
        <v>673.37060499999995</v>
      </c>
      <c r="I7">
        <v>0</v>
      </c>
      <c r="J7">
        <v>838.416382</v>
      </c>
      <c r="K7">
        <v>1110.4727780000001</v>
      </c>
      <c r="L7">
        <v>334525.34375</v>
      </c>
      <c r="M7">
        <v>269813.8125</v>
      </c>
      <c r="N7">
        <v>-0.566137</v>
      </c>
      <c r="O7">
        <v>-2.1599999999999999E-4</v>
      </c>
    </row>
    <row r="8" spans="1:15" x14ac:dyDescent="0.3">
      <c r="A8">
        <v>2016</v>
      </c>
      <c r="B8">
        <v>1110.4727780000001</v>
      </c>
      <c r="C8">
        <v>1738.1292719999999</v>
      </c>
      <c r="D8">
        <v>10.755705000000001</v>
      </c>
      <c r="E8">
        <v>80.520538000000002</v>
      </c>
      <c r="F8">
        <v>4.9163139999999999</v>
      </c>
      <c r="G8">
        <v>2.5870389999999999</v>
      </c>
      <c r="H8">
        <v>738.44592299999999</v>
      </c>
      <c r="I8">
        <v>0</v>
      </c>
      <c r="J8">
        <v>1048.1561280000001</v>
      </c>
      <c r="K8">
        <v>1155.3520510000001</v>
      </c>
      <c r="L8">
        <v>389880.8125</v>
      </c>
      <c r="M8">
        <v>271458.25</v>
      </c>
      <c r="N8">
        <v>-0.253467</v>
      </c>
      <c r="O8">
        <v>-8.6000000000000003E-5</v>
      </c>
    </row>
    <row r="9" spans="1:15" x14ac:dyDescent="0.3">
      <c r="A9">
        <v>2017</v>
      </c>
      <c r="B9">
        <v>1155.3520510000001</v>
      </c>
      <c r="C9">
        <v>1860.419312</v>
      </c>
      <c r="D9">
        <v>9.8982480000000006</v>
      </c>
      <c r="E9">
        <v>80.520538000000002</v>
      </c>
      <c r="F9">
        <v>4.9396459999999998</v>
      </c>
      <c r="G9">
        <v>2.6020599999999998</v>
      </c>
      <c r="H9">
        <v>795.46160899999995</v>
      </c>
      <c r="I9">
        <v>0</v>
      </c>
      <c r="J9">
        <v>1189.233154</v>
      </c>
      <c r="K9">
        <v>1123.459106</v>
      </c>
      <c r="L9">
        <v>358782.375</v>
      </c>
      <c r="M9">
        <v>273147.21875</v>
      </c>
      <c r="N9">
        <v>-0.373865</v>
      </c>
      <c r="O9">
        <v>-1.2E-4</v>
      </c>
    </row>
    <row r="10" spans="1:15" x14ac:dyDescent="0.3">
      <c r="A10" t="s">
        <v>17</v>
      </c>
      <c r="B10" s="3">
        <f>AVERAGE(B2:B9)</f>
        <v>1072.6026001250002</v>
      </c>
      <c r="C10" s="3">
        <f t="shared" ref="C10:O10" si="0">AVERAGE(C2:C9)</f>
        <v>1680.6452942500002</v>
      </c>
      <c r="D10" s="3">
        <f t="shared" si="0"/>
        <v>9.2014641249999993</v>
      </c>
      <c r="E10" s="3">
        <f t="shared" si="0"/>
        <v>80.520538000000002</v>
      </c>
      <c r="F10" s="3">
        <f t="shared" si="0"/>
        <v>5.1170659999999994</v>
      </c>
      <c r="G10" s="3">
        <f t="shared" si="0"/>
        <v>2.6911486250000003</v>
      </c>
      <c r="H10" s="3">
        <f t="shared" si="0"/>
        <v>741.33196250000003</v>
      </c>
      <c r="I10" s="3">
        <f t="shared" si="0"/>
        <v>0</v>
      </c>
      <c r="J10" s="3">
        <f t="shared" si="0"/>
        <v>1004.9605179999999</v>
      </c>
      <c r="K10" s="3">
        <f t="shared" si="0"/>
        <v>1098.55555725</v>
      </c>
      <c r="L10" s="4">
        <f t="shared" si="0"/>
        <v>324109.16015625</v>
      </c>
      <c r="M10" s="4">
        <f t="shared" si="0"/>
        <v>281122.546875</v>
      </c>
      <c r="N10" s="5">
        <f t="shared" si="0"/>
        <v>-0.54777600000000004</v>
      </c>
      <c r="O10" s="5">
        <f t="shared" si="0"/>
        <v>-2.4225000000000003E-4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B2" sqref="B2:O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1325.3876949999999</v>
      </c>
      <c r="C2">
        <v>1797.1419679999999</v>
      </c>
      <c r="D2">
        <v>7.8140980000000004</v>
      </c>
      <c r="E2">
        <v>80.520652999999996</v>
      </c>
      <c r="F2">
        <v>5.6459359999999998</v>
      </c>
      <c r="G2">
        <v>2.9839039999999999</v>
      </c>
      <c r="H2">
        <v>648.50256300000001</v>
      </c>
      <c r="I2">
        <v>49.810768000000003</v>
      </c>
      <c r="J2">
        <v>1196.400635</v>
      </c>
      <c r="K2">
        <v>1315.7430420000001</v>
      </c>
      <c r="L2">
        <v>243951.5</v>
      </c>
      <c r="M2">
        <v>305783.40625</v>
      </c>
      <c r="N2">
        <v>-3.0694379999999999</v>
      </c>
      <c r="O2">
        <v>-9.5399999999999999E-4</v>
      </c>
    </row>
    <row r="3" spans="1:15" x14ac:dyDescent="0.3">
      <c r="A3">
        <v>2011</v>
      </c>
      <c r="B3">
        <v>1315.7430420000001</v>
      </c>
      <c r="C3">
        <v>1512.6695560000001</v>
      </c>
      <c r="D3">
        <v>8.3389310000000005</v>
      </c>
      <c r="E3">
        <v>80.520652999999996</v>
      </c>
      <c r="F3">
        <v>5.5279780000000001</v>
      </c>
      <c r="G3">
        <v>2.9197820000000001</v>
      </c>
      <c r="H3">
        <v>616.06323199999997</v>
      </c>
      <c r="I3">
        <v>47.714832000000001</v>
      </c>
      <c r="J3">
        <v>981.84710700000005</v>
      </c>
      <c r="K3">
        <v>1270.435669</v>
      </c>
      <c r="L3">
        <v>261117.203125</v>
      </c>
      <c r="M3">
        <v>299660.96875</v>
      </c>
      <c r="N3">
        <v>-3.819537</v>
      </c>
      <c r="O3">
        <v>-1.307E-3</v>
      </c>
    </row>
    <row r="4" spans="1:15" x14ac:dyDescent="0.3">
      <c r="A4">
        <v>2012</v>
      </c>
      <c r="B4">
        <v>1270.435669</v>
      </c>
      <c r="C4">
        <v>2085.8793949999999</v>
      </c>
      <c r="D4">
        <v>8.5008339999999993</v>
      </c>
      <c r="E4">
        <v>80.520652999999996</v>
      </c>
      <c r="F4">
        <v>5.3873930000000003</v>
      </c>
      <c r="G4">
        <v>2.849281</v>
      </c>
      <c r="H4">
        <v>612.550476</v>
      </c>
      <c r="I4">
        <v>75.710723999999999</v>
      </c>
      <c r="J4">
        <v>1311.6170649999999</v>
      </c>
      <c r="K4">
        <v>1452.1904300000001</v>
      </c>
      <c r="L4">
        <v>268635.25</v>
      </c>
      <c r="M4">
        <v>292885.59375</v>
      </c>
      <c r="N4">
        <v>4.194032</v>
      </c>
      <c r="O4">
        <v>1.2149999999999999E-3</v>
      </c>
    </row>
    <row r="5" spans="1:15" x14ac:dyDescent="0.3">
      <c r="A5">
        <v>2013</v>
      </c>
      <c r="B5">
        <v>1452.1904300000001</v>
      </c>
      <c r="C5">
        <v>1135.297607</v>
      </c>
      <c r="D5">
        <v>9.5779979999999991</v>
      </c>
      <c r="E5">
        <v>80.520652999999996</v>
      </c>
      <c r="F5">
        <v>5.2645200000000001</v>
      </c>
      <c r="G5">
        <v>2.7816730000000001</v>
      </c>
      <c r="H5">
        <v>707.08862299999998</v>
      </c>
      <c r="I5">
        <v>32.909492</v>
      </c>
      <c r="J5">
        <v>738.28924600000005</v>
      </c>
      <c r="K5">
        <v>1201.494263</v>
      </c>
      <c r="L5">
        <v>310455.59375</v>
      </c>
      <c r="M5">
        <v>286358</v>
      </c>
      <c r="N5">
        <v>-0.28791099999999997</v>
      </c>
      <c r="O5">
        <v>-1.07E-4</v>
      </c>
    </row>
    <row r="6" spans="1:15" x14ac:dyDescent="0.3">
      <c r="A6">
        <v>2014</v>
      </c>
      <c r="B6">
        <v>1201.494263</v>
      </c>
      <c r="C6">
        <v>1831.1160890000001</v>
      </c>
      <c r="D6">
        <v>8.6637810000000002</v>
      </c>
      <c r="E6">
        <v>80.520652999999996</v>
      </c>
      <c r="F6">
        <v>5.1357710000000001</v>
      </c>
      <c r="G6">
        <v>2.7162199999999999</v>
      </c>
      <c r="H6">
        <v>665.54882799999996</v>
      </c>
      <c r="I6">
        <v>41.451805</v>
      </c>
      <c r="J6">
        <v>1042.42749</v>
      </c>
      <c r="K6">
        <v>1374.625366</v>
      </c>
      <c r="L6">
        <v>269518.34375</v>
      </c>
      <c r="M6">
        <v>280291.25</v>
      </c>
      <c r="N6">
        <v>-0.16084699999999999</v>
      </c>
      <c r="O6">
        <v>-5.1E-5</v>
      </c>
    </row>
    <row r="7" spans="1:15" x14ac:dyDescent="0.3">
      <c r="A7">
        <v>2015</v>
      </c>
      <c r="B7">
        <v>1374.625366</v>
      </c>
      <c r="C7">
        <v>1419.5200199999999</v>
      </c>
      <c r="D7">
        <v>9.2490260000000006</v>
      </c>
      <c r="E7">
        <v>80.520652999999996</v>
      </c>
      <c r="F7">
        <v>5.0340610000000003</v>
      </c>
      <c r="G7">
        <v>2.6617799999999998</v>
      </c>
      <c r="H7">
        <v>610.61254899999994</v>
      </c>
      <c r="I7">
        <v>28.151278000000001</v>
      </c>
      <c r="J7">
        <v>850.31622300000004</v>
      </c>
      <c r="K7">
        <v>1394.7163089999999</v>
      </c>
      <c r="L7">
        <v>302340.125</v>
      </c>
      <c r="M7">
        <v>275152</v>
      </c>
      <c r="N7">
        <v>-2.4909880000000002</v>
      </c>
      <c r="O7">
        <v>-8.6200000000000003E-4</v>
      </c>
    </row>
    <row r="8" spans="1:15" x14ac:dyDescent="0.3">
      <c r="A8">
        <v>2016</v>
      </c>
      <c r="B8">
        <v>1394.7163089999999</v>
      </c>
      <c r="C8">
        <v>1726.846313</v>
      </c>
      <c r="D8">
        <v>10.733095</v>
      </c>
      <c r="E8">
        <v>80.520652999999996</v>
      </c>
      <c r="F8">
        <v>5.0587859999999996</v>
      </c>
      <c r="G8">
        <v>2.6772260000000001</v>
      </c>
      <c r="H8">
        <v>636.87506099999996</v>
      </c>
      <c r="I8">
        <v>43.792453999999999</v>
      </c>
      <c r="J8">
        <v>1091.940918</v>
      </c>
      <c r="K8">
        <v>1442.1204829999999</v>
      </c>
      <c r="L8">
        <v>353721.5625</v>
      </c>
      <c r="M8">
        <v>276990.40625</v>
      </c>
      <c r="N8">
        <v>-0.46901300000000001</v>
      </c>
      <c r="O8">
        <v>-1.46E-4</v>
      </c>
    </row>
    <row r="9" spans="1:15" x14ac:dyDescent="0.3">
      <c r="A9">
        <v>2017</v>
      </c>
      <c r="B9">
        <v>1442.1204829999999</v>
      </c>
      <c r="C9">
        <v>1847.83728</v>
      </c>
      <c r="D9">
        <v>9.9215199999999992</v>
      </c>
      <c r="E9">
        <v>80.520652999999996</v>
      </c>
      <c r="F9">
        <v>5.0827840000000002</v>
      </c>
      <c r="G9">
        <v>2.6924769999999998</v>
      </c>
      <c r="H9">
        <v>681.41375700000003</v>
      </c>
      <c r="I9">
        <v>54.097824000000003</v>
      </c>
      <c r="J9">
        <v>1204.5310059999999</v>
      </c>
      <c r="K9">
        <v>1441.194702</v>
      </c>
      <c r="L9">
        <v>321121.375</v>
      </c>
      <c r="M9">
        <v>278804.75</v>
      </c>
      <c r="N9">
        <v>-1.5529539999999999</v>
      </c>
      <c r="O9">
        <v>-4.5899999999999999E-4</v>
      </c>
    </row>
    <row r="10" spans="1:15" x14ac:dyDescent="0.3">
      <c r="A10" t="s">
        <v>17</v>
      </c>
      <c r="B10" s="3">
        <v>1347.0891571250002</v>
      </c>
      <c r="C10" s="3">
        <v>1669.5385285</v>
      </c>
      <c r="D10" s="3">
        <v>9.0999103750000003</v>
      </c>
      <c r="E10" s="3">
        <v>80.520652999999996</v>
      </c>
      <c r="F10" s="3">
        <v>5.2671536250000006</v>
      </c>
      <c r="G10" s="3">
        <v>2.7852928750000001</v>
      </c>
      <c r="H10" s="3">
        <v>647.33188612499998</v>
      </c>
      <c r="I10" s="3">
        <v>46.704897125000002</v>
      </c>
      <c r="J10" s="3">
        <v>1052.1712112499999</v>
      </c>
      <c r="K10" s="3">
        <v>1361.5650330000001</v>
      </c>
      <c r="L10" s="4">
        <v>291357.619140625</v>
      </c>
      <c r="M10" s="4">
        <v>286990.796875</v>
      </c>
      <c r="N10" s="5">
        <v>-0.95708199999999999</v>
      </c>
      <c r="O10" s="5">
        <v>-3.3387499999999997E-4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Q y U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Q y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I k 5 F + z u U F Q I A A N M E A A A T A B w A R m 9 y b X V s Y X M v U 2 V j d G l v b j E u b S C i G A A o o B Q A A A A A A A A A A A A A A A A A A A A A A A A A A A C V V N 9 v 2 j A Q f k f i f z h l L y C l C J B Q p V U 8 U K B j 0 k Y p Z E N T M 0 X G O R K r i Y 1 8 N h V C / d 9 3 b d g 6 T S x V 8 + C c 7 8 d 3 9 9 3 Z J p R O G Q 2 r 6 t + 7 a j a a D c q F x R R G X 6 L 1 1 + T O K / m Q j H P k 9 V o Q F k p j s v S 6 C 0 M o 0 D U b w N / K e C u R N W P a d y Z G + h K 1 a 9 2 o A j t j o x 1 v q B V M P s a f 5 z f T 9 Y r 2 O n b W 6 4 d 4 I p y o d P E S M 4 t E X E S E 5 J T O 4 v X y O v 6 d 8 Y + Q q M H l Z c K m p N / t d S 9 6 l 8 n c 7 A f x G 7 V 2 J O 2 D d n g / Y V W p H N p h E A Y h j E 3 h S 0 3 D 3 i C E q Z Y m 5 b T D X n / Q D + H O G 4 c r d y h w + C p 2 5 k b j z 3 Z Y k f 4 Q L K w p 2 Z b C D E W K l g L u Q C Q 2 7 H i y n P S t q j 8 h 3 J / 0 o 6 J Y S V E I S 0 N u x N + Q 4 1 z o j B G j w w 5 f 4 S I r N G 2 N L a u K n 4 3 U O p M / P B 6 D H y g s c 3 P s A 9 q X G 7 R P I R w D c M a B 0 j B b f i O w K G S O B E K n L B P a v V G W t w 6 Q N W Y L h S A H B 0 a C V l n C r H / b P g e 5 s C j V r t b l 0 x p 2 v t x x Y 2 v d Z i r L Y S x I M g + C z B q v 0 0 f B g w L J 5 8 e q j X 8 5 p h X C O Y A t t w K M d 6 R S B J c j b A Q x 2 7 q c z r w z Y D S N a u 2 r + e 0 6 m X 4 f L W q 9 q j y p I s n X L M M 3 S n z H z F y u 6 O 2 Z K W t V J l 6 6 2 R L y Y u v O e p V e K x 6 t K K p 0 3 r K U m v L 5 Z s r a O E H E D A u h + T l 4 5 m h x x / K h t q T / B 2 2 t e H m X / g 1 7 a j c b S p + 9 M 1 e / A F B L A Q I t A B Q A A g A I A E M l I k 7 B 0 n Y Y p w A A A P g A A A A S A A A A A A A A A A A A A A A A A A A A A A B D b 2 5 m a W c v U G F j a 2 F n Z S 5 4 b W x Q S w E C L Q A U A A I A C A B D J S J O D 8 r p q 6 Q A A A D p A A A A E w A A A A A A A A A A A A A A A A D z A A A A W 0 N v b n R l b n R f V H l w Z X N d L n h t b F B L A Q I t A B Q A A g A I A E M l I k 5 F + z u U F Q I A A N M E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U V 0 1 f U X V p Y 2 t f Q 2 h l Y 2 t f Q m F z Z W x p b m V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Q y O j A 2 L j U 0 N z I y M T d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A X I + 3 F B + V 8 j T e f C d 4 H j g T / j H V L 3 9 B c s D a K g X T t P W h f L g A A A A A O g A A A A A I A A C A A A A D A r J 4 5 U T R 9 y C D 4 z C / B T g j D G l K U k S U E V B n n g 5 N B L Q j C Q 1 A A A A D o Y B G K E p f q Z E a + s U E O 3 i 3 r W 6 S j B 8 p j K j M P c K Q y / c M t m J p M w J 3 n K z T q B 8 n o 0 M k l K o f f U M H M d p H S 5 w 3 + E Q f H t F 9 T B g K f D A T S n j 2 v P e g Q f / g W e U A A A A C D 8 r d a Y l V n J r o I O W f l o H E i N k 9 7 7 h H b 6 d E C O g k 0 R D i Q d X m 1 o n K U U v z Y r b g k 8 B 3 5 W R 0 Q p e n k q + L Z u P Q c d n k 9 C e 3 X < / D a t a M a s h u p > 
</file>

<file path=customXml/itemProps1.xml><?xml version="1.0" encoding="utf-8"?>
<ds:datastoreItem xmlns:ds="http://schemas.openxmlformats.org/officeDocument/2006/customXml" ds:itemID="{652437C4-3121-4F23-9CC7-9A6545D4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2010-19</vt:lpstr>
      <vt:lpstr>CW3M c118</vt:lpstr>
      <vt:lpstr>INFEWS_i577_WRB_2010-17_Nov5</vt:lpstr>
      <vt:lpstr>CW3M c131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2019-01-02T12:46:07Z</dcterms:created>
  <dcterms:modified xsi:type="dcterms:W3CDTF">2021-09-29T15:15:40Z</dcterms:modified>
</cp:coreProperties>
</file>