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EB4D4D0D-27B4-49CB-932E-90F35057C318}" xr6:coauthVersionLast="47" xr6:coauthVersionMax="47" xr10:uidLastSave="{00000000-0000-0000-0000-000000000000}"/>
  <bookViews>
    <workbookView minimized="1" xWindow="37905" yWindow="-975" windowWidth="12930" windowHeight="6885" xr2:uid="{00000000-000D-0000-FFFF-FFFF00000000}"/>
  </bookViews>
  <sheets>
    <sheet name="Statistics calculat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R2" i="1" l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<sst xmlns="http://schemas.openxmlformats.org/spreadsheetml/2006/main" count="58" uniqueCount="44">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</sst>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0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2" fontId="0" fillId="33" borderId="0" xfId="0" applyNumberFormat="1" applyFill="1" applyAlignment="1"/>
    <xf numFmtId="167" fontId="0" fillId="0" borderId="0" xfId="0" applyNumberFormat="1" applyAlignment="1">
      <alignment wrapText="1"/>
    </xf>
    <xf numFmtId="167" fontId="0" fillId="0" borderId="0" xfId="0" applyNumberFormat="1"/>
    <xf numFmtId="10" fontId="0" fillId="0" borderId="0" xfId="1" applyNumberFormat="1" applyFon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measured stream temperature for 2010-18 on the MCKENZIE RIVER ABV HAYDEN BR  AT SPRINGFIELD  OR_23772751 ver. 373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stream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calculator'!$H$4:$H$112</c:f>
              <c:numCache>
                <c:formatCode>General</c:formatCode>
                <c:ptCount val="109"/>
                <c:pt idx="0">
                  <c:v>6.5227069999999996</c:v>
                </c:pt>
                <c:pt idx="1">
                  <c:v>6.6070089999999997</c:v>
                </c:pt>
                <c:pt idx="2">
                  <c:v>6.774267</c:v>
                </c:pt>
                <c:pt idx="3">
                  <c:v>7.4198310000000003</c:v>
                </c:pt>
                <c:pt idx="4">
                  <c:v>8.5404520000000002</c:v>
                </c:pt>
                <c:pt idx="5">
                  <c:v>10.450379999999999</c:v>
                </c:pt>
                <c:pt idx="6">
                  <c:v>13.758582000000001</c:v>
                </c:pt>
                <c:pt idx="7">
                  <c:v>14.000897</c:v>
                </c:pt>
                <c:pt idx="8">
                  <c:v>11.578806999999999</c:v>
                </c:pt>
                <c:pt idx="9">
                  <c:v>10.269057</c:v>
                </c:pt>
                <c:pt idx="10">
                  <c:v>7.3639929999999998</c:v>
                </c:pt>
                <c:pt idx="11">
                  <c:v>5.8827429999999996</c:v>
                </c:pt>
                <c:pt idx="12">
                  <c:v>5.7665870000000004</c:v>
                </c:pt>
                <c:pt idx="13">
                  <c:v>5.1467510000000001</c:v>
                </c:pt>
                <c:pt idx="14">
                  <c:v>6.3792179999999998</c:v>
                </c:pt>
                <c:pt idx="15">
                  <c:v>6.802861</c:v>
                </c:pt>
                <c:pt idx="16">
                  <c:v>8.0566659999999999</c:v>
                </c:pt>
                <c:pt idx="17">
                  <c:v>9.8968170000000004</c:v>
                </c:pt>
                <c:pt idx="18">
                  <c:v>12.332447</c:v>
                </c:pt>
                <c:pt idx="19">
                  <c:v>14.217790000000001</c:v>
                </c:pt>
                <c:pt idx="20">
                  <c:v>12.554982000000001</c:v>
                </c:pt>
                <c:pt idx="21">
                  <c:v>10.250622</c:v>
                </c:pt>
                <c:pt idx="22">
                  <c:v>7.5549160000000004</c:v>
                </c:pt>
                <c:pt idx="23">
                  <c:v>5.3761929999999998</c:v>
                </c:pt>
                <c:pt idx="24">
                  <c:v>5.7455259999999999</c:v>
                </c:pt>
                <c:pt idx="25">
                  <c:v>5.8703349999999999</c:v>
                </c:pt>
                <c:pt idx="26">
                  <c:v>5.9707939999999997</c:v>
                </c:pt>
                <c:pt idx="27">
                  <c:v>7.9841379999999997</c:v>
                </c:pt>
                <c:pt idx="28">
                  <c:v>9.0325050000000005</c:v>
                </c:pt>
                <c:pt idx="29">
                  <c:v>10.316644</c:v>
                </c:pt>
                <c:pt idx="30">
                  <c:v>13.732511000000001</c:v>
                </c:pt>
                <c:pt idx="31">
                  <c:v>14.718249</c:v>
                </c:pt>
                <c:pt idx="32">
                  <c:v>12.816041999999999</c:v>
                </c:pt>
                <c:pt idx="33">
                  <c:v>10.646215</c:v>
                </c:pt>
                <c:pt idx="34">
                  <c:v>8.1557099999999991</c:v>
                </c:pt>
                <c:pt idx="35">
                  <c:v>5.6312959999999999</c:v>
                </c:pt>
                <c:pt idx="36">
                  <c:v>5.1363120000000002</c:v>
                </c:pt>
                <c:pt idx="37">
                  <c:v>5.5056969999999996</c:v>
                </c:pt>
                <c:pt idx="38">
                  <c:v>7.0525180000000001</c:v>
                </c:pt>
                <c:pt idx="39">
                  <c:v>8.1045409999999993</c:v>
                </c:pt>
                <c:pt idx="40">
                  <c:v>9.7917360000000002</c:v>
                </c:pt>
                <c:pt idx="41">
                  <c:v>11.835266000000001</c:v>
                </c:pt>
                <c:pt idx="42">
                  <c:v>14.678535</c:v>
                </c:pt>
                <c:pt idx="43">
                  <c:v>14.470969999999999</c:v>
                </c:pt>
                <c:pt idx="44">
                  <c:v>12.300613</c:v>
                </c:pt>
                <c:pt idx="45">
                  <c:v>9.938955</c:v>
                </c:pt>
                <c:pt idx="46">
                  <c:v>7.654674</c:v>
                </c:pt>
                <c:pt idx="47">
                  <c:v>5.4788030000000001</c:v>
                </c:pt>
                <c:pt idx="48">
                  <c:v>6.6716660000000001</c:v>
                </c:pt>
                <c:pt idx="49">
                  <c:v>6.2244809999999999</c:v>
                </c:pt>
                <c:pt idx="50">
                  <c:v>7.3050899999999999</c:v>
                </c:pt>
                <c:pt idx="51">
                  <c:v>8.3001799999999992</c:v>
                </c:pt>
                <c:pt idx="52">
                  <c:v>10.006822</c:v>
                </c:pt>
                <c:pt idx="53">
                  <c:v>11.721905</c:v>
                </c:pt>
                <c:pt idx="54">
                  <c:v>14.571548</c:v>
                </c:pt>
                <c:pt idx="55">
                  <c:v>14.761447</c:v>
                </c:pt>
                <c:pt idx="56">
                  <c:v>12.885653</c:v>
                </c:pt>
                <c:pt idx="57">
                  <c:v>11.195872</c:v>
                </c:pt>
                <c:pt idx="58">
                  <c:v>8.0642399999999999</c:v>
                </c:pt>
                <c:pt idx="59">
                  <c:v>6.9118930000000001</c:v>
                </c:pt>
                <c:pt idx="60">
                  <c:v>7.1087670000000003</c:v>
                </c:pt>
                <c:pt idx="61">
                  <c:v>7.791963</c:v>
                </c:pt>
                <c:pt idx="62">
                  <c:v>8.7714510000000008</c:v>
                </c:pt>
                <c:pt idx="63">
                  <c:v>8.8322920000000007</c:v>
                </c:pt>
                <c:pt idx="64">
                  <c:v>11.439719999999999</c:v>
                </c:pt>
                <c:pt idx="65">
                  <c:v>14.391586</c:v>
                </c:pt>
                <c:pt idx="66">
                  <c:v>15.081728</c:v>
                </c:pt>
                <c:pt idx="67">
                  <c:v>15.282311</c:v>
                </c:pt>
                <c:pt idx="68">
                  <c:v>12.428732999999999</c:v>
                </c:pt>
                <c:pt idx="69">
                  <c:v>11.578151999999999</c:v>
                </c:pt>
                <c:pt idx="70">
                  <c:v>7.532743</c:v>
                </c:pt>
                <c:pt idx="71">
                  <c:v>6.241784</c:v>
                </c:pt>
                <c:pt idx="72">
                  <c:v>5.4644370000000002</c:v>
                </c:pt>
                <c:pt idx="73">
                  <c:v>6.9287840000000003</c:v>
                </c:pt>
                <c:pt idx="74">
                  <c:v>6.926984</c:v>
                </c:pt>
                <c:pt idx="75">
                  <c:v>9.1725349999999999</c:v>
                </c:pt>
                <c:pt idx="76">
                  <c:v>10.658953</c:v>
                </c:pt>
                <c:pt idx="77">
                  <c:v>12.606221</c:v>
                </c:pt>
                <c:pt idx="78">
                  <c:v>13.598976</c:v>
                </c:pt>
                <c:pt idx="79">
                  <c:v>14.638446</c:v>
                </c:pt>
                <c:pt idx="80">
                  <c:v>11.913157</c:v>
                </c:pt>
                <c:pt idx="81">
                  <c:v>9.4543990000000004</c:v>
                </c:pt>
                <c:pt idx="82">
                  <c:v>8.0590740000000007</c:v>
                </c:pt>
                <c:pt idx="83">
                  <c:v>4.7721220000000004</c:v>
                </c:pt>
                <c:pt idx="84">
                  <c:v>4.9702929999999999</c:v>
                </c:pt>
                <c:pt idx="85">
                  <c:v>6.3430400000000002</c:v>
                </c:pt>
                <c:pt idx="86">
                  <c:v>6.9417119999999999</c:v>
                </c:pt>
                <c:pt idx="87">
                  <c:v>7.4535499999999999</c:v>
                </c:pt>
                <c:pt idx="88">
                  <c:v>9.5067590000000006</c:v>
                </c:pt>
                <c:pt idx="89">
                  <c:v>11.51624</c:v>
                </c:pt>
                <c:pt idx="90">
                  <c:v>14.496236</c:v>
                </c:pt>
                <c:pt idx="91">
                  <c:v>15.178988</c:v>
                </c:pt>
                <c:pt idx="92">
                  <c:v>12.659817</c:v>
                </c:pt>
                <c:pt idx="93">
                  <c:v>10.056915999999999</c:v>
                </c:pt>
                <c:pt idx="94">
                  <c:v>7.6801560000000002</c:v>
                </c:pt>
                <c:pt idx="95">
                  <c:v>6.1206110000000002</c:v>
                </c:pt>
                <c:pt idx="96">
                  <c:v>6.6705810000000003</c:v>
                </c:pt>
                <c:pt idx="97">
                  <c:v>5.7661499999999997</c:v>
                </c:pt>
                <c:pt idx="98">
                  <c:v>6.8529999999999998</c:v>
                </c:pt>
                <c:pt idx="99">
                  <c:v>8.1572969999999998</c:v>
                </c:pt>
                <c:pt idx="100">
                  <c:v>11.317183</c:v>
                </c:pt>
                <c:pt idx="101">
                  <c:v>12.480255</c:v>
                </c:pt>
                <c:pt idx="102">
                  <c:v>14.768364999999999</c:v>
                </c:pt>
                <c:pt idx="103">
                  <c:v>14.78607</c:v>
                </c:pt>
                <c:pt idx="104">
                  <c:v>11.963168</c:v>
                </c:pt>
                <c:pt idx="105">
                  <c:v>10.635922000000001</c:v>
                </c:pt>
                <c:pt idx="106">
                  <c:v>8.687678</c:v>
                </c:pt>
                <c:pt idx="107">
                  <c:v>6.2619369999999996</c:v>
                </c:pt>
                <c:pt idx="108">
                  <c:v>6.1383000000000001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Obs:..\Observations\McKenzie\USGS_14164900_temp_MCKENZIE RIVER ABV HAYDEN BR  AT SPRINGFIELD  OR_23772751.csv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calculator'!$I$4:$I$112</c:f>
              <c:numCache>
                <c:formatCode>General</c:formatCode>
                <c:ptCount val="109"/>
                <c:pt idx="0">
                  <c:v>6.7575260000000004</c:v>
                </c:pt>
                <c:pt idx="1">
                  <c:v>7.0468979999999997</c:v>
                </c:pt>
                <c:pt idx="2">
                  <c:v>7.5625140000000002</c:v>
                </c:pt>
                <c:pt idx="3">
                  <c:v>8.5006950000000003</c:v>
                </c:pt>
                <c:pt idx="4">
                  <c:v>10.083938</c:v>
                </c:pt>
                <c:pt idx="5">
                  <c:v>11.837152</c:v>
                </c:pt>
                <c:pt idx="6">
                  <c:v>16.065334</c:v>
                </c:pt>
                <c:pt idx="7">
                  <c:v>15.599329000000001</c:v>
                </c:pt>
                <c:pt idx="8">
                  <c:v>13.234444999999999</c:v>
                </c:pt>
                <c:pt idx="9">
                  <c:v>11.104032999999999</c:v>
                </c:pt>
                <c:pt idx="10">
                  <c:v>7.7684309999999996</c:v>
                </c:pt>
                <c:pt idx="11">
                  <c:v>6.5254580000000004</c:v>
                </c:pt>
                <c:pt idx="12">
                  <c:v>5.8123259999999997</c:v>
                </c:pt>
                <c:pt idx="13">
                  <c:v>5.5251479999999997</c:v>
                </c:pt>
                <c:pt idx="14">
                  <c:v>6.5961270000000001</c:v>
                </c:pt>
                <c:pt idx="15">
                  <c:v>7.4708329999999998</c:v>
                </c:pt>
                <c:pt idx="16">
                  <c:v>8.912903</c:v>
                </c:pt>
                <c:pt idx="17">
                  <c:v>10.841665000000001</c:v>
                </c:pt>
                <c:pt idx="18">
                  <c:v>13.848522000000001</c:v>
                </c:pt>
                <c:pt idx="19">
                  <c:v>15.150067999999999</c:v>
                </c:pt>
                <c:pt idx="20">
                  <c:v>12.886526999999999</c:v>
                </c:pt>
                <c:pt idx="21">
                  <c:v>10.686559000000001</c:v>
                </c:pt>
                <c:pt idx="22">
                  <c:v>7.3908750000000003</c:v>
                </c:pt>
                <c:pt idx="23">
                  <c:v>4.6762090000000001</c:v>
                </c:pt>
                <c:pt idx="24">
                  <c:v>5.7243950000000003</c:v>
                </c:pt>
                <c:pt idx="25">
                  <c:v>6.0212640000000004</c:v>
                </c:pt>
                <c:pt idx="26">
                  <c:v>6.2946020000000003</c:v>
                </c:pt>
                <c:pt idx="27">
                  <c:v>8.0125010000000003</c:v>
                </c:pt>
                <c:pt idx="28">
                  <c:v>9.9014100000000003</c:v>
                </c:pt>
                <c:pt idx="29">
                  <c:v>11.643750000000001</c:v>
                </c:pt>
                <c:pt idx="30">
                  <c:v>14.857324999999999</c:v>
                </c:pt>
                <c:pt idx="31">
                  <c:v>15.432864</c:v>
                </c:pt>
                <c:pt idx="32">
                  <c:v>12.870347000000001</c:v>
                </c:pt>
                <c:pt idx="33">
                  <c:v>10.587904999999999</c:v>
                </c:pt>
                <c:pt idx="34">
                  <c:v>8.4551409999999994</c:v>
                </c:pt>
                <c:pt idx="35">
                  <c:v>6.7407919999999999</c:v>
                </c:pt>
                <c:pt idx="36">
                  <c:v>4.9180770000000003</c:v>
                </c:pt>
                <c:pt idx="37">
                  <c:v>6.1956850000000001</c:v>
                </c:pt>
                <c:pt idx="38">
                  <c:v>7.492057</c:v>
                </c:pt>
                <c:pt idx="39">
                  <c:v>8.5971530000000005</c:v>
                </c:pt>
                <c:pt idx="40">
                  <c:v>11.077218</c:v>
                </c:pt>
                <c:pt idx="41">
                  <c:v>13.704166000000001</c:v>
                </c:pt>
                <c:pt idx="42">
                  <c:v>16.750347000000001</c:v>
                </c:pt>
                <c:pt idx="43">
                  <c:v>15.772145</c:v>
                </c:pt>
                <c:pt idx="44">
                  <c:v>13.215868</c:v>
                </c:pt>
                <c:pt idx="45">
                  <c:v>9.9914310000000004</c:v>
                </c:pt>
                <c:pt idx="46">
                  <c:v>7.4102540000000001</c:v>
                </c:pt>
                <c:pt idx="47">
                  <c:v>4.2807459999999997</c:v>
                </c:pt>
                <c:pt idx="48">
                  <c:v>5.2900869999999998</c:v>
                </c:pt>
                <c:pt idx="49">
                  <c:v>5.9716139999999998</c:v>
                </c:pt>
                <c:pt idx="50">
                  <c:v>7.3243400000000003</c:v>
                </c:pt>
                <c:pt idx="51">
                  <c:v>8.8320469999999993</c:v>
                </c:pt>
                <c:pt idx="52">
                  <c:v>11.221339</c:v>
                </c:pt>
                <c:pt idx="53">
                  <c:v>13.324306</c:v>
                </c:pt>
                <c:pt idx="54">
                  <c:v>16.180609</c:v>
                </c:pt>
                <c:pt idx="55">
                  <c:v>15.435485</c:v>
                </c:pt>
                <c:pt idx="56">
                  <c:v>13.738193000000001</c:v>
                </c:pt>
                <c:pt idx="57">
                  <c:v>11.838914000000001</c:v>
                </c:pt>
                <c:pt idx="58">
                  <c:v>8.3758119999999998</c:v>
                </c:pt>
                <c:pt idx="59">
                  <c:v>7.792554</c:v>
                </c:pt>
                <c:pt idx="60">
                  <c:v>6.7203629999999999</c:v>
                </c:pt>
                <c:pt idx="61">
                  <c:v>7.6048359999999997</c:v>
                </c:pt>
                <c:pt idx="62">
                  <c:v>8.8436210000000006</c:v>
                </c:pt>
                <c:pt idx="63">
                  <c:v>10.058611000000001</c:v>
                </c:pt>
                <c:pt idx="64">
                  <c:v>13.074730000000001</c:v>
                </c:pt>
                <c:pt idx="65">
                  <c:v>16.857534000000001</c:v>
                </c:pt>
                <c:pt idx="66">
                  <c:v>18.027048000000001</c:v>
                </c:pt>
                <c:pt idx="67">
                  <c:v>17.185048999999999</c:v>
                </c:pt>
                <c:pt idx="68">
                  <c:v>14.390521</c:v>
                </c:pt>
                <c:pt idx="69">
                  <c:v>11.777958</c:v>
                </c:pt>
                <c:pt idx="70">
                  <c:v>8.0507980000000003</c:v>
                </c:pt>
                <c:pt idx="71">
                  <c:v>7.1561149999999998</c:v>
                </c:pt>
                <c:pt idx="72">
                  <c:v>6.2070230000000004</c:v>
                </c:pt>
                <c:pt idx="73">
                  <c:v>7.2024429999999997</c:v>
                </c:pt>
                <c:pt idx="74">
                  <c:v>7.5207629999999996</c:v>
                </c:pt>
                <c:pt idx="75">
                  <c:v>10.099689</c:v>
                </c:pt>
                <c:pt idx="76">
                  <c:v>12.167942999999999</c:v>
                </c:pt>
                <c:pt idx="77">
                  <c:v>14.868748</c:v>
                </c:pt>
                <c:pt idx="78">
                  <c:v>16.696805999999999</c:v>
                </c:pt>
                <c:pt idx="79">
                  <c:v>16.748556000000001</c:v>
                </c:pt>
                <c:pt idx="80">
                  <c:v>14.161457</c:v>
                </c:pt>
                <c:pt idx="81">
                  <c:v>11.1876</c:v>
                </c:pt>
                <c:pt idx="82">
                  <c:v>9.3414070000000002</c:v>
                </c:pt>
                <c:pt idx="83">
                  <c:v>6.1767459999999996</c:v>
                </c:pt>
                <c:pt idx="84">
                  <c:v>4.7506050000000002</c:v>
                </c:pt>
                <c:pt idx="85">
                  <c:v>6.3771940000000003</c:v>
                </c:pt>
                <c:pt idx="86">
                  <c:v>7.0906229999999999</c:v>
                </c:pt>
                <c:pt idx="87">
                  <c:v>8.3418410000000005</c:v>
                </c:pt>
                <c:pt idx="88">
                  <c:v>10.444659</c:v>
                </c:pt>
                <c:pt idx="89">
                  <c:v>13.197846</c:v>
                </c:pt>
                <c:pt idx="90">
                  <c:v>16.418118</c:v>
                </c:pt>
                <c:pt idx="91">
                  <c:v>14.948691</c:v>
                </c:pt>
                <c:pt idx="92">
                  <c:v>12.859022</c:v>
                </c:pt>
                <c:pt idx="93">
                  <c:v>10.140311000000001</c:v>
                </c:pt>
                <c:pt idx="94">
                  <c:v>7.9655129999999996</c:v>
                </c:pt>
                <c:pt idx="95">
                  <c:v>5.5748559999999996</c:v>
                </c:pt>
                <c:pt idx="96">
                  <c:v>6.7227480000000002</c:v>
                </c:pt>
                <c:pt idx="97">
                  <c:v>6.0133390000000002</c:v>
                </c:pt>
                <c:pt idx="98">
                  <c:v>7.0182650000000004</c:v>
                </c:pt>
                <c:pt idx="99">
                  <c:v>8.6028570000000002</c:v>
                </c:pt>
                <c:pt idx="100">
                  <c:v>11.752383999999999</c:v>
                </c:pt>
                <c:pt idx="101">
                  <c:v>13.440951999999999</c:v>
                </c:pt>
                <c:pt idx="102">
                  <c:v>16.549931999999998</c:v>
                </c:pt>
                <c:pt idx="103">
                  <c:v>16.771944000000001</c:v>
                </c:pt>
                <c:pt idx="104">
                  <c:v>13.094060000000001</c:v>
                </c:pt>
                <c:pt idx="105">
                  <c:v>10.210146</c:v>
                </c:pt>
                <c:pt idx="106">
                  <c:v>7.540826</c:v>
                </c:pt>
                <c:pt idx="107">
                  <c:v>6.1656829999999996</c:v>
                </c:pt>
                <c:pt idx="108">
                  <c:v>5.924798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1664016</xdr:rowOff>
    </xdr:from>
    <xdr:to>
      <xdr:col>20</xdr:col>
      <xdr:colOff>506730</xdr:colOff>
      <xdr:row>24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Q3" sqref="Q3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/>
      <c r="I1"/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9">
        <f>H2-I2</f>
        <v>-0.74660962037036782</v>
      </c>
      <c r="D2" t="s">
        <v>17</v>
      </c>
      <c r="E2"/>
      <c r="F2"/>
      <c r="G2"/>
      <c r="H2">
        <f>AVERAGE(H4:H111)</f>
        <v>9.5059370277777795</v>
      </c>
      <c r="I2">
        <f>AVERAGE(I4:I111)</f>
        <v>10.252546648148147</v>
      </c>
      <c r="J2" s="4"/>
      <c r="K2" s="4"/>
      <c r="L2" s="4"/>
      <c r="M2" s="4"/>
      <c r="N2" s="4"/>
      <c r="O2" s="4"/>
      <c r="P2" s="4">
        <f>AVERAGE(P4:P111)</f>
        <v>1.2847670291176394</v>
      </c>
      <c r="Q2" s="4"/>
      <c r="R2" s="4">
        <f>AVERAGE(R4:R111)</f>
        <v>0.88510549074074085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11">
        <f>(I2-H2)/H2</f>
        <v>7.8541401882703629E-2</v>
      </c>
      <c r="C3" s="8" t="str">
        <f>IF(ABS(B3)&lt;5%,"VG",IF(ABS(B3)&lt;10%,"G",IF(ABS(B3)&lt;15%,"S","NS")))</f>
        <v>G</v>
      </c>
      <c r="D3" s="3" t="s">
        <v>0</v>
      </c>
      <c r="E3" s="3" t="s">
        <v>1</v>
      </c>
      <c r="F3" s="3" t="s">
        <v>2</v>
      </c>
      <c r="G3" s="3" t="s">
        <v>3</v>
      </c>
      <c r="H3" t="s">
        <v>18</v>
      </c>
      <c r="I3" t="s">
        <v>19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">
        <f>1-SUM(P4:P111)/SUM(M4:M111)</f>
        <v>0.90586250889943931</v>
      </c>
      <c r="C4" s="7" t="str">
        <f>IF(B4&gt;0.8,"VG",IF(B4&gt;0.7,"G",IF(B4&gt;0.45,"S","NS")))</f>
        <v>VG</v>
      </c>
      <c r="D4">
        <v>0</v>
      </c>
      <c r="E4">
        <v>2010</v>
      </c>
      <c r="F4">
        <v>1</v>
      </c>
      <c r="G4">
        <v>31</v>
      </c>
      <c r="H4">
        <v>6.5227069999999996</v>
      </c>
      <c r="I4">
        <v>6.7575260000000004</v>
      </c>
      <c r="J4" s="2">
        <f>I4-H4</f>
        <v>0.23481900000000078</v>
      </c>
      <c r="K4" s="2">
        <f>I4-I$2</f>
        <v>-3.4950206481481469</v>
      </c>
      <c r="L4" s="2">
        <f>H4-H$2</f>
        <v>-2.9832300277777799</v>
      </c>
      <c r="M4" s="2">
        <f>K4*K4</f>
        <v>12.215169330981894</v>
      </c>
      <c r="N4" s="2">
        <f>L4*L4</f>
        <v>8.899661398635013</v>
      </c>
      <c r="O4" s="2">
        <f>K4*L4</f>
        <v>10.426450545258911</v>
      </c>
      <c r="P4" s="2">
        <f>J4*J4</f>
        <v>5.5139962761000368E-2</v>
      </c>
      <c r="Q4" s="2">
        <f>(I4-H$2)*(I4-H$2)</f>
        <v>7.5537631776105085</v>
      </c>
      <c r="R4" s="2">
        <f>ABS(J4)</f>
        <v>0.23481900000000078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">
        <f>SQRT(SUM(P4:P111))/SQRT(SUM(Q4:Q111))</f>
        <v>0.300738164330137</v>
      </c>
      <c r="C5" s="7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6.6070089999999997</v>
      </c>
      <c r="I5">
        <v>7.0468979999999997</v>
      </c>
      <c r="J5" s="2">
        <f t="shared" ref="J5:J68" si="0">I5-H5</f>
        <v>0.43988899999999997</v>
      </c>
      <c r="K5" s="2">
        <f t="shared" ref="K5:K68" si="1">I5-I$2</f>
        <v>-3.2056486481481477</v>
      </c>
      <c r="L5" s="2">
        <f t="shared" ref="L5:L68" si="2">H5-H$2</f>
        <v>-2.8989280277777798</v>
      </c>
      <c r="M5" s="2">
        <f t="shared" ref="M5:M68" si="3">K5*K5</f>
        <v>10.276183255374047</v>
      </c>
      <c r="N5" s="2">
        <f t="shared" ref="N5:N68" si="4">L5*L5</f>
        <v>8.4037837102355688</v>
      </c>
      <c r="O5" s="2">
        <f t="shared" ref="O5:O68" si="5">K5*L5</f>
        <v>9.2929447133246157</v>
      </c>
      <c r="P5" s="2">
        <f t="shared" ref="P5:P68" si="6">J5*J5</f>
        <v>0.19350233232099998</v>
      </c>
      <c r="Q5" s="2">
        <f t="shared" ref="Q5:Q68" si="7">(I5-H$2)*(I5-H$2)</f>
        <v>6.0468729401342882</v>
      </c>
      <c r="R5" s="2">
        <f t="shared" ref="R5:R68" si="8">ABS(J5)</f>
        <v>0.43988899999999997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0.96672570758377796</v>
      </c>
      <c r="C6" s="7" t="str">
        <f>IF(B6&gt;0.85,"VG",IF(B6&gt;0.75,"G",IF(B6&gt;0.6,"S","NS")))</f>
        <v>VG</v>
      </c>
      <c r="D6">
        <v>2</v>
      </c>
      <c r="E6">
        <v>2010</v>
      </c>
      <c r="F6">
        <v>3</v>
      </c>
      <c r="G6">
        <v>31</v>
      </c>
      <c r="H6">
        <v>6.774267</v>
      </c>
      <c r="I6">
        <v>7.5625140000000002</v>
      </c>
      <c r="J6" s="2">
        <f t="shared" si="0"/>
        <v>0.78824700000000014</v>
      </c>
      <c r="K6" s="2">
        <f t="shared" si="1"/>
        <v>-2.6900326481481471</v>
      </c>
      <c r="L6" s="2">
        <f t="shared" si="2"/>
        <v>-2.7316700277777795</v>
      </c>
      <c r="M6" s="2">
        <f t="shared" si="3"/>
        <v>7.2362756481029331</v>
      </c>
      <c r="N6" s="2">
        <f t="shared" si="4"/>
        <v>7.4620211406594548</v>
      </c>
      <c r="O6" s="2">
        <f t="shared" si="5"/>
        <v>7.3482815586899823</v>
      </c>
      <c r="P6" s="2">
        <f t="shared" si="6"/>
        <v>0.62133333300900018</v>
      </c>
      <c r="Q6" s="2">
        <f t="shared" si="7"/>
        <v>3.7768930648969512</v>
      </c>
      <c r="R6" s="2">
        <f t="shared" si="8"/>
        <v>0.78824700000000014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9.5059370277777795</v>
      </c>
      <c r="C7" s="2"/>
      <c r="D7">
        <v>3</v>
      </c>
      <c r="E7">
        <v>2010</v>
      </c>
      <c r="F7">
        <v>4</v>
      </c>
      <c r="G7">
        <v>30</v>
      </c>
      <c r="H7">
        <v>7.4198310000000003</v>
      </c>
      <c r="I7">
        <v>8.5006950000000003</v>
      </c>
      <c r="J7" s="2">
        <f t="shared" si="0"/>
        <v>1.080864</v>
      </c>
      <c r="K7" s="2">
        <f t="shared" si="1"/>
        <v>-1.751851648148147</v>
      </c>
      <c r="L7" s="2">
        <f t="shared" si="2"/>
        <v>-2.0861060277777792</v>
      </c>
      <c r="M7" s="2">
        <f t="shared" si="3"/>
        <v>3.068984197119379</v>
      </c>
      <c r="N7" s="2">
        <f t="shared" si="4"/>
        <v>4.3518383591307845</v>
      </c>
      <c r="O7" s="2">
        <f t="shared" si="5"/>
        <v>3.6545482829742868</v>
      </c>
      <c r="P7" s="2">
        <f t="shared" si="6"/>
        <v>1.168266986496</v>
      </c>
      <c r="Q7" s="2">
        <f t="shared" si="7"/>
        <v>1.0105115344107813</v>
      </c>
      <c r="R7" s="2">
        <f t="shared" si="8"/>
        <v>1.080864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3.1096011323949786</v>
      </c>
      <c r="C8" s="5"/>
      <c r="D8">
        <v>4</v>
      </c>
      <c r="E8">
        <v>2010</v>
      </c>
      <c r="F8">
        <v>5</v>
      </c>
      <c r="G8">
        <v>31</v>
      </c>
      <c r="H8">
        <v>8.5404520000000002</v>
      </c>
      <c r="I8">
        <v>10.083938</v>
      </c>
      <c r="J8" s="2">
        <f t="shared" si="0"/>
        <v>1.5434859999999997</v>
      </c>
      <c r="K8" s="2">
        <f t="shared" si="1"/>
        <v>-0.16860864814814747</v>
      </c>
      <c r="L8" s="2">
        <f t="shared" si="2"/>
        <v>-0.96548502777777934</v>
      </c>
      <c r="M8" s="2">
        <f t="shared" si="3"/>
        <v>2.8428876230345793E-2</v>
      </c>
      <c r="N8" s="2">
        <f t="shared" si="4"/>
        <v>0.9321613388630593</v>
      </c>
      <c r="O8" s="2">
        <f t="shared" si="5"/>
        <v>0.16278912534088799</v>
      </c>
      <c r="P8" s="2">
        <f t="shared" si="6"/>
        <v>2.3823490321959992</v>
      </c>
      <c r="Q8" s="2">
        <f t="shared" si="7"/>
        <v>0.33408512388983197</v>
      </c>
      <c r="R8" s="2">
        <f t="shared" si="8"/>
        <v>1.5434859999999997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10.252546648148147</v>
      </c>
      <c r="C9" s="2"/>
      <c r="D9">
        <v>5</v>
      </c>
      <c r="E9">
        <v>2010</v>
      </c>
      <c r="F9">
        <v>6</v>
      </c>
      <c r="G9">
        <v>30</v>
      </c>
      <c r="H9">
        <v>10.450379999999999</v>
      </c>
      <c r="I9">
        <v>11.837152</v>
      </c>
      <c r="J9" s="2">
        <f t="shared" si="0"/>
        <v>1.3867720000000006</v>
      </c>
      <c r="K9" s="2">
        <f t="shared" si="1"/>
        <v>1.5846053518518524</v>
      </c>
      <c r="L9" s="2">
        <f t="shared" si="2"/>
        <v>0.94444297222221962</v>
      </c>
      <c r="M9" s="2">
        <f t="shared" si="3"/>
        <v>2.5109741211175329</v>
      </c>
      <c r="N9" s="2">
        <f t="shared" si="4"/>
        <v>0.89197252777994029</v>
      </c>
      <c r="O9" s="2">
        <f t="shared" si="5"/>
        <v>1.4965693883021995</v>
      </c>
      <c r="P9" s="2">
        <f t="shared" si="6"/>
        <v>1.9231365799840014</v>
      </c>
      <c r="Q9" s="2">
        <f t="shared" si="7"/>
        <v>5.4345632467130471</v>
      </c>
      <c r="R9" s="2">
        <f t="shared" si="8"/>
        <v>1.3867720000000006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3.6942891261951312</v>
      </c>
      <c r="D10">
        <v>6</v>
      </c>
      <c r="E10">
        <v>2010</v>
      </c>
      <c r="F10">
        <v>7</v>
      </c>
      <c r="G10">
        <v>31</v>
      </c>
      <c r="H10">
        <v>13.758582000000001</v>
      </c>
      <c r="I10">
        <v>16.065334</v>
      </c>
      <c r="J10" s="2">
        <f t="shared" si="0"/>
        <v>2.3067519999999995</v>
      </c>
      <c r="K10" s="2">
        <f t="shared" si="1"/>
        <v>5.8127873518518527</v>
      </c>
      <c r="L10" s="2">
        <f t="shared" si="2"/>
        <v>4.252644972222221</v>
      </c>
      <c r="M10" s="2">
        <f t="shared" si="3"/>
        <v>33.788496797848872</v>
      </c>
      <c r="N10" s="2">
        <f t="shared" si="4"/>
        <v>18.084989259766935</v>
      </c>
      <c r="O10" s="2">
        <f t="shared" si="5"/>
        <v>24.719720906449702</v>
      </c>
      <c r="P10" s="2">
        <f t="shared" si="6"/>
        <v>5.3211047895039973</v>
      </c>
      <c r="Q10" s="2">
        <f t="shared" si="7"/>
        <v>43.025688639198037</v>
      </c>
      <c r="R10" s="2">
        <f t="shared" si="8"/>
        <v>2.3067519999999995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1.1334756411664255</v>
      </c>
      <c r="D11">
        <v>7</v>
      </c>
      <c r="E11">
        <v>2010</v>
      </c>
      <c r="F11">
        <v>8</v>
      </c>
      <c r="G11">
        <v>31</v>
      </c>
      <c r="H11">
        <v>14.000897</v>
      </c>
      <c r="I11">
        <v>15.599329000000001</v>
      </c>
      <c r="J11" s="2">
        <f t="shared" si="0"/>
        <v>1.5984320000000007</v>
      </c>
      <c r="K11" s="2">
        <f t="shared" si="1"/>
        <v>5.3467823518518536</v>
      </c>
      <c r="L11" s="2">
        <f t="shared" si="2"/>
        <v>4.4949599722222207</v>
      </c>
      <c r="M11" s="2">
        <f t="shared" si="3"/>
        <v>28.588081518074439</v>
      </c>
      <c r="N11" s="2">
        <f t="shared" si="4"/>
        <v>20.204665151879986</v>
      </c>
      <c r="O11" s="2">
        <f t="shared" si="5"/>
        <v>24.033572651758266</v>
      </c>
      <c r="P11" s="2">
        <f t="shared" si="6"/>
        <v>2.5549848586240023</v>
      </c>
      <c r="Q11" s="2">
        <f t="shared" si="7"/>
        <v>37.129425727142213</v>
      </c>
      <c r="R11" s="2">
        <f t="shared" si="8"/>
        <v>1.5984320000000007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0.98322210491006456</v>
      </c>
      <c r="C12" s="6"/>
      <c r="D12">
        <v>8</v>
      </c>
      <c r="E12">
        <v>2010</v>
      </c>
      <c r="F12">
        <v>9</v>
      </c>
      <c r="G12">
        <v>30</v>
      </c>
      <c r="H12">
        <v>11.578806999999999</v>
      </c>
      <c r="I12">
        <v>13.234444999999999</v>
      </c>
      <c r="J12" s="2">
        <f t="shared" si="0"/>
        <v>1.6556379999999997</v>
      </c>
      <c r="K12" s="2">
        <f t="shared" si="1"/>
        <v>2.9818983518518518</v>
      </c>
      <c r="L12" s="2">
        <f t="shared" si="2"/>
        <v>2.0728699722222199</v>
      </c>
      <c r="M12" s="2">
        <f t="shared" si="3"/>
        <v>8.8917177807767906</v>
      </c>
      <c r="N12" s="2">
        <f t="shared" si="4"/>
        <v>4.2967899217405465</v>
      </c>
      <c r="O12" s="2">
        <f t="shared" si="5"/>
        <v>6.1810875537726311</v>
      </c>
      <c r="P12" s="2">
        <f t="shared" si="6"/>
        <v>2.7411371870439991</v>
      </c>
      <c r="Q12" s="2">
        <f t="shared" si="7"/>
        <v>13.901771698924648</v>
      </c>
      <c r="R12" s="2">
        <f t="shared" si="8"/>
        <v>1.6556379999999997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0.88510549074074085</v>
      </c>
      <c r="D13">
        <v>9</v>
      </c>
      <c r="E13">
        <v>2010</v>
      </c>
      <c r="F13">
        <v>10</v>
      </c>
      <c r="G13">
        <v>31</v>
      </c>
      <c r="H13">
        <v>10.269057</v>
      </c>
      <c r="I13">
        <v>11.104032999999999</v>
      </c>
      <c r="J13" s="2">
        <f t="shared" si="0"/>
        <v>0.83497599999999927</v>
      </c>
      <c r="K13" s="2">
        <f t="shared" si="1"/>
        <v>0.85148635185185206</v>
      </c>
      <c r="L13" s="2">
        <f t="shared" si="2"/>
        <v>0.76311997222222061</v>
      </c>
      <c r="M13" s="2">
        <f t="shared" si="3"/>
        <v>0.725029007389976</v>
      </c>
      <c r="N13" s="2">
        <f t="shared" si="4"/>
        <v>0.58235209200444271</v>
      </c>
      <c r="O13" s="2">
        <f t="shared" si="5"/>
        <v>0.64978624117278527</v>
      </c>
      <c r="P13" s="2">
        <f t="shared" si="6"/>
        <v>0.69718492057599879</v>
      </c>
      <c r="Q13" s="2">
        <f t="shared" si="7"/>
        <v>2.5539107364328824</v>
      </c>
      <c r="R13" s="2">
        <f t="shared" si="8"/>
        <v>0.83497599999999927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7.3639929999999998</v>
      </c>
      <c r="I14">
        <v>7.7684309999999996</v>
      </c>
      <c r="J14" s="2">
        <f t="shared" si="0"/>
        <v>0.40443799999999985</v>
      </c>
      <c r="K14" s="2">
        <f t="shared" si="1"/>
        <v>-2.4841156481481477</v>
      </c>
      <c r="L14" s="2">
        <f t="shared" si="2"/>
        <v>-2.1419440277777797</v>
      </c>
      <c r="M14" s="2">
        <f t="shared" si="3"/>
        <v>6.1708305533744916</v>
      </c>
      <c r="N14" s="2">
        <f t="shared" si="4"/>
        <v>4.5879242181328976</v>
      </c>
      <c r="O14" s="2">
        <f t="shared" si="5"/>
        <v>5.3208366768602531</v>
      </c>
      <c r="P14" s="2">
        <f t="shared" si="6"/>
        <v>0.16357009584399987</v>
      </c>
      <c r="Q14" s="2">
        <f t="shared" si="7"/>
        <v>3.0189271965641189</v>
      </c>
      <c r="R14" s="2">
        <f t="shared" si="8"/>
        <v>0.40443799999999985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0.300738164330137</v>
      </c>
      <c r="D15">
        <v>11</v>
      </c>
      <c r="E15">
        <v>2010</v>
      </c>
      <c r="F15">
        <v>12</v>
      </c>
      <c r="G15">
        <v>31</v>
      </c>
      <c r="H15">
        <v>5.8827429999999996</v>
      </c>
      <c r="I15">
        <v>6.5254580000000004</v>
      </c>
      <c r="J15" s="2">
        <f t="shared" si="0"/>
        <v>0.64271500000000081</v>
      </c>
      <c r="K15" s="2">
        <f t="shared" si="1"/>
        <v>-3.7270886481481469</v>
      </c>
      <c r="L15" s="2">
        <f t="shared" si="2"/>
        <v>-3.6231940277777799</v>
      </c>
      <c r="M15" s="2">
        <f t="shared" si="3"/>
        <v>13.891189791154781</v>
      </c>
      <c r="N15" s="2">
        <f t="shared" si="4"/>
        <v>13.127534962924571</v>
      </c>
      <c r="O15" s="2">
        <f t="shared" si="5"/>
        <v>13.503965330968725</v>
      </c>
      <c r="P15" s="2">
        <f t="shared" si="6"/>
        <v>0.41308257122500103</v>
      </c>
      <c r="Q15" s="2">
        <f t="shared" si="7"/>
        <v>8.8832552350231744</v>
      </c>
      <c r="R15" s="2">
        <f t="shared" si="8"/>
        <v>0.64271500000000081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5.7665870000000004</v>
      </c>
      <c r="I16">
        <v>5.8123259999999997</v>
      </c>
      <c r="J16" s="2">
        <f t="shared" si="0"/>
        <v>4.5738999999999308E-2</v>
      </c>
      <c r="K16" s="2">
        <f t="shared" si="1"/>
        <v>-4.4402206481481477</v>
      </c>
      <c r="L16" s="2">
        <f t="shared" si="2"/>
        <v>-3.7393500277777791</v>
      </c>
      <c r="M16" s="2">
        <f t="shared" si="3"/>
        <v>19.715559404241155</v>
      </c>
      <c r="N16" s="2">
        <f t="shared" si="4"/>
        <v>13.982738630241677</v>
      </c>
      <c r="O16" s="2">
        <f t="shared" si="5"/>
        <v>16.603539203992245</v>
      </c>
      <c r="P16" s="2">
        <f t="shared" si="6"/>
        <v>2.0920561209999368E-3</v>
      </c>
      <c r="Q16" s="2">
        <f t="shared" si="7"/>
        <v>13.642762424521628</v>
      </c>
      <c r="R16" s="2">
        <f t="shared" si="8"/>
        <v>4.5738999999999308E-2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4" x14ac:dyDescent="0.3">
      <c r="D17">
        <v>13</v>
      </c>
      <c r="E17">
        <v>2011</v>
      </c>
      <c r="F17">
        <v>2</v>
      </c>
      <c r="G17">
        <v>28</v>
      </c>
      <c r="H17">
        <v>5.1467510000000001</v>
      </c>
      <c r="I17">
        <v>5.5251479999999997</v>
      </c>
      <c r="J17" s="2">
        <f t="shared" si="0"/>
        <v>0.37839699999999965</v>
      </c>
      <c r="K17" s="2">
        <f t="shared" si="1"/>
        <v>-4.7273986481481476</v>
      </c>
      <c r="L17" s="2">
        <f t="shared" si="2"/>
        <v>-4.3591860277777794</v>
      </c>
      <c r="M17" s="2">
        <f t="shared" si="3"/>
        <v>22.348297978512932</v>
      </c>
      <c r="N17" s="2">
        <f t="shared" si="4"/>
        <v>19.002502824773014</v>
      </c>
      <c r="O17" s="2">
        <f t="shared" si="5"/>
        <v>20.607610134742966</v>
      </c>
      <c r="P17" s="2">
        <f t="shared" si="6"/>
        <v>0.14318428960899973</v>
      </c>
      <c r="Q17" s="2">
        <f t="shared" si="7"/>
        <v>15.846681283675961</v>
      </c>
      <c r="R17" s="2">
        <f t="shared" si="8"/>
        <v>0.37839699999999965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4" x14ac:dyDescent="0.3">
      <c r="D18">
        <v>14</v>
      </c>
      <c r="E18">
        <v>2011</v>
      </c>
      <c r="F18">
        <v>3</v>
      </c>
      <c r="G18">
        <v>31</v>
      </c>
      <c r="H18">
        <v>6.3792179999999998</v>
      </c>
      <c r="I18">
        <v>6.5961270000000001</v>
      </c>
      <c r="J18" s="2">
        <f t="shared" si="0"/>
        <v>0.21690900000000024</v>
      </c>
      <c r="K18" s="2">
        <f t="shared" si="1"/>
        <v>-3.6564196481481472</v>
      </c>
      <c r="L18" s="2">
        <f t="shared" si="2"/>
        <v>-3.1267190277777797</v>
      </c>
      <c r="M18" s="2">
        <f t="shared" si="3"/>
        <v>13.36940464336382</v>
      </c>
      <c r="N18" s="2">
        <f t="shared" si="4"/>
        <v>9.7763718786676232</v>
      </c>
      <c r="O18" s="2">
        <f t="shared" si="5"/>
        <v>11.432596887405346</v>
      </c>
      <c r="P18" s="2">
        <f t="shared" si="6"/>
        <v>4.7049514281000106E-2</v>
      </c>
      <c r="Q18" s="2">
        <f t="shared" si="7"/>
        <v>8.4669943977561211</v>
      </c>
      <c r="R18" s="2">
        <f t="shared" si="8"/>
        <v>0.21690900000000024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4" x14ac:dyDescent="0.3">
      <c r="D19">
        <v>15</v>
      </c>
      <c r="E19">
        <v>2011</v>
      </c>
      <c r="F19">
        <v>4</v>
      </c>
      <c r="G19">
        <v>30</v>
      </c>
      <c r="H19">
        <v>6.802861</v>
      </c>
      <c r="I19">
        <v>7.4708329999999998</v>
      </c>
      <c r="J19" s="2">
        <f t="shared" si="0"/>
        <v>0.66797199999999979</v>
      </c>
      <c r="K19" s="2">
        <f t="shared" si="1"/>
        <v>-2.7817136481481475</v>
      </c>
      <c r="L19" s="2">
        <f t="shared" si="2"/>
        <v>-2.7030760277777794</v>
      </c>
      <c r="M19" s="2">
        <f t="shared" si="3"/>
        <v>7.7379308202936752</v>
      </c>
      <c r="N19" s="2">
        <f t="shared" si="4"/>
        <v>7.3066200119468983</v>
      </c>
      <c r="O19" s="2">
        <f t="shared" si="5"/>
        <v>7.5191834784515299</v>
      </c>
      <c r="P19" s="2">
        <f t="shared" si="6"/>
        <v>0.44618659278399969</v>
      </c>
      <c r="Q19" s="2">
        <f t="shared" si="7"/>
        <v>4.1416484038773413</v>
      </c>
      <c r="R19" s="2">
        <f t="shared" si="8"/>
        <v>0.66797199999999979</v>
      </c>
      <c r="S19">
        <v>5.725752</v>
      </c>
      <c r="T19">
        <v>6.1887270000000001</v>
      </c>
      <c r="U19">
        <f t="shared" si="9"/>
        <v>0.46297500000000014</v>
      </c>
      <c r="V19"/>
      <c r="X19" s="1" t="s">
        <v>18</v>
      </c>
    </row>
    <row r="20" spans="4:24" x14ac:dyDescent="0.3">
      <c r="D20">
        <v>16</v>
      </c>
      <c r="E20">
        <v>2011</v>
      </c>
      <c r="F20">
        <v>5</v>
      </c>
      <c r="G20">
        <v>31</v>
      </c>
      <c r="H20">
        <v>8.0566659999999999</v>
      </c>
      <c r="I20">
        <v>8.912903</v>
      </c>
      <c r="J20" s="2">
        <f t="shared" si="0"/>
        <v>0.85623700000000014</v>
      </c>
      <c r="K20" s="2">
        <f t="shared" si="1"/>
        <v>-1.3396436481481473</v>
      </c>
      <c r="L20" s="2">
        <f t="shared" si="2"/>
        <v>-1.4492710277777796</v>
      </c>
      <c r="M20" s="2">
        <f t="shared" si="3"/>
        <v>1.7946451040236771</v>
      </c>
      <c r="N20" s="2">
        <f t="shared" si="4"/>
        <v>2.1003865119560619</v>
      </c>
      <c r="O20" s="2">
        <f t="shared" si="5"/>
        <v>1.9415067268076396</v>
      </c>
      <c r="P20" s="2">
        <f t="shared" si="6"/>
        <v>0.73314180016900021</v>
      </c>
      <c r="Q20" s="2">
        <f t="shared" si="7"/>
        <v>0.35168935810233609</v>
      </c>
      <c r="R20" s="2">
        <f t="shared" si="8"/>
        <v>0.85623700000000014</v>
      </c>
      <c r="S20">
        <v>6.651535</v>
      </c>
      <c r="T20">
        <v>7.3997349999999997</v>
      </c>
      <c r="U20">
        <f t="shared" si="9"/>
        <v>0.74819999999999975</v>
      </c>
      <c r="V20"/>
      <c r="W20" s="1">
        <v>5.4004989999999999</v>
      </c>
      <c r="X20" s="1">
        <v>5.2936810000000003</v>
      </c>
    </row>
    <row r="21" spans="4:24" x14ac:dyDescent="0.3">
      <c r="D21">
        <v>17</v>
      </c>
      <c r="E21">
        <v>2011</v>
      </c>
      <c r="F21">
        <v>6</v>
      </c>
      <c r="G21">
        <v>30</v>
      </c>
      <c r="H21">
        <v>9.8968170000000004</v>
      </c>
      <c r="I21">
        <v>10.841665000000001</v>
      </c>
      <c r="J21" s="2">
        <f t="shared" si="0"/>
        <v>0.94484800000000035</v>
      </c>
      <c r="K21" s="2">
        <f t="shared" si="1"/>
        <v>0.58911835185185346</v>
      </c>
      <c r="L21" s="2">
        <f t="shared" si="2"/>
        <v>0.39087997222222093</v>
      </c>
      <c r="M21" s="2">
        <f t="shared" si="3"/>
        <v>0.34706043248864421</v>
      </c>
      <c r="N21" s="2">
        <f t="shared" si="4"/>
        <v>0.15278715268444421</v>
      </c>
      <c r="O21" s="2">
        <f t="shared" si="5"/>
        <v>0.23027456500745305</v>
      </c>
      <c r="P21" s="2">
        <f t="shared" si="6"/>
        <v>0.89273774310400067</v>
      </c>
      <c r="Q21" s="2">
        <f t="shared" si="7"/>
        <v>1.7841692157768871</v>
      </c>
      <c r="R21" s="2">
        <f t="shared" si="8"/>
        <v>0.94484800000000035</v>
      </c>
      <c r="S21">
        <v>8.1925410000000003</v>
      </c>
      <c r="T21">
        <v>9.4273530000000001</v>
      </c>
      <c r="U21">
        <f t="shared" si="9"/>
        <v>1.2348119999999998</v>
      </c>
      <c r="V21"/>
      <c r="W21" s="1">
        <v>6.2733090000000002</v>
      </c>
      <c r="X21" s="1">
        <v>6.2659289999999999</v>
      </c>
    </row>
    <row r="22" spans="4:24" x14ac:dyDescent="0.3">
      <c r="D22">
        <v>18</v>
      </c>
      <c r="E22">
        <v>2011</v>
      </c>
      <c r="F22">
        <v>7</v>
      </c>
      <c r="G22">
        <v>31</v>
      </c>
      <c r="H22">
        <v>12.332447</v>
      </c>
      <c r="I22">
        <v>13.848522000000001</v>
      </c>
      <c r="J22" s="2">
        <f t="shared" si="0"/>
        <v>1.5160750000000007</v>
      </c>
      <c r="K22" s="2">
        <f t="shared" si="1"/>
        <v>3.5959753518518536</v>
      </c>
      <c r="L22" s="2">
        <f t="shared" si="2"/>
        <v>2.8265099722222207</v>
      </c>
      <c r="M22" s="2">
        <f t="shared" si="3"/>
        <v>12.931038731126062</v>
      </c>
      <c r="N22" s="2">
        <f t="shared" si="4"/>
        <v>7.9891586230716589</v>
      </c>
      <c r="O22" s="2">
        <f t="shared" si="5"/>
        <v>10.164060191874572</v>
      </c>
      <c r="P22" s="2">
        <f t="shared" si="6"/>
        <v>2.2984834056250021</v>
      </c>
      <c r="Q22" s="2">
        <f t="shared" si="7"/>
        <v>18.858044240970273</v>
      </c>
      <c r="R22" s="2">
        <f t="shared" si="8"/>
        <v>1.5160750000000007</v>
      </c>
      <c r="S22">
        <v>10.529388000000001</v>
      </c>
      <c r="T22">
        <v>12.164102</v>
      </c>
      <c r="U22">
        <f t="shared" si="9"/>
        <v>1.6347139999999989</v>
      </c>
      <c r="V22"/>
      <c r="W22" s="1">
        <v>7.2631180000000004</v>
      </c>
      <c r="X22" s="1">
        <v>7.403867</v>
      </c>
    </row>
    <row r="23" spans="4:24" x14ac:dyDescent="0.3">
      <c r="D23">
        <v>19</v>
      </c>
      <c r="E23">
        <v>2011</v>
      </c>
      <c r="F23">
        <v>8</v>
      </c>
      <c r="G23">
        <v>31</v>
      </c>
      <c r="H23">
        <v>14.217790000000001</v>
      </c>
      <c r="I23">
        <v>15.150067999999999</v>
      </c>
      <c r="J23" s="2">
        <f t="shared" si="0"/>
        <v>0.93227799999999839</v>
      </c>
      <c r="K23" s="2">
        <f t="shared" si="1"/>
        <v>4.8975213518518519</v>
      </c>
      <c r="L23" s="2">
        <f t="shared" si="2"/>
        <v>4.7118529722222213</v>
      </c>
      <c r="M23" s="2">
        <f t="shared" si="3"/>
        <v>23.985715391844792</v>
      </c>
      <c r="N23" s="2">
        <f t="shared" si="4"/>
        <v>22.201558431839381</v>
      </c>
      <c r="O23" s="2">
        <f t="shared" si="5"/>
        <v>23.07640053824494</v>
      </c>
      <c r="P23" s="2">
        <f t="shared" si="6"/>
        <v>0.86914226928399696</v>
      </c>
      <c r="Q23" s="2">
        <f t="shared" si="7"/>
        <v>31.85621443159814</v>
      </c>
      <c r="R23" s="2">
        <f t="shared" si="8"/>
        <v>0.93227799999999839</v>
      </c>
      <c r="S23">
        <v>12.893722</v>
      </c>
      <c r="T23">
        <v>14.740093</v>
      </c>
      <c r="U23">
        <f t="shared" si="9"/>
        <v>1.8463709999999995</v>
      </c>
      <c r="V23"/>
      <c r="W23" s="1">
        <v>7.6827030000000001</v>
      </c>
      <c r="X23" s="1">
        <v>7.7542350000000004</v>
      </c>
    </row>
    <row r="24" spans="4:24" x14ac:dyDescent="0.3">
      <c r="D24">
        <v>20</v>
      </c>
      <c r="E24">
        <v>2011</v>
      </c>
      <c r="F24">
        <v>9</v>
      </c>
      <c r="G24">
        <v>30</v>
      </c>
      <c r="H24">
        <v>12.554982000000001</v>
      </c>
      <c r="I24">
        <v>12.886526999999999</v>
      </c>
      <c r="J24" s="2">
        <f t="shared" si="0"/>
        <v>0.33154499999999842</v>
      </c>
      <c r="K24" s="2">
        <f t="shared" si="1"/>
        <v>2.6339803518518519</v>
      </c>
      <c r="L24" s="2">
        <f t="shared" si="2"/>
        <v>3.0490449722222213</v>
      </c>
      <c r="M24" s="2">
        <f t="shared" si="3"/>
        <v>6.9378524939416053</v>
      </c>
      <c r="N24" s="2">
        <f t="shared" si="4"/>
        <v>9.2966752426336061</v>
      </c>
      <c r="O24" s="2">
        <f t="shared" si="5"/>
        <v>8.031124548746007</v>
      </c>
      <c r="P24" s="2">
        <f t="shared" si="6"/>
        <v>0.10992208702499895</v>
      </c>
      <c r="Q24" s="2">
        <f t="shared" si="7"/>
        <v>11.428388560289427</v>
      </c>
      <c r="R24" s="2">
        <f t="shared" si="8"/>
        <v>0.33154499999999842</v>
      </c>
      <c r="S24">
        <v>13.478433000000001</v>
      </c>
      <c r="T24">
        <v>15.472922000000001</v>
      </c>
      <c r="U24">
        <f t="shared" si="9"/>
        <v>1.9944889999999997</v>
      </c>
      <c r="V24"/>
      <c r="W24" s="1">
        <v>9.5316720000000004</v>
      </c>
      <c r="X24" s="1">
        <v>9.7394800000000004</v>
      </c>
    </row>
    <row r="25" spans="4:24" x14ac:dyDescent="0.3">
      <c r="D25">
        <v>21</v>
      </c>
      <c r="E25">
        <v>2011</v>
      </c>
      <c r="F25">
        <v>10</v>
      </c>
      <c r="G25">
        <v>31</v>
      </c>
      <c r="H25">
        <v>10.250622</v>
      </c>
      <c r="I25">
        <v>10.686559000000001</v>
      </c>
      <c r="J25" s="2">
        <f t="shared" si="0"/>
        <v>0.43593700000000091</v>
      </c>
      <c r="K25" s="2">
        <f t="shared" si="1"/>
        <v>0.4340123518518535</v>
      </c>
      <c r="L25" s="2">
        <f t="shared" si="2"/>
        <v>0.74468497222222041</v>
      </c>
      <c r="M25" s="2">
        <f t="shared" si="3"/>
        <v>0.18836672155997708</v>
      </c>
      <c r="N25" s="2">
        <f t="shared" si="4"/>
        <v>0.55455570785360919</v>
      </c>
      <c r="O25" s="2">
        <f t="shared" si="5"/>
        <v>0.32320247618289805</v>
      </c>
      <c r="P25" s="2">
        <f t="shared" si="6"/>
        <v>0.1900410679690008</v>
      </c>
      <c r="Q25" s="2">
        <f t="shared" si="7"/>
        <v>1.3938682412938874</v>
      </c>
      <c r="R25" s="2">
        <f t="shared" si="8"/>
        <v>0.43593700000000091</v>
      </c>
      <c r="S25">
        <v>12.416278</v>
      </c>
      <c r="T25">
        <v>14.415647999999999</v>
      </c>
      <c r="U25">
        <f t="shared" si="9"/>
        <v>1.999369999999999</v>
      </c>
      <c r="V25"/>
      <c r="W25" s="1">
        <v>12.017338000000001</v>
      </c>
      <c r="X25" s="1">
        <v>12.316566</v>
      </c>
    </row>
    <row r="26" spans="4:24" x14ac:dyDescent="0.3">
      <c r="D26">
        <v>22</v>
      </c>
      <c r="E26">
        <v>2011</v>
      </c>
      <c r="F26">
        <v>11</v>
      </c>
      <c r="G26">
        <v>30</v>
      </c>
      <c r="H26">
        <v>7.5549160000000004</v>
      </c>
      <c r="I26">
        <v>7.3908750000000003</v>
      </c>
      <c r="J26" s="2">
        <f t="shared" si="0"/>
        <v>-0.1640410000000001</v>
      </c>
      <c r="K26" s="2">
        <f t="shared" si="1"/>
        <v>-2.861671648148147</v>
      </c>
      <c r="L26" s="2">
        <f t="shared" si="2"/>
        <v>-1.9510210277777791</v>
      </c>
      <c r="M26" s="2">
        <f t="shared" si="3"/>
        <v>8.1891646218149319</v>
      </c>
      <c r="N26" s="2">
        <f t="shared" si="4"/>
        <v>3.8064830508310612</v>
      </c>
      <c r="O26" s="2">
        <f t="shared" si="5"/>
        <v>5.5831815601325285</v>
      </c>
      <c r="P26" s="2">
        <f t="shared" si="6"/>
        <v>2.6909449681000033E-2</v>
      </c>
      <c r="Q26" s="2">
        <f t="shared" si="7"/>
        <v>4.4734873813474509</v>
      </c>
      <c r="R26" s="2">
        <f t="shared" si="8"/>
        <v>0.1640410000000001</v>
      </c>
      <c r="S26">
        <v>7.2547030000000001</v>
      </c>
      <c r="T26">
        <v>8.0990950000000002</v>
      </c>
      <c r="U26">
        <f t="shared" si="9"/>
        <v>0.84439200000000003</v>
      </c>
      <c r="V26"/>
      <c r="W26" s="1">
        <v>18.428984</v>
      </c>
      <c r="X26" s="1">
        <v>18.787785</v>
      </c>
    </row>
    <row r="27" spans="4:24" x14ac:dyDescent="0.3">
      <c r="D27">
        <v>23</v>
      </c>
      <c r="E27">
        <v>2011</v>
      </c>
      <c r="F27">
        <v>12</v>
      </c>
      <c r="G27">
        <v>31</v>
      </c>
      <c r="H27">
        <v>5.3761929999999998</v>
      </c>
      <c r="I27">
        <v>4.6762090000000001</v>
      </c>
      <c r="J27" s="2">
        <f t="shared" si="0"/>
        <v>-0.69998399999999972</v>
      </c>
      <c r="K27" s="2">
        <f t="shared" si="1"/>
        <v>-5.5763376481481473</v>
      </c>
      <c r="L27" s="2">
        <f t="shared" si="2"/>
        <v>-4.1297440277777797</v>
      </c>
      <c r="M27" s="2">
        <f t="shared" si="3"/>
        <v>31.095541566154409</v>
      </c>
      <c r="N27" s="2">
        <f t="shared" si="4"/>
        <v>17.054785734966238</v>
      </c>
      <c r="O27" s="2">
        <f t="shared" si="5"/>
        <v>23.028847099312202</v>
      </c>
      <c r="P27" s="2">
        <f t="shared" si="6"/>
        <v>0.48997760025599962</v>
      </c>
      <c r="Q27" s="2">
        <f t="shared" si="7"/>
        <v>23.32627282230224</v>
      </c>
      <c r="R27" s="2">
        <f t="shared" si="8"/>
        <v>0.69998399999999972</v>
      </c>
      <c r="S27">
        <v>3.306524</v>
      </c>
      <c r="T27">
        <v>3.2822840000000002</v>
      </c>
      <c r="U27">
        <f t="shared" si="9"/>
        <v>-2.4239999999999817E-2</v>
      </c>
      <c r="V27"/>
      <c r="W27" s="1">
        <v>18.51454</v>
      </c>
      <c r="X27" s="1">
        <v>18.881485000000001</v>
      </c>
    </row>
    <row r="28" spans="4:24" x14ac:dyDescent="0.3">
      <c r="D28">
        <v>24</v>
      </c>
      <c r="E28">
        <v>2012</v>
      </c>
      <c r="F28">
        <v>1</v>
      </c>
      <c r="G28">
        <v>31</v>
      </c>
      <c r="H28">
        <v>5.7455259999999999</v>
      </c>
      <c r="I28">
        <v>5.7243950000000003</v>
      </c>
      <c r="J28" s="2">
        <f t="shared" si="0"/>
        <v>-2.1130999999999567E-2</v>
      </c>
      <c r="K28" s="2">
        <f t="shared" si="1"/>
        <v>-4.528151648148147</v>
      </c>
      <c r="L28" s="2">
        <f t="shared" si="2"/>
        <v>-3.7604110277777796</v>
      </c>
      <c r="M28" s="2">
        <f t="shared" si="3"/>
        <v>20.50415734862678</v>
      </c>
      <c r="N28" s="2">
        <f t="shared" si="4"/>
        <v>14.140691097832736</v>
      </c>
      <c r="O28" s="2">
        <f t="shared" si="5"/>
        <v>17.027711393146419</v>
      </c>
      <c r="P28" s="2">
        <f t="shared" si="6"/>
        <v>4.4651916099998167E-4</v>
      </c>
      <c r="Q28" s="2">
        <f t="shared" si="7"/>
        <v>14.300060107849678</v>
      </c>
      <c r="R28" s="2">
        <f t="shared" si="8"/>
        <v>2.1130999999999567E-2</v>
      </c>
      <c r="S28">
        <v>4.1439440000000003</v>
      </c>
      <c r="T28">
        <v>3.927359</v>
      </c>
      <c r="U28">
        <f t="shared" si="9"/>
        <v>-0.21658500000000025</v>
      </c>
      <c r="V28"/>
      <c r="W28" s="1">
        <v>14.169878000000001</v>
      </c>
      <c r="X28" s="1">
        <v>14.327498</v>
      </c>
    </row>
    <row r="29" spans="4:24" x14ac:dyDescent="0.3">
      <c r="D29">
        <v>25</v>
      </c>
      <c r="E29">
        <v>2012</v>
      </c>
      <c r="F29">
        <v>2</v>
      </c>
      <c r="G29">
        <v>29</v>
      </c>
      <c r="H29">
        <v>5.8703349999999999</v>
      </c>
      <c r="I29">
        <v>6.0212640000000004</v>
      </c>
      <c r="J29" s="2">
        <f t="shared" si="0"/>
        <v>0.15092900000000053</v>
      </c>
      <c r="K29" s="2">
        <f t="shared" si="1"/>
        <v>-4.2312826481481469</v>
      </c>
      <c r="L29" s="2">
        <f t="shared" si="2"/>
        <v>-3.6356020277777796</v>
      </c>
      <c r="M29" s="2">
        <f t="shared" si="3"/>
        <v>17.903752848519595</v>
      </c>
      <c r="N29" s="2">
        <f t="shared" si="4"/>
        <v>13.217602104381903</v>
      </c>
      <c r="O29" s="2">
        <f t="shared" si="5"/>
        <v>15.383259775708336</v>
      </c>
      <c r="P29" s="2">
        <f t="shared" si="6"/>
        <v>2.2779563041000161E-2</v>
      </c>
      <c r="Q29" s="2">
        <f t="shared" si="7"/>
        <v>12.142946110521954</v>
      </c>
      <c r="R29" s="2">
        <f t="shared" si="8"/>
        <v>0.15092900000000053</v>
      </c>
      <c r="S29">
        <v>4.8668040000000001</v>
      </c>
      <c r="T29">
        <v>5.1388389999999999</v>
      </c>
      <c r="U29">
        <f t="shared" si="9"/>
        <v>0.2720349999999998</v>
      </c>
      <c r="V29"/>
      <c r="W29" s="1">
        <v>11.696740999999999</v>
      </c>
      <c r="X29" s="1">
        <v>11.818678</v>
      </c>
    </row>
    <row r="30" spans="4:24" x14ac:dyDescent="0.3">
      <c r="D30">
        <v>26</v>
      </c>
      <c r="E30">
        <v>2012</v>
      </c>
      <c r="F30">
        <v>3</v>
      </c>
      <c r="G30">
        <v>31</v>
      </c>
      <c r="H30">
        <v>5.9707939999999997</v>
      </c>
      <c r="I30">
        <v>6.2946020000000003</v>
      </c>
      <c r="J30" s="2">
        <f t="shared" si="0"/>
        <v>0.32380800000000054</v>
      </c>
      <c r="K30" s="2">
        <f t="shared" si="1"/>
        <v>-3.9579446481481471</v>
      </c>
      <c r="L30" s="2">
        <f t="shared" si="2"/>
        <v>-3.5351430277777798</v>
      </c>
      <c r="M30" s="2">
        <f t="shared" si="3"/>
        <v>15.665325837804559</v>
      </c>
      <c r="N30" s="2">
        <f t="shared" si="4"/>
        <v>12.497236226845848</v>
      </c>
      <c r="O30" s="2">
        <f t="shared" si="5"/>
        <v>13.9919004272313</v>
      </c>
      <c r="P30" s="2">
        <f t="shared" si="6"/>
        <v>0.10485162086400035</v>
      </c>
      <c r="Q30" s="2">
        <f t="shared" si="7"/>
        <v>10.31267266063251</v>
      </c>
      <c r="R30" s="2">
        <f t="shared" si="8"/>
        <v>0.32380800000000054</v>
      </c>
      <c r="S30">
        <v>4.7258519999999997</v>
      </c>
      <c r="T30">
        <v>4.2618510000000001</v>
      </c>
      <c r="U30">
        <f t="shared" si="9"/>
        <v>-0.46400099999999966</v>
      </c>
      <c r="V30"/>
      <c r="W30" s="1">
        <v>6.7527619999999997</v>
      </c>
      <c r="X30" s="1">
        <v>6.7781269999999996</v>
      </c>
    </row>
    <row r="31" spans="4:24" x14ac:dyDescent="0.3">
      <c r="D31">
        <v>27</v>
      </c>
      <c r="E31">
        <v>2012</v>
      </c>
      <c r="F31">
        <v>4</v>
      </c>
      <c r="G31">
        <v>30</v>
      </c>
      <c r="H31">
        <v>7.9841379999999997</v>
      </c>
      <c r="I31">
        <v>8.0125010000000003</v>
      </c>
      <c r="J31" s="2">
        <f t="shared" si="0"/>
        <v>2.8363000000000582E-2</v>
      </c>
      <c r="K31" s="2">
        <f t="shared" si="1"/>
        <v>-2.240045648148147</v>
      </c>
      <c r="L31" s="2">
        <f t="shared" si="2"/>
        <v>-1.5217990277777798</v>
      </c>
      <c r="M31" s="2">
        <f t="shared" si="3"/>
        <v>5.0178045057874519</v>
      </c>
      <c r="N31" s="2">
        <f t="shared" si="4"/>
        <v>2.3158722809453955</v>
      </c>
      <c r="O31" s="2">
        <f t="shared" si="5"/>
        <v>3.4088992895296966</v>
      </c>
      <c r="P31" s="2">
        <f t="shared" si="6"/>
        <v>8.0445976900003302E-4</v>
      </c>
      <c r="Q31" s="2">
        <f t="shared" si="7"/>
        <v>2.2303511690646718</v>
      </c>
      <c r="R31" s="2">
        <f t="shared" si="8"/>
        <v>2.8363000000000582E-2</v>
      </c>
      <c r="S31">
        <v>5.8077240000000003</v>
      </c>
      <c r="T31">
        <v>6.2101850000000001</v>
      </c>
      <c r="U31">
        <f t="shared" si="9"/>
        <v>0.40246099999999974</v>
      </c>
      <c r="V31"/>
      <c r="W31" s="1">
        <v>4.6095480000000002</v>
      </c>
      <c r="X31" s="1">
        <v>4.5989959999999996</v>
      </c>
    </row>
    <row r="32" spans="4:24" x14ac:dyDescent="0.3">
      <c r="D32">
        <v>28</v>
      </c>
      <c r="E32">
        <v>2012</v>
      </c>
      <c r="F32">
        <v>5</v>
      </c>
      <c r="G32">
        <v>31</v>
      </c>
      <c r="H32">
        <v>9.0325050000000005</v>
      </c>
      <c r="I32">
        <v>9.9014100000000003</v>
      </c>
      <c r="J32" s="2">
        <f t="shared" si="0"/>
        <v>0.86890499999999982</v>
      </c>
      <c r="K32" s="2">
        <f t="shared" si="1"/>
        <v>-0.35113664814814705</v>
      </c>
      <c r="L32" s="2">
        <f t="shared" si="2"/>
        <v>-0.47343202777777904</v>
      </c>
      <c r="M32" s="2">
        <f t="shared" si="3"/>
        <v>0.12329694567271562</v>
      </c>
      <c r="N32" s="2">
        <f t="shared" si="4"/>
        <v>0.22413788492577974</v>
      </c>
      <c r="O32" s="2">
        <f t="shared" si="5"/>
        <v>0.16623933535986979</v>
      </c>
      <c r="P32" s="2">
        <f t="shared" si="6"/>
        <v>0.75499589902499964</v>
      </c>
      <c r="Q32" s="2">
        <f t="shared" si="7"/>
        <v>0.15639887175827741</v>
      </c>
      <c r="R32" s="2">
        <f t="shared" si="8"/>
        <v>0.86890499999999982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10.316644</v>
      </c>
      <c r="I33">
        <v>11.643750000000001</v>
      </c>
      <c r="J33" s="2">
        <f t="shared" si="0"/>
        <v>1.3271060000000006</v>
      </c>
      <c r="K33" s="2">
        <f t="shared" si="1"/>
        <v>1.3912033518518534</v>
      </c>
      <c r="L33" s="2">
        <f t="shared" si="2"/>
        <v>0.81070697222222066</v>
      </c>
      <c r="M33" s="2">
        <f t="shared" si="3"/>
        <v>1.9354467662038317</v>
      </c>
      <c r="N33" s="2">
        <f t="shared" si="4"/>
        <v>0.65724579480972045</v>
      </c>
      <c r="O33" s="2">
        <f t="shared" si="5"/>
        <v>1.1278582571252207</v>
      </c>
      <c r="P33" s="2">
        <f t="shared" si="6"/>
        <v>1.7612103352360016</v>
      </c>
      <c r="Q33" s="2">
        <f t="shared" si="7"/>
        <v>4.5702443042016077</v>
      </c>
      <c r="R33" s="2">
        <f t="shared" si="8"/>
        <v>1.3271060000000006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13.732511000000001</v>
      </c>
      <c r="I34">
        <v>14.857324999999999</v>
      </c>
      <c r="J34" s="2">
        <f t="shared" si="0"/>
        <v>1.1248139999999989</v>
      </c>
      <c r="K34" s="2">
        <f t="shared" si="1"/>
        <v>4.6047783518518521</v>
      </c>
      <c r="L34" s="2">
        <f t="shared" si="2"/>
        <v>4.2265739722222211</v>
      </c>
      <c r="M34" s="2">
        <f t="shared" si="3"/>
        <v>21.20398366968346</v>
      </c>
      <c r="N34" s="2">
        <f t="shared" si="4"/>
        <v>17.863927542666325</v>
      </c>
      <c r="O34" s="2">
        <f t="shared" si="5"/>
        <v>19.462436329789377</v>
      </c>
      <c r="P34" s="2">
        <f t="shared" si="6"/>
        <v>1.2652065345959975</v>
      </c>
      <c r="Q34" s="2">
        <f t="shared" si="7"/>
        <v>28.637353229244642</v>
      </c>
      <c r="R34" s="2">
        <f t="shared" si="8"/>
        <v>1.1248139999999989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14.718249</v>
      </c>
      <c r="I35">
        <v>15.432864</v>
      </c>
      <c r="J35" s="2">
        <f t="shared" si="0"/>
        <v>0.71461500000000022</v>
      </c>
      <c r="K35" s="2">
        <f t="shared" si="1"/>
        <v>5.180317351851853</v>
      </c>
      <c r="L35" s="2">
        <f t="shared" si="2"/>
        <v>5.2123119722222206</v>
      </c>
      <c r="M35" s="2">
        <f t="shared" si="3"/>
        <v>26.835687865897395</v>
      </c>
      <c r="N35" s="2">
        <f t="shared" si="4"/>
        <v>27.168196095771094</v>
      </c>
      <c r="O35" s="2">
        <f t="shared" si="5"/>
        <v>27.001430152967924</v>
      </c>
      <c r="P35" s="2">
        <f t="shared" si="6"/>
        <v>0.51067459822500028</v>
      </c>
      <c r="Q35" s="2">
        <f t="shared" si="7"/>
        <v>35.128463334055262</v>
      </c>
      <c r="R35" s="2">
        <f t="shared" si="8"/>
        <v>0.71461500000000022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12.816041999999999</v>
      </c>
      <c r="I36">
        <v>12.870347000000001</v>
      </c>
      <c r="J36" s="2">
        <f t="shared" si="0"/>
        <v>5.4305000000001158E-2</v>
      </c>
      <c r="K36" s="2">
        <f t="shared" si="1"/>
        <v>2.6178003518518533</v>
      </c>
      <c r="L36" s="2">
        <f t="shared" si="2"/>
        <v>3.31010497222222</v>
      </c>
      <c r="M36" s="2">
        <f t="shared" si="3"/>
        <v>6.8528786821556871</v>
      </c>
      <c r="N36" s="2">
        <f t="shared" si="4"/>
        <v>10.956794927130264</v>
      </c>
      <c r="O36" s="2">
        <f t="shared" si="5"/>
        <v>8.665193960949896</v>
      </c>
      <c r="P36" s="2">
        <f t="shared" si="6"/>
        <v>2.9490330250001259E-3</v>
      </c>
      <c r="Q36" s="2">
        <f t="shared" si="7"/>
        <v>11.319254461188327</v>
      </c>
      <c r="R36" s="2">
        <f t="shared" si="8"/>
        <v>5.4305000000001158E-2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10.646215</v>
      </c>
      <c r="I37">
        <v>10.587904999999999</v>
      </c>
      <c r="J37" s="2">
        <f t="shared" si="0"/>
        <v>-5.8310000000000528E-2</v>
      </c>
      <c r="K37" s="2">
        <f t="shared" si="1"/>
        <v>0.33535835185185192</v>
      </c>
      <c r="L37" s="2">
        <f t="shared" si="2"/>
        <v>1.1402779722222203</v>
      </c>
      <c r="M37" s="2">
        <f t="shared" si="3"/>
        <v>0.11246522415679051</v>
      </c>
      <c r="N37" s="2">
        <f t="shared" si="4"/>
        <v>1.3002338539352185</v>
      </c>
      <c r="O37" s="2">
        <f t="shared" si="5"/>
        <v>0.38240174141741556</v>
      </c>
      <c r="P37" s="2">
        <f t="shared" si="6"/>
        <v>3.4000561000000614E-3</v>
      </c>
      <c r="Q37" s="2">
        <f t="shared" si="7"/>
        <v>1.1706546929146622</v>
      </c>
      <c r="R37" s="2">
        <f t="shared" si="8"/>
        <v>5.8310000000000528E-2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8.1557099999999991</v>
      </c>
      <c r="I38">
        <v>8.4551409999999994</v>
      </c>
      <c r="J38" s="2">
        <f t="shared" si="0"/>
        <v>0.29943100000000022</v>
      </c>
      <c r="K38" s="2">
        <f t="shared" si="1"/>
        <v>-1.797405648148148</v>
      </c>
      <c r="L38" s="2">
        <f t="shared" si="2"/>
        <v>-1.3502270277777804</v>
      </c>
      <c r="M38" s="2">
        <f t="shared" si="3"/>
        <v>3.230667063994864</v>
      </c>
      <c r="N38" s="2">
        <f t="shared" si="4"/>
        <v>1.8231130265416189</v>
      </c>
      <c r="O38" s="2">
        <f t="shared" si="5"/>
        <v>2.4269056860100688</v>
      </c>
      <c r="P38" s="2">
        <f t="shared" si="6"/>
        <v>8.9658923761000139E-2</v>
      </c>
      <c r="Q38" s="2">
        <f t="shared" si="7"/>
        <v>1.1041722919935613</v>
      </c>
      <c r="R38" s="2">
        <f t="shared" si="8"/>
        <v>0.29943100000000022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5.6312959999999999</v>
      </c>
      <c r="I39">
        <v>6.7407919999999999</v>
      </c>
      <c r="J39" s="2">
        <f t="shared" si="0"/>
        <v>1.109496</v>
      </c>
      <c r="K39" s="2">
        <f t="shared" si="1"/>
        <v>-3.5117546481481474</v>
      </c>
      <c r="L39" s="2">
        <f t="shared" si="2"/>
        <v>-3.8746410277777796</v>
      </c>
      <c r="M39" s="2">
        <f t="shared" si="3"/>
        <v>12.332420708790119</v>
      </c>
      <c r="N39" s="2">
        <f t="shared" si="4"/>
        <v>15.012843094138848</v>
      </c>
      <c r="O39" s="2">
        <f t="shared" si="5"/>
        <v>13.606788639204133</v>
      </c>
      <c r="P39" s="2">
        <f t="shared" si="6"/>
        <v>1.2309813740160001</v>
      </c>
      <c r="Q39" s="2">
        <f t="shared" si="7"/>
        <v>7.6460270246441775</v>
      </c>
      <c r="R39" s="2">
        <f t="shared" si="8"/>
        <v>1.109496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5.1363120000000002</v>
      </c>
      <c r="I40">
        <v>4.9180770000000003</v>
      </c>
      <c r="J40" s="2">
        <f t="shared" si="0"/>
        <v>-0.21823499999999996</v>
      </c>
      <c r="K40" s="2">
        <f t="shared" si="1"/>
        <v>-5.3344696481481471</v>
      </c>
      <c r="L40" s="2">
        <f t="shared" si="2"/>
        <v>-4.3696250277777793</v>
      </c>
      <c r="M40" s="2">
        <f t="shared" si="3"/>
        <v>28.456566427013815</v>
      </c>
      <c r="N40" s="2">
        <f t="shared" si="4"/>
        <v>19.093622883381958</v>
      </c>
      <c r="O40" s="2">
        <f t="shared" si="5"/>
        <v>23.309632084469069</v>
      </c>
      <c r="P40" s="2">
        <f t="shared" si="6"/>
        <v>4.7626515224999978E-2</v>
      </c>
      <c r="Q40" s="2">
        <f t="shared" si="7"/>
        <v>21.048459634481127</v>
      </c>
      <c r="R40" s="2">
        <f t="shared" si="8"/>
        <v>0.21823499999999996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5.5056969999999996</v>
      </c>
      <c r="I41">
        <v>6.1956850000000001</v>
      </c>
      <c r="J41" s="2">
        <f t="shared" si="0"/>
        <v>0.68998800000000049</v>
      </c>
      <c r="K41" s="2">
        <f t="shared" si="1"/>
        <v>-4.0568616481481472</v>
      </c>
      <c r="L41" s="2">
        <f t="shared" si="2"/>
        <v>-4.0002400277777799</v>
      </c>
      <c r="M41" s="2">
        <f t="shared" si="3"/>
        <v>16.458126432215302</v>
      </c>
      <c r="N41" s="2">
        <f t="shared" si="4"/>
        <v>16.001920279835574</v>
      </c>
      <c r="O41" s="2">
        <f t="shared" si="5"/>
        <v>16.228420352078754</v>
      </c>
      <c r="P41" s="2">
        <f t="shared" si="6"/>
        <v>0.47608344014400067</v>
      </c>
      <c r="Q41" s="2">
        <f t="shared" si="7"/>
        <v>10.9577684874069</v>
      </c>
      <c r="R41" s="2">
        <f t="shared" si="8"/>
        <v>0.68998800000000049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7.0525180000000001</v>
      </c>
      <c r="I42">
        <v>7.492057</v>
      </c>
      <c r="J42" s="2">
        <f t="shared" si="0"/>
        <v>0.4395389999999999</v>
      </c>
      <c r="K42" s="2">
        <f t="shared" si="1"/>
        <v>-2.7604896481481473</v>
      </c>
      <c r="L42" s="2">
        <f t="shared" si="2"/>
        <v>-2.4534190277777794</v>
      </c>
      <c r="M42" s="2">
        <f t="shared" si="3"/>
        <v>7.6203030975330828</v>
      </c>
      <c r="N42" s="2">
        <f t="shared" si="4"/>
        <v>6.0192649258620641</v>
      </c>
      <c r="O42" s="2">
        <f t="shared" si="5"/>
        <v>6.772637828750252</v>
      </c>
      <c r="P42" s="2">
        <f t="shared" si="6"/>
        <v>0.19319453252099991</v>
      </c>
      <c r="Q42" s="2">
        <f t="shared" si="7"/>
        <v>4.0557127662822303</v>
      </c>
      <c r="R42" s="2">
        <f t="shared" si="8"/>
        <v>0.4395389999999999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8.1045409999999993</v>
      </c>
      <c r="I43">
        <v>8.5971530000000005</v>
      </c>
      <c r="J43" s="2">
        <f t="shared" si="0"/>
        <v>0.49261200000000116</v>
      </c>
      <c r="K43" s="2">
        <f t="shared" si="1"/>
        <v>-1.6553936481481468</v>
      </c>
      <c r="L43" s="2">
        <f t="shared" si="2"/>
        <v>-1.4013960277777802</v>
      </c>
      <c r="M43" s="2">
        <f t="shared" si="3"/>
        <v>2.7403281303292304</v>
      </c>
      <c r="N43" s="2">
        <f t="shared" si="4"/>
        <v>1.9639108266713408</v>
      </c>
      <c r="O43" s="2">
        <f t="shared" si="5"/>
        <v>2.3198620829233811</v>
      </c>
      <c r="P43" s="2">
        <f t="shared" si="6"/>
        <v>0.24266658254400114</v>
      </c>
      <c r="Q43" s="2">
        <f t="shared" si="7"/>
        <v>0.82588840914400297</v>
      </c>
      <c r="R43" s="2">
        <f t="shared" si="8"/>
        <v>0.49261200000000116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9.7917360000000002</v>
      </c>
      <c r="I44">
        <v>11.077218</v>
      </c>
      <c r="J44" s="2">
        <f t="shared" si="0"/>
        <v>1.285482</v>
      </c>
      <c r="K44" s="2">
        <f t="shared" si="1"/>
        <v>0.82467135185185292</v>
      </c>
      <c r="L44" s="2">
        <f t="shared" si="2"/>
        <v>0.28579897222222073</v>
      </c>
      <c r="M44" s="2">
        <f t="shared" si="3"/>
        <v>0.68008283856516261</v>
      </c>
      <c r="N44" s="2">
        <f t="shared" si="4"/>
        <v>8.1681052523277689E-2</v>
      </c>
      <c r="O44" s="2">
        <f t="shared" si="5"/>
        <v>0.23569022478036894</v>
      </c>
      <c r="P44" s="2">
        <f t="shared" si="6"/>
        <v>1.652463972324</v>
      </c>
      <c r="Q44" s="2">
        <f t="shared" si="7"/>
        <v>2.4689238936676072</v>
      </c>
      <c r="R44" s="2">
        <f t="shared" si="8"/>
        <v>1.285482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11.835266000000001</v>
      </c>
      <c r="I45">
        <v>13.704166000000001</v>
      </c>
      <c r="J45" s="2">
        <f t="shared" si="0"/>
        <v>1.8689</v>
      </c>
      <c r="K45" s="2">
        <f t="shared" si="1"/>
        <v>3.4516193518518534</v>
      </c>
      <c r="L45" s="2">
        <f t="shared" si="2"/>
        <v>2.3293289722222212</v>
      </c>
      <c r="M45" s="2">
        <f t="shared" si="3"/>
        <v>11.913676150078208</v>
      </c>
      <c r="N45" s="2">
        <f t="shared" si="4"/>
        <v>5.4257734608338293</v>
      </c>
      <c r="O45" s="2">
        <f t="shared" si="5"/>
        <v>8.0399569573514071</v>
      </c>
      <c r="P45" s="2">
        <f t="shared" si="6"/>
        <v>3.4927872099999999</v>
      </c>
      <c r="Q45" s="2">
        <f t="shared" si="7"/>
        <v>17.625126503206047</v>
      </c>
      <c r="R45" s="2">
        <f t="shared" si="8"/>
        <v>1.8689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14.678535</v>
      </c>
      <c r="I46">
        <v>16.750347000000001</v>
      </c>
      <c r="J46" s="2">
        <f t="shared" si="0"/>
        <v>2.0718120000000013</v>
      </c>
      <c r="K46" s="2">
        <f t="shared" si="1"/>
        <v>6.4978003518518541</v>
      </c>
      <c r="L46" s="2">
        <f t="shared" si="2"/>
        <v>5.1725979722222206</v>
      </c>
      <c r="M46" s="2">
        <f t="shared" si="3"/>
        <v>42.221409412526079</v>
      </c>
      <c r="N46" s="2">
        <f t="shared" si="4"/>
        <v>26.755769782237429</v>
      </c>
      <c r="O46" s="2">
        <f t="shared" si="5"/>
        <v>33.610508923893732</v>
      </c>
      <c r="P46" s="2">
        <f t="shared" si="6"/>
        <v>4.2924049633440058</v>
      </c>
      <c r="Q46" s="2">
        <f t="shared" si="7"/>
        <v>52.481475845632772</v>
      </c>
      <c r="R46" s="2">
        <f t="shared" si="8"/>
        <v>2.0718120000000013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14.470969999999999</v>
      </c>
      <c r="I47">
        <v>15.772145</v>
      </c>
      <c r="J47" s="2">
        <f t="shared" si="0"/>
        <v>1.3011750000000006</v>
      </c>
      <c r="K47" s="2">
        <f t="shared" si="1"/>
        <v>5.5195983518518528</v>
      </c>
      <c r="L47" s="2">
        <f t="shared" si="2"/>
        <v>4.96503297222222</v>
      </c>
      <c r="M47" s="2">
        <f t="shared" si="3"/>
        <v>30.46596596576569</v>
      </c>
      <c r="N47" s="2">
        <f t="shared" si="4"/>
        <v>24.651552415253811</v>
      </c>
      <c r="O47" s="2">
        <f t="shared" si="5"/>
        <v>27.404987810367871</v>
      </c>
      <c r="P47" s="2">
        <f t="shared" si="6"/>
        <v>1.6930563806250016</v>
      </c>
      <c r="Q47" s="2">
        <f t="shared" si="7"/>
        <v>39.265362351141313</v>
      </c>
      <c r="R47" s="2">
        <f t="shared" si="8"/>
        <v>1.3011750000000006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12.300613</v>
      </c>
      <c r="I48">
        <v>13.215868</v>
      </c>
      <c r="J48" s="2">
        <f t="shared" si="0"/>
        <v>0.91525500000000015</v>
      </c>
      <c r="K48" s="2">
        <f t="shared" si="1"/>
        <v>2.9633213518518531</v>
      </c>
      <c r="L48" s="2">
        <f t="shared" si="2"/>
        <v>2.7946759722222208</v>
      </c>
      <c r="M48" s="2">
        <f t="shared" si="3"/>
        <v>8.7812734343410934</v>
      </c>
      <c r="N48" s="2">
        <f t="shared" si="4"/>
        <v>7.8102137897162152</v>
      </c>
      <c r="O48" s="2">
        <f t="shared" si="5"/>
        <v>8.2815229799934436</v>
      </c>
      <c r="P48" s="2">
        <f t="shared" si="6"/>
        <v>0.83769171502500028</v>
      </c>
      <c r="Q48" s="2">
        <f t="shared" si="7"/>
        <v>13.763587818653713</v>
      </c>
      <c r="R48" s="2">
        <f t="shared" si="8"/>
        <v>0.91525500000000015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9.938955</v>
      </c>
      <c r="I49">
        <v>9.9914310000000004</v>
      </c>
      <c r="J49" s="2">
        <f t="shared" si="0"/>
        <v>5.2476000000000411E-2</v>
      </c>
      <c r="K49" s="2">
        <f t="shared" si="1"/>
        <v>-0.26111564814814692</v>
      </c>
      <c r="L49" s="2">
        <f t="shared" si="2"/>
        <v>0.43301797222222049</v>
      </c>
      <c r="M49" s="2">
        <f t="shared" si="3"/>
        <v>6.8181381707826866E-2</v>
      </c>
      <c r="N49" s="2">
        <f t="shared" si="4"/>
        <v>0.18750456426744372</v>
      </c>
      <c r="O49" s="2">
        <f t="shared" si="5"/>
        <v>-0.11306776847660138</v>
      </c>
      <c r="P49" s="2">
        <f t="shared" si="6"/>
        <v>2.753730576000043E-3</v>
      </c>
      <c r="Q49" s="2">
        <f t="shared" si="7"/>
        <v>0.23570439706411062</v>
      </c>
      <c r="R49" s="2">
        <f t="shared" si="8"/>
        <v>5.2476000000000411E-2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7.654674</v>
      </c>
      <c r="I50">
        <v>7.4102540000000001</v>
      </c>
      <c r="J50" s="2">
        <f t="shared" si="0"/>
        <v>-0.24441999999999986</v>
      </c>
      <c r="K50" s="2">
        <f t="shared" si="1"/>
        <v>-2.8422926481481472</v>
      </c>
      <c r="L50" s="2">
        <f t="shared" si="2"/>
        <v>-1.8512630277777795</v>
      </c>
      <c r="M50" s="2">
        <f t="shared" si="3"/>
        <v>8.0786274977170081</v>
      </c>
      <c r="N50" s="2">
        <f t="shared" si="4"/>
        <v>3.4271747980169516</v>
      </c>
      <c r="O50" s="2">
        <f t="shared" si="5"/>
        <v>5.2618312936412623</v>
      </c>
      <c r="P50" s="2">
        <f t="shared" si="6"/>
        <v>5.9741136399999929E-2</v>
      </c>
      <c r="Q50" s="2">
        <f t="shared" si="7"/>
        <v>4.3918873529158411</v>
      </c>
      <c r="R50" s="2">
        <f t="shared" si="8"/>
        <v>0.24441999999999986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5.4788030000000001</v>
      </c>
      <c r="I51">
        <v>4.2807459999999997</v>
      </c>
      <c r="J51" s="2">
        <f t="shared" si="0"/>
        <v>-1.1980570000000004</v>
      </c>
      <c r="K51" s="2">
        <f t="shared" si="1"/>
        <v>-5.9718006481481476</v>
      </c>
      <c r="L51" s="2">
        <f t="shared" si="2"/>
        <v>-4.0271340277777794</v>
      </c>
      <c r="M51" s="2">
        <f t="shared" si="3"/>
        <v>35.662402981222634</v>
      </c>
      <c r="N51" s="2">
        <f t="shared" si="4"/>
        <v>16.217808477685679</v>
      </c>
      <c r="O51" s="2">
        <f t="shared" si="5"/>
        <v>24.049241597262803</v>
      </c>
      <c r="P51" s="2">
        <f t="shared" si="6"/>
        <v>1.4353405752490009</v>
      </c>
      <c r="Q51" s="2">
        <f t="shared" si="7"/>
        <v>27.302621276769411</v>
      </c>
      <c r="R51" s="2">
        <f t="shared" si="8"/>
        <v>1.1980570000000004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6.6716660000000001</v>
      </c>
      <c r="I52">
        <v>5.2900869999999998</v>
      </c>
      <c r="J52" s="2">
        <f t="shared" si="0"/>
        <v>-1.3815790000000003</v>
      </c>
      <c r="K52" s="2">
        <f t="shared" si="1"/>
        <v>-4.9624596481481476</v>
      </c>
      <c r="L52" s="2">
        <f t="shared" si="2"/>
        <v>-2.8342710277777794</v>
      </c>
      <c r="M52" s="2">
        <f t="shared" si="3"/>
        <v>24.626005759498636</v>
      </c>
      <c r="N52" s="2">
        <f t="shared" si="4"/>
        <v>8.0330922589005098</v>
      </c>
      <c r="O52" s="2">
        <f t="shared" si="5"/>
        <v>14.064955607262608</v>
      </c>
      <c r="P52" s="2">
        <f t="shared" si="6"/>
        <v>1.9087605332410009</v>
      </c>
      <c r="Q52" s="2">
        <f t="shared" si="7"/>
        <v>17.773391456713906</v>
      </c>
      <c r="R52" s="2">
        <f t="shared" si="8"/>
        <v>1.3815790000000003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6.2244809999999999</v>
      </c>
      <c r="I53">
        <v>5.9716139999999998</v>
      </c>
      <c r="J53" s="2">
        <f t="shared" si="0"/>
        <v>-0.25286700000000017</v>
      </c>
      <c r="K53" s="2">
        <f t="shared" si="1"/>
        <v>-4.2809326481481476</v>
      </c>
      <c r="L53" s="2">
        <f t="shared" si="2"/>
        <v>-3.2814560277777796</v>
      </c>
      <c r="M53" s="2">
        <f t="shared" si="3"/>
        <v>18.326384337980713</v>
      </c>
      <c r="N53" s="2">
        <f t="shared" si="4"/>
        <v>10.767953662239124</v>
      </c>
      <c r="O53" s="2">
        <f t="shared" si="5"/>
        <v>14.047692242776431</v>
      </c>
      <c r="P53" s="2">
        <f t="shared" si="6"/>
        <v>6.3941719689000087E-2</v>
      </c>
      <c r="Q53" s="2">
        <f t="shared" si="7"/>
        <v>12.491439264680292</v>
      </c>
      <c r="R53" s="2">
        <f t="shared" si="8"/>
        <v>0.25286700000000017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7.3050899999999999</v>
      </c>
      <c r="I54">
        <v>7.3243400000000003</v>
      </c>
      <c r="J54" s="2">
        <f t="shared" si="0"/>
        <v>1.9250000000000433E-2</v>
      </c>
      <c r="K54" s="2">
        <f t="shared" si="1"/>
        <v>-2.928206648148147</v>
      </c>
      <c r="L54" s="2">
        <f t="shared" si="2"/>
        <v>-2.2008470277777796</v>
      </c>
      <c r="M54" s="2">
        <f t="shared" si="3"/>
        <v>8.5743941742590053</v>
      </c>
      <c r="N54" s="2">
        <f t="shared" si="4"/>
        <v>4.8437276396782867</v>
      </c>
      <c r="O54" s="2">
        <f t="shared" si="5"/>
        <v>6.4445348982959842</v>
      </c>
      <c r="P54" s="2">
        <f t="shared" si="6"/>
        <v>3.7056250000001671E-4</v>
      </c>
      <c r="Q54" s="2">
        <f t="shared" si="7"/>
        <v>4.75936559160884</v>
      </c>
      <c r="R54" s="2">
        <f t="shared" si="8"/>
        <v>1.9250000000000433E-2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8.3001799999999992</v>
      </c>
      <c r="I55">
        <v>8.8320469999999993</v>
      </c>
      <c r="J55" s="2">
        <f t="shared" si="0"/>
        <v>0.53186700000000009</v>
      </c>
      <c r="K55" s="2">
        <f t="shared" si="1"/>
        <v>-1.420499648148148</v>
      </c>
      <c r="L55" s="2">
        <f t="shared" si="2"/>
        <v>-1.2057570277777803</v>
      </c>
      <c r="M55" s="2">
        <f t="shared" si="3"/>
        <v>2.0178192503890124</v>
      </c>
      <c r="N55" s="2">
        <f t="shared" si="4"/>
        <v>1.4538500100355067</v>
      </c>
      <c r="O55" s="2">
        <f t="shared" si="5"/>
        <v>1.7127774337104935</v>
      </c>
      <c r="P55" s="2">
        <f t="shared" si="6"/>
        <v>0.28288250568900009</v>
      </c>
      <c r="Q55" s="2">
        <f t="shared" si="7"/>
        <v>0.45412776953833733</v>
      </c>
      <c r="R55" s="2">
        <f t="shared" si="8"/>
        <v>0.53186700000000009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10.006822</v>
      </c>
      <c r="I56">
        <v>11.221339</v>
      </c>
      <c r="J56" s="2">
        <f t="shared" si="0"/>
        <v>1.2145170000000007</v>
      </c>
      <c r="K56" s="2">
        <f t="shared" si="1"/>
        <v>0.96879235185185308</v>
      </c>
      <c r="L56" s="2">
        <f t="shared" si="2"/>
        <v>0.50088497222222017</v>
      </c>
      <c r="M56" s="2">
        <f t="shared" si="3"/>
        <v>0.93855862100664467</v>
      </c>
      <c r="N56" s="2">
        <f t="shared" si="4"/>
        <v>0.25088575539805424</v>
      </c>
      <c r="O56" s="2">
        <f t="shared" si="5"/>
        <v>0.48525353024641477</v>
      </c>
      <c r="P56" s="2">
        <f t="shared" si="6"/>
        <v>1.4750515432890017</v>
      </c>
      <c r="Q56" s="2">
        <f t="shared" si="7"/>
        <v>2.9426039263038852</v>
      </c>
      <c r="R56" s="2">
        <f t="shared" si="8"/>
        <v>1.2145170000000007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11.721905</v>
      </c>
      <c r="I57">
        <v>13.324306</v>
      </c>
      <c r="J57" s="2">
        <f t="shared" si="0"/>
        <v>1.6024010000000004</v>
      </c>
      <c r="K57" s="2">
        <f t="shared" si="1"/>
        <v>3.0717593518518527</v>
      </c>
      <c r="L57" s="2">
        <f t="shared" si="2"/>
        <v>2.2159679722222201</v>
      </c>
      <c r="M57" s="2">
        <f t="shared" si="3"/>
        <v>9.4357055156893139</v>
      </c>
      <c r="N57" s="2">
        <f t="shared" si="4"/>
        <v>4.9105140539146577</v>
      </c>
      <c r="O57" s="2">
        <f t="shared" si="5"/>
        <v>6.8069203420777908</v>
      </c>
      <c r="P57" s="2">
        <f t="shared" si="6"/>
        <v>2.5676889648010013</v>
      </c>
      <c r="Q57" s="2">
        <f t="shared" si="7"/>
        <v>14.579941608029376</v>
      </c>
      <c r="R57" s="2">
        <f t="shared" si="8"/>
        <v>1.6024010000000004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14.571548</v>
      </c>
      <c r="I58">
        <v>16.180609</v>
      </c>
      <c r="J58" s="2">
        <f t="shared" si="0"/>
        <v>1.6090610000000005</v>
      </c>
      <c r="K58" s="2">
        <f t="shared" si="1"/>
        <v>5.9280623518518532</v>
      </c>
      <c r="L58" s="2">
        <f t="shared" si="2"/>
        <v>5.0656109722222205</v>
      </c>
      <c r="M58" s="2">
        <f t="shared" si="3"/>
        <v>35.141923247443323</v>
      </c>
      <c r="N58" s="2">
        <f t="shared" si="4"/>
        <v>25.660414521898151</v>
      </c>
      <c r="O58" s="2">
        <f t="shared" si="5"/>
        <v>30.029257693558208</v>
      </c>
      <c r="P58" s="2">
        <f t="shared" si="6"/>
        <v>2.5890773017210016</v>
      </c>
      <c r="Q58" s="2">
        <f t="shared" si="7"/>
        <v>44.551245936768872</v>
      </c>
      <c r="R58" s="2">
        <f t="shared" si="8"/>
        <v>1.6090610000000005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14.761447</v>
      </c>
      <c r="I59">
        <v>15.435485</v>
      </c>
      <c r="J59" s="2">
        <f t="shared" si="0"/>
        <v>0.67403799999999947</v>
      </c>
      <c r="K59" s="2">
        <f t="shared" si="1"/>
        <v>5.1829383518518526</v>
      </c>
      <c r="L59" s="2">
        <f t="shared" si="2"/>
        <v>5.2555099722222209</v>
      </c>
      <c r="M59" s="2">
        <f t="shared" si="3"/>
        <v>26.862849959096799</v>
      </c>
      <c r="N59" s="2">
        <f t="shared" si="4"/>
        <v>27.620385068127209</v>
      </c>
      <c r="O59" s="2">
        <f t="shared" si="5"/>
        <v>27.238984193570413</v>
      </c>
      <c r="P59" s="2">
        <f t="shared" si="6"/>
        <v>0.45432722544399928</v>
      </c>
      <c r="Q59" s="2">
        <f t="shared" si="7"/>
        <v>35.159539154884648</v>
      </c>
      <c r="R59" s="2">
        <f t="shared" si="8"/>
        <v>0.67403799999999947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12.885653</v>
      </c>
      <c r="I60">
        <v>13.738193000000001</v>
      </c>
      <c r="J60" s="2">
        <f t="shared" si="0"/>
        <v>0.85254000000000119</v>
      </c>
      <c r="K60" s="2">
        <f t="shared" si="1"/>
        <v>3.4856463518518535</v>
      </c>
      <c r="L60" s="2">
        <f t="shared" si="2"/>
        <v>3.3797159722222201</v>
      </c>
      <c r="M60" s="2">
        <f t="shared" si="3"/>
        <v>12.149730490178134</v>
      </c>
      <c r="N60" s="2">
        <f t="shared" si="4"/>
        <v>11.422480052893986</v>
      </c>
      <c r="O60" s="2">
        <f t="shared" si="5"/>
        <v>11.780494648871821</v>
      </c>
      <c r="P60" s="2">
        <f t="shared" si="6"/>
        <v>0.72682445160000198</v>
      </c>
      <c r="Q60" s="2">
        <f t="shared" si="7"/>
        <v>17.911990614410659</v>
      </c>
      <c r="R60" s="2">
        <f t="shared" si="8"/>
        <v>0.85254000000000119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11.195872</v>
      </c>
      <c r="I61">
        <v>11.838914000000001</v>
      </c>
      <c r="J61" s="2">
        <f t="shared" si="0"/>
        <v>0.64304200000000122</v>
      </c>
      <c r="K61" s="2">
        <f t="shared" si="1"/>
        <v>1.5863673518518535</v>
      </c>
      <c r="L61" s="2">
        <f t="shared" si="2"/>
        <v>1.6899349722222201</v>
      </c>
      <c r="M61" s="2">
        <f t="shared" si="3"/>
        <v>2.5165613750214626</v>
      </c>
      <c r="N61" s="2">
        <f t="shared" si="4"/>
        <v>2.8558802103397158</v>
      </c>
      <c r="O61" s="2">
        <f t="shared" si="5"/>
        <v>2.6808576666859989</v>
      </c>
      <c r="P61" s="2">
        <f t="shared" si="6"/>
        <v>0.41350301376400156</v>
      </c>
      <c r="Q61" s="2">
        <f t="shared" si="7"/>
        <v>5.442781552919163</v>
      </c>
      <c r="R61" s="2">
        <f t="shared" si="8"/>
        <v>0.64304200000000122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8.0642399999999999</v>
      </c>
      <c r="I62">
        <v>8.3758119999999998</v>
      </c>
      <c r="J62" s="2">
        <f t="shared" si="0"/>
        <v>0.31157199999999996</v>
      </c>
      <c r="K62" s="2">
        <f t="shared" si="1"/>
        <v>-1.8767346481481475</v>
      </c>
      <c r="L62" s="2">
        <f t="shared" si="2"/>
        <v>-1.4416970277777796</v>
      </c>
      <c r="M62" s="2">
        <f t="shared" si="3"/>
        <v>3.5221329395597509</v>
      </c>
      <c r="N62" s="2">
        <f t="shared" si="4"/>
        <v>2.0784903199032838</v>
      </c>
      <c r="O62" s="2">
        <f t="shared" si="5"/>
        <v>2.7056827641627614</v>
      </c>
      <c r="P62" s="2">
        <f t="shared" si="6"/>
        <v>9.7077111183999976E-2</v>
      </c>
      <c r="Q62" s="2">
        <f t="shared" si="7"/>
        <v>1.2771825784097273</v>
      </c>
      <c r="R62" s="2">
        <f t="shared" si="8"/>
        <v>0.31157199999999996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6.9118930000000001</v>
      </c>
      <c r="I63">
        <v>7.792554</v>
      </c>
      <c r="J63" s="2">
        <f t="shared" si="0"/>
        <v>0.88066099999999992</v>
      </c>
      <c r="K63" s="2">
        <f t="shared" si="1"/>
        <v>-2.4599926481481473</v>
      </c>
      <c r="L63" s="2">
        <f t="shared" si="2"/>
        <v>-2.5940440277777794</v>
      </c>
      <c r="M63" s="2">
        <f t="shared" si="3"/>
        <v>6.0515638289429345</v>
      </c>
      <c r="N63" s="2">
        <f t="shared" si="4"/>
        <v>6.7290644180495649</v>
      </c>
      <c r="O63" s="2">
        <f t="shared" si="5"/>
        <v>6.3813292373059456</v>
      </c>
      <c r="P63" s="2">
        <f t="shared" si="6"/>
        <v>0.77556379692099986</v>
      </c>
      <c r="Q63" s="2">
        <f t="shared" si="7"/>
        <v>2.9356813998769513</v>
      </c>
      <c r="R63" s="2">
        <f t="shared" si="8"/>
        <v>0.88066099999999992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7.1087670000000003</v>
      </c>
      <c r="I64">
        <v>6.7203629999999999</v>
      </c>
      <c r="J64" s="2">
        <f t="shared" si="0"/>
        <v>-0.38840400000000042</v>
      </c>
      <c r="K64" s="2">
        <f t="shared" si="1"/>
        <v>-3.5321836481481474</v>
      </c>
      <c r="L64" s="2">
        <f t="shared" si="2"/>
        <v>-2.3971700277777792</v>
      </c>
      <c r="M64" s="2">
        <f t="shared" si="3"/>
        <v>12.476321324245156</v>
      </c>
      <c r="N64" s="2">
        <f t="shared" si="4"/>
        <v>5.7464241420761191</v>
      </c>
      <c r="O64" s="2">
        <f t="shared" si="5"/>
        <v>8.4672447739475114</v>
      </c>
      <c r="P64" s="2">
        <f t="shared" si="6"/>
        <v>0.15085766721600033</v>
      </c>
      <c r="Q64" s="2">
        <f t="shared" si="7"/>
        <v>7.7594226642301223</v>
      </c>
      <c r="R64" s="2">
        <f t="shared" si="8"/>
        <v>0.38840400000000042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7.791963</v>
      </c>
      <c r="I65">
        <v>7.6048359999999997</v>
      </c>
      <c r="J65" s="2">
        <f t="shared" si="0"/>
        <v>-0.18712700000000027</v>
      </c>
      <c r="K65" s="2">
        <f t="shared" si="1"/>
        <v>-2.6477106481481476</v>
      </c>
      <c r="L65" s="2">
        <f t="shared" si="2"/>
        <v>-1.7139740277777795</v>
      </c>
      <c r="M65" s="2">
        <f t="shared" si="3"/>
        <v>7.0103716763170842</v>
      </c>
      <c r="N65" s="2">
        <f t="shared" si="4"/>
        <v>2.9377069678967844</v>
      </c>
      <c r="O65" s="2">
        <f t="shared" si="5"/>
        <v>4.5381072839965961</v>
      </c>
      <c r="P65" s="2">
        <f t="shared" si="6"/>
        <v>3.5016514129000101E-2</v>
      </c>
      <c r="Q65" s="2">
        <f t="shared" si="7"/>
        <v>3.6141851178177307</v>
      </c>
      <c r="R65" s="2">
        <f t="shared" si="8"/>
        <v>0.18712700000000027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8.7714510000000008</v>
      </c>
      <c r="I66">
        <v>8.8436210000000006</v>
      </c>
      <c r="J66" s="2">
        <f t="shared" si="0"/>
        <v>7.2169999999999845E-2</v>
      </c>
      <c r="K66" s="2">
        <f t="shared" si="1"/>
        <v>-1.4089256481481467</v>
      </c>
      <c r="L66" s="2">
        <f t="shared" si="2"/>
        <v>-0.73448602777777872</v>
      </c>
      <c r="M66" s="2">
        <f t="shared" si="3"/>
        <v>1.9850714820096753</v>
      </c>
      <c r="N66" s="2">
        <f t="shared" si="4"/>
        <v>0.53946972500077994</v>
      </c>
      <c r="O66" s="2">
        <f t="shared" si="5"/>
        <v>1.0348362027425646</v>
      </c>
      <c r="P66" s="2">
        <f t="shared" si="6"/>
        <v>5.2085088999999779E-3</v>
      </c>
      <c r="Q66" s="2">
        <f t="shared" si="7"/>
        <v>0.43866252065133554</v>
      </c>
      <c r="R66" s="2">
        <f t="shared" si="8"/>
        <v>7.2169999999999845E-2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8.8322920000000007</v>
      </c>
      <c r="I67">
        <v>10.058611000000001</v>
      </c>
      <c r="J67" s="2">
        <f t="shared" si="0"/>
        <v>1.2263190000000002</v>
      </c>
      <c r="K67" s="2">
        <f t="shared" si="1"/>
        <v>-0.19393564814814646</v>
      </c>
      <c r="L67" s="2">
        <f t="shared" si="2"/>
        <v>-0.67364502777777879</v>
      </c>
      <c r="M67" s="2">
        <f t="shared" si="3"/>
        <v>3.7611035622641661E-2</v>
      </c>
      <c r="N67" s="2">
        <f t="shared" si="4"/>
        <v>0.45379762344972435</v>
      </c>
      <c r="O67" s="2">
        <f t="shared" si="5"/>
        <v>0.13064378508385965</v>
      </c>
      <c r="P67" s="2">
        <f t="shared" si="6"/>
        <v>1.5038582897610004</v>
      </c>
      <c r="Q67" s="2">
        <f t="shared" si="7"/>
        <v>0.30544851957188873</v>
      </c>
      <c r="R67" s="2">
        <f t="shared" si="8"/>
        <v>1.2263190000000002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11.439719999999999</v>
      </c>
      <c r="I68">
        <v>13.074730000000001</v>
      </c>
      <c r="J68" s="2">
        <f t="shared" si="0"/>
        <v>1.6350100000000012</v>
      </c>
      <c r="K68" s="2">
        <f t="shared" si="1"/>
        <v>2.8221833518518533</v>
      </c>
      <c r="L68" s="2">
        <f t="shared" si="2"/>
        <v>1.93378297222222</v>
      </c>
      <c r="M68" s="2">
        <f t="shared" si="3"/>
        <v>7.9647188714697617</v>
      </c>
      <c r="N68" s="2">
        <f t="shared" si="4"/>
        <v>3.7395165836566031</v>
      </c>
      <c r="O68" s="2">
        <f t="shared" si="5"/>
        <v>5.4574901103001441</v>
      </c>
      <c r="P68" s="2">
        <f t="shared" si="6"/>
        <v>2.6732577001000037</v>
      </c>
      <c r="Q68" s="2">
        <f t="shared" si="7"/>
        <v>12.736283278582714</v>
      </c>
      <c r="R68" s="2">
        <f t="shared" si="8"/>
        <v>1.6350100000000012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14.391586</v>
      </c>
      <c r="I69">
        <v>16.857534000000001</v>
      </c>
      <c r="J69" s="2">
        <f t="shared" ref="J69:J111" si="10">I69-H69</f>
        <v>2.4659480000000009</v>
      </c>
      <c r="K69" s="2">
        <f t="shared" ref="K69:K111" si="11">I69-I$2</f>
        <v>6.6049873518518538</v>
      </c>
      <c r="L69" s="2">
        <f t="shared" ref="L69:L111" si="12">H69-H$2</f>
        <v>4.8856489722222207</v>
      </c>
      <c r="M69" s="2">
        <f t="shared" ref="M69:M111" si="13">K69*K69</f>
        <v>43.625857918122968</v>
      </c>
      <c r="N69" s="2">
        <f t="shared" ref="N69:N111" si="14">L69*L69</f>
        <v>23.86956587977604</v>
      </c>
      <c r="O69" s="2">
        <f t="shared" ref="O69:O111" si="15">K69*L69</f>
        <v>32.269649667115779</v>
      </c>
      <c r="P69" s="2">
        <f t="shared" ref="P69:P111" si="16">J69*J69</f>
        <v>6.0808995387040046</v>
      </c>
      <c r="Q69" s="2">
        <f t="shared" ref="Q69:Q111" si="17">(I69-H$2)*(I69-H$2)</f>
        <v>54.045978041986935</v>
      </c>
      <c r="R69" s="2">
        <f t="shared" ref="R69:R111" si="18">ABS(J69)</f>
        <v>2.4659480000000009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15.081728</v>
      </c>
      <c r="I70">
        <v>18.027048000000001</v>
      </c>
      <c r="J70" s="2">
        <f t="shared" si="10"/>
        <v>2.9453200000000006</v>
      </c>
      <c r="K70" s="2">
        <f t="shared" si="11"/>
        <v>7.7745013518518533</v>
      </c>
      <c r="L70" s="2">
        <f t="shared" si="12"/>
        <v>5.5757909722222205</v>
      </c>
      <c r="M70" s="2">
        <f t="shared" si="13"/>
        <v>60.442871269946295</v>
      </c>
      <c r="N70" s="2">
        <f t="shared" si="14"/>
        <v>31.089444965914815</v>
      </c>
      <c r="O70" s="2">
        <f t="shared" si="15"/>
        <v>43.348994451185014</v>
      </c>
      <c r="P70" s="2">
        <f t="shared" si="16"/>
        <v>8.6749099024000031</v>
      </c>
      <c r="Q70" s="2">
        <f t="shared" si="17"/>
        <v>72.60933220092592</v>
      </c>
      <c r="R70" s="2">
        <f t="shared" si="18"/>
        <v>2.9453200000000006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15.282311</v>
      </c>
      <c r="I71">
        <v>17.185048999999999</v>
      </c>
      <c r="J71" s="2">
        <f t="shared" si="10"/>
        <v>1.9027379999999994</v>
      </c>
      <c r="K71" s="2">
        <f t="shared" si="11"/>
        <v>6.932502351851852</v>
      </c>
      <c r="L71" s="2">
        <f t="shared" si="12"/>
        <v>5.7763739722222205</v>
      </c>
      <c r="M71" s="2">
        <f t="shared" si="13"/>
        <v>48.059588858431461</v>
      </c>
      <c r="N71" s="2">
        <f t="shared" si="14"/>
        <v>33.366496266966315</v>
      </c>
      <c r="O71" s="2">
        <f t="shared" si="15"/>
        <v>40.044726147606369</v>
      </c>
      <c r="P71" s="2">
        <f t="shared" si="16"/>
        <v>3.6204118966439975</v>
      </c>
      <c r="Q71" s="2">
        <f t="shared" si="17"/>
        <v>58.968760681926632</v>
      </c>
      <c r="R71" s="2">
        <f t="shared" si="18"/>
        <v>1.9027379999999994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12.428732999999999</v>
      </c>
      <c r="I72">
        <v>14.390521</v>
      </c>
      <c r="J72" s="2">
        <f t="shared" si="10"/>
        <v>1.9617880000000003</v>
      </c>
      <c r="K72" s="2">
        <f t="shared" si="11"/>
        <v>4.1379743518518524</v>
      </c>
      <c r="L72" s="2">
        <f t="shared" si="12"/>
        <v>2.9227959722222199</v>
      </c>
      <c r="M72" s="2">
        <f t="shared" si="13"/>
        <v>17.122831736583759</v>
      </c>
      <c r="N72" s="2">
        <f t="shared" si="14"/>
        <v>8.5427362952384307</v>
      </c>
      <c r="O72" s="2">
        <f t="shared" si="15"/>
        <v>12.094454768751445</v>
      </c>
      <c r="P72" s="2">
        <f t="shared" si="16"/>
        <v>3.8486121569440011</v>
      </c>
      <c r="Q72" s="2">
        <f t="shared" si="17"/>
        <v>23.859160581690205</v>
      </c>
      <c r="R72" s="2">
        <f t="shared" si="18"/>
        <v>1.9617880000000003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11.578151999999999</v>
      </c>
      <c r="I73">
        <v>11.777958</v>
      </c>
      <c r="J73" s="2">
        <f t="shared" si="10"/>
        <v>0.19980600000000059</v>
      </c>
      <c r="K73" s="2">
        <f t="shared" si="11"/>
        <v>1.5254113518518526</v>
      </c>
      <c r="L73" s="2">
        <f t="shared" si="12"/>
        <v>2.0722149722222198</v>
      </c>
      <c r="M73" s="2">
        <f t="shared" si="13"/>
        <v>2.3268797923584965</v>
      </c>
      <c r="N73" s="2">
        <f t="shared" si="14"/>
        <v>4.2940748911019355</v>
      </c>
      <c r="O73" s="2">
        <f t="shared" si="15"/>
        <v>3.1609802421051456</v>
      </c>
      <c r="P73" s="2">
        <f t="shared" si="16"/>
        <v>3.9922437636000237E-2</v>
      </c>
      <c r="Q73" s="2">
        <f t="shared" si="17"/>
        <v>5.1620792982176038</v>
      </c>
      <c r="R73" s="2">
        <f t="shared" si="18"/>
        <v>0.19980600000000059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7.532743</v>
      </c>
      <c r="I74">
        <v>8.0507980000000003</v>
      </c>
      <c r="J74" s="2">
        <f t="shared" si="10"/>
        <v>0.51805500000000038</v>
      </c>
      <c r="K74" s="2">
        <f t="shared" si="11"/>
        <v>-2.201748648148147</v>
      </c>
      <c r="L74" s="2">
        <f t="shared" si="12"/>
        <v>-1.9731940277777795</v>
      </c>
      <c r="M74" s="2">
        <f t="shared" si="13"/>
        <v>4.8476971096221924</v>
      </c>
      <c r="N74" s="2">
        <f t="shared" si="14"/>
        <v>3.8934946712578964</v>
      </c>
      <c r="O74" s="2">
        <f t="shared" si="15"/>
        <v>4.3444772831937231</v>
      </c>
      <c r="P74" s="2">
        <f t="shared" si="16"/>
        <v>0.26838098302500041</v>
      </c>
      <c r="Q74" s="2">
        <f t="shared" si="17"/>
        <v>2.1174295901620601</v>
      </c>
      <c r="R74" s="2">
        <f t="shared" si="18"/>
        <v>0.51805500000000038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6.241784</v>
      </c>
      <c r="I75">
        <v>7.1561149999999998</v>
      </c>
      <c r="J75" s="2">
        <f t="shared" si="10"/>
        <v>0.91433099999999978</v>
      </c>
      <c r="K75" s="2">
        <f t="shared" si="11"/>
        <v>-3.0964316481481475</v>
      </c>
      <c r="L75" s="2">
        <f t="shared" si="12"/>
        <v>-3.2641530277777795</v>
      </c>
      <c r="M75" s="2">
        <f t="shared" si="13"/>
        <v>9.5878889516534525</v>
      </c>
      <c r="N75" s="2">
        <f t="shared" si="14"/>
        <v>10.654694988750846</v>
      </c>
      <c r="O75" s="2">
        <f t="shared" si="15"/>
        <v>10.107226739609716</v>
      </c>
      <c r="P75" s="2">
        <f t="shared" si="16"/>
        <v>0.83600117756099956</v>
      </c>
      <c r="Q75" s="2">
        <f t="shared" si="17"/>
        <v>5.5216635622296764</v>
      </c>
      <c r="R75" s="2">
        <f t="shared" si="18"/>
        <v>0.91433099999999978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5.4644370000000002</v>
      </c>
      <c r="I76">
        <v>6.2070230000000004</v>
      </c>
      <c r="J76" s="2">
        <f t="shared" si="10"/>
        <v>0.74258600000000019</v>
      </c>
      <c r="K76" s="2">
        <f t="shared" si="11"/>
        <v>-4.0455236481481469</v>
      </c>
      <c r="L76" s="2">
        <f t="shared" si="12"/>
        <v>-4.0415000277777793</v>
      </c>
      <c r="M76" s="2">
        <f t="shared" si="13"/>
        <v>16.366261587725891</v>
      </c>
      <c r="N76" s="2">
        <f t="shared" si="14"/>
        <v>16.333722474527789</v>
      </c>
      <c r="O76" s="2">
        <f t="shared" si="15"/>
        <v>16.349983936366399</v>
      </c>
      <c r="P76" s="2">
        <f t="shared" si="16"/>
        <v>0.55143396739600026</v>
      </c>
      <c r="Q76" s="2">
        <f t="shared" si="17"/>
        <v>10.882833762669009</v>
      </c>
      <c r="R76" s="2">
        <f t="shared" si="18"/>
        <v>0.74258600000000019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6.9287840000000003</v>
      </c>
      <c r="I77">
        <v>7.2024429999999997</v>
      </c>
      <c r="J77" s="2">
        <f t="shared" si="10"/>
        <v>0.27365899999999943</v>
      </c>
      <c r="K77" s="2">
        <f t="shared" si="11"/>
        <v>-3.0501036481481476</v>
      </c>
      <c r="L77" s="2">
        <f t="shared" si="12"/>
        <v>-2.5771530277777792</v>
      </c>
      <c r="M77" s="2">
        <f t="shared" si="13"/>
        <v>9.3031322644466385</v>
      </c>
      <c r="N77" s="2">
        <f t="shared" si="14"/>
        <v>6.6417177285841751</v>
      </c>
      <c r="O77" s="2">
        <f t="shared" si="15"/>
        <v>7.8605838518610485</v>
      </c>
      <c r="P77" s="2">
        <f t="shared" si="16"/>
        <v>7.4889248280999687E-2</v>
      </c>
      <c r="Q77" s="2">
        <f t="shared" si="17"/>
        <v>5.3060847360078993</v>
      </c>
      <c r="R77" s="2">
        <f t="shared" si="18"/>
        <v>0.27365899999999943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6.926984</v>
      </c>
      <c r="I78">
        <v>7.5207629999999996</v>
      </c>
      <c r="J78" s="2">
        <f t="shared" si="10"/>
        <v>0.59377899999999961</v>
      </c>
      <c r="K78" s="2">
        <f t="shared" si="11"/>
        <v>-2.7317836481481477</v>
      </c>
      <c r="L78" s="2">
        <f t="shared" si="12"/>
        <v>-2.5789530277777795</v>
      </c>
      <c r="M78" s="2">
        <f t="shared" si="13"/>
        <v>7.4626419002896025</v>
      </c>
      <c r="N78" s="2">
        <f t="shared" si="14"/>
        <v>6.6509987194841758</v>
      </c>
      <c r="O78" s="2">
        <f t="shared" si="15"/>
        <v>7.0451417106254937</v>
      </c>
      <c r="P78" s="2">
        <f t="shared" si="16"/>
        <v>0.35257350084099953</v>
      </c>
      <c r="Q78" s="2">
        <f t="shared" si="17"/>
        <v>3.9409159205634534</v>
      </c>
      <c r="R78" s="2">
        <f t="shared" si="18"/>
        <v>0.59377899999999961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9.1725349999999999</v>
      </c>
      <c r="I79">
        <v>10.099689</v>
      </c>
      <c r="J79" s="2">
        <f t="shared" si="10"/>
        <v>0.92715399999999981</v>
      </c>
      <c r="K79" s="2">
        <f t="shared" si="11"/>
        <v>-0.15285764814814762</v>
      </c>
      <c r="L79" s="2">
        <f t="shared" si="12"/>
        <v>-0.33340202777777961</v>
      </c>
      <c r="M79" s="2">
        <f t="shared" si="13"/>
        <v>2.3365460597382898E-2</v>
      </c>
      <c r="N79" s="2">
        <f t="shared" si="14"/>
        <v>0.11115691212633533</v>
      </c>
      <c r="O79" s="2">
        <f t="shared" si="15"/>
        <v>5.0963049853934773E-2</v>
      </c>
      <c r="P79" s="2">
        <f t="shared" si="16"/>
        <v>0.85961453971599966</v>
      </c>
      <c r="Q79" s="2">
        <f t="shared" si="17"/>
        <v>0.35254140451777616</v>
      </c>
      <c r="R79" s="2">
        <f t="shared" si="18"/>
        <v>0.92715399999999981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10.658953</v>
      </c>
      <c r="I80">
        <v>12.167942999999999</v>
      </c>
      <c r="J80" s="2">
        <f t="shared" si="10"/>
        <v>1.5089899999999989</v>
      </c>
      <c r="K80" s="2">
        <f t="shared" si="11"/>
        <v>1.915396351851852</v>
      </c>
      <c r="L80" s="2">
        <f t="shared" si="12"/>
        <v>1.1530159722222209</v>
      </c>
      <c r="M80" s="2">
        <f t="shared" si="13"/>
        <v>3.6687431846873837</v>
      </c>
      <c r="N80" s="2">
        <f t="shared" si="14"/>
        <v>1.3294458321995533</v>
      </c>
      <c r="O80" s="2">
        <f t="shared" si="15"/>
        <v>2.2084825868213582</v>
      </c>
      <c r="P80" s="2">
        <f t="shared" si="16"/>
        <v>2.2770508200999968</v>
      </c>
      <c r="Q80" s="2">
        <f t="shared" si="17"/>
        <v>7.0862757961467659</v>
      </c>
      <c r="R80" s="2">
        <f t="shared" si="18"/>
        <v>1.5089899999999989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12.606221</v>
      </c>
      <c r="I81">
        <v>14.868748</v>
      </c>
      <c r="J81" s="2">
        <f t="shared" si="10"/>
        <v>2.2625270000000004</v>
      </c>
      <c r="K81" s="2">
        <f t="shared" si="11"/>
        <v>4.6162013518518528</v>
      </c>
      <c r="L81" s="2">
        <f t="shared" si="12"/>
        <v>3.1002839722222202</v>
      </c>
      <c r="M81" s="2">
        <f t="shared" si="13"/>
        <v>21.309314920838872</v>
      </c>
      <c r="N81" s="2">
        <f t="shared" si="14"/>
        <v>9.6117607084179877</v>
      </c>
      <c r="O81" s="2">
        <f t="shared" si="15"/>
        <v>14.311535063696844</v>
      </c>
      <c r="P81" s="2">
        <f t="shared" si="16"/>
        <v>5.1190284257290015</v>
      </c>
      <c r="Q81" s="2">
        <f t="shared" si="17"/>
        <v>28.759741523787039</v>
      </c>
      <c r="R81" s="2">
        <f t="shared" si="18"/>
        <v>2.2625270000000004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13.598976</v>
      </c>
      <c r="I82">
        <v>16.696805999999999</v>
      </c>
      <c r="J82" s="2">
        <f t="shared" si="10"/>
        <v>3.0978299999999983</v>
      </c>
      <c r="K82" s="2">
        <f t="shared" si="11"/>
        <v>6.4442593518518514</v>
      </c>
      <c r="L82" s="2">
        <f t="shared" si="12"/>
        <v>4.0930389722222209</v>
      </c>
      <c r="M82" s="2">
        <f t="shared" si="13"/>
        <v>41.528478593930046</v>
      </c>
      <c r="N82" s="2">
        <f t="shared" si="14"/>
        <v>16.752968028129935</v>
      </c>
      <c r="O82" s="2">
        <f t="shared" si="15"/>
        <v>26.376604674237136</v>
      </c>
      <c r="P82" s="2">
        <f t="shared" si="16"/>
        <v>9.59655070889999</v>
      </c>
      <c r="Q82" s="2">
        <f t="shared" si="17"/>
        <v>51.708596575668238</v>
      </c>
      <c r="R82" s="2">
        <f t="shared" si="18"/>
        <v>3.0978299999999983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14.638446</v>
      </c>
      <c r="I83">
        <v>16.748556000000001</v>
      </c>
      <c r="J83" s="2">
        <f t="shared" si="10"/>
        <v>2.1101100000000006</v>
      </c>
      <c r="K83" s="2">
        <f t="shared" si="11"/>
        <v>6.4960093518518534</v>
      </c>
      <c r="L83" s="2">
        <f t="shared" si="12"/>
        <v>5.1325089722222206</v>
      </c>
      <c r="M83" s="2">
        <f t="shared" si="13"/>
        <v>42.198137499346736</v>
      </c>
      <c r="N83" s="2">
        <f t="shared" si="14"/>
        <v>26.342648349941594</v>
      </c>
      <c r="O83" s="2">
        <f t="shared" si="15"/>
        <v>33.340826282019087</v>
      </c>
      <c r="P83" s="2">
        <f t="shared" si="16"/>
        <v>4.4525642121000022</v>
      </c>
      <c r="Q83" s="2">
        <f t="shared" si="17"/>
        <v>52.455529576793261</v>
      </c>
      <c r="R83" s="2">
        <f t="shared" si="18"/>
        <v>2.1101100000000006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11.913157</v>
      </c>
      <c r="I84">
        <v>14.161457</v>
      </c>
      <c r="J84" s="2">
        <f t="shared" si="10"/>
        <v>2.2483000000000004</v>
      </c>
      <c r="K84" s="2">
        <f t="shared" si="11"/>
        <v>3.9089103518518531</v>
      </c>
      <c r="L84" s="2">
        <f t="shared" si="12"/>
        <v>2.4072199722222205</v>
      </c>
      <c r="M84" s="2">
        <f t="shared" si="13"/>
        <v>15.279580138814579</v>
      </c>
      <c r="N84" s="2">
        <f t="shared" si="14"/>
        <v>5.794707994665548</v>
      </c>
      <c r="O84" s="2">
        <f t="shared" si="15"/>
        <v>9.4096070686039681</v>
      </c>
      <c r="P84" s="2">
        <f t="shared" si="16"/>
        <v>5.054852890000002</v>
      </c>
      <c r="Q84" s="2">
        <f t="shared" si="17"/>
        <v>21.673866211759989</v>
      </c>
      <c r="R84" s="2">
        <f t="shared" si="18"/>
        <v>2.2483000000000004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9.4543990000000004</v>
      </c>
      <c r="I85">
        <v>11.1876</v>
      </c>
      <c r="J85" s="2">
        <f t="shared" si="10"/>
        <v>1.7332009999999993</v>
      </c>
      <c r="K85" s="2">
        <f t="shared" si="11"/>
        <v>0.93505335185185245</v>
      </c>
      <c r="L85" s="2">
        <f t="shared" si="12"/>
        <v>-5.153802777777905E-2</v>
      </c>
      <c r="M85" s="2">
        <f t="shared" si="13"/>
        <v>0.8743247708093842</v>
      </c>
      <c r="N85" s="2">
        <f t="shared" si="14"/>
        <v>2.656168307223125E-3</v>
      </c>
      <c r="O85" s="2">
        <f t="shared" si="15"/>
        <v>-4.8190805621446182E-2</v>
      </c>
      <c r="P85" s="2">
        <f t="shared" si="16"/>
        <v>3.0039857064009978</v>
      </c>
      <c r="Q85" s="2">
        <f t="shared" si="17"/>
        <v>2.8279903521432721</v>
      </c>
      <c r="R85" s="2">
        <f t="shared" si="18"/>
        <v>1.7332009999999993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8.0590740000000007</v>
      </c>
      <c r="I86">
        <v>9.3414070000000002</v>
      </c>
      <c r="J86" s="2">
        <f t="shared" si="10"/>
        <v>1.2823329999999995</v>
      </c>
      <c r="K86" s="2">
        <f t="shared" si="11"/>
        <v>-0.91113964814814707</v>
      </c>
      <c r="L86" s="2">
        <f t="shared" si="12"/>
        <v>-1.4468630277777788</v>
      </c>
      <c r="M86" s="2">
        <f t="shared" si="13"/>
        <v>0.83017545842752927</v>
      </c>
      <c r="N86" s="2">
        <f t="shared" si="14"/>
        <v>2.0934126211502813</v>
      </c>
      <c r="O86" s="2">
        <f t="shared" si="15"/>
        <v>1.318294270048008</v>
      </c>
      <c r="P86" s="2">
        <f t="shared" si="16"/>
        <v>1.6443779228889988</v>
      </c>
      <c r="Q86" s="2">
        <f t="shared" si="17"/>
        <v>2.7070130040556813E-2</v>
      </c>
      <c r="R86" s="2">
        <f t="shared" si="18"/>
        <v>1.2823329999999995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4.7721220000000004</v>
      </c>
      <c r="I87">
        <v>6.1767459999999996</v>
      </c>
      <c r="J87" s="2">
        <f t="shared" si="10"/>
        <v>1.4046239999999992</v>
      </c>
      <c r="K87" s="2">
        <f t="shared" si="11"/>
        <v>-4.0758006481481477</v>
      </c>
      <c r="L87" s="2">
        <f t="shared" si="12"/>
        <v>-4.7338150277777791</v>
      </c>
      <c r="M87" s="2">
        <f t="shared" si="13"/>
        <v>16.612150923444862</v>
      </c>
      <c r="N87" s="2">
        <f t="shared" si="14"/>
        <v>22.409004717214735</v>
      </c>
      <c r="O87" s="2">
        <f t="shared" si="15"/>
        <v>19.294086358430114</v>
      </c>
      <c r="P87" s="2">
        <f t="shared" si="16"/>
        <v>1.9729685813759978</v>
      </c>
      <c r="Q87" s="2">
        <f t="shared" si="17"/>
        <v>11.083512899436069</v>
      </c>
      <c r="R87" s="2">
        <f t="shared" si="18"/>
        <v>1.4046239999999992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4.9702929999999999</v>
      </c>
      <c r="I88">
        <v>4.7506050000000002</v>
      </c>
      <c r="J88" s="2">
        <f t="shared" si="10"/>
        <v>-0.21968799999999966</v>
      </c>
      <c r="K88" s="2">
        <f t="shared" si="11"/>
        <v>-5.5019416481481471</v>
      </c>
      <c r="L88" s="2">
        <f t="shared" si="12"/>
        <v>-4.5356440277777796</v>
      </c>
      <c r="M88" s="2">
        <f t="shared" si="13"/>
        <v>30.271361899627149</v>
      </c>
      <c r="N88" s="2">
        <f t="shared" si="14"/>
        <v>20.572066746716239</v>
      </c>
      <c r="O88" s="2">
        <f t="shared" si="15"/>
        <v>24.954848777604976</v>
      </c>
      <c r="P88" s="2">
        <f t="shared" si="16"/>
        <v>4.8262817343999849E-2</v>
      </c>
      <c r="Q88" s="2">
        <f t="shared" si="17"/>
        <v>22.613182694409126</v>
      </c>
      <c r="R88" s="2">
        <f t="shared" si="18"/>
        <v>0.21968799999999966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6.3430400000000002</v>
      </c>
      <c r="I89">
        <v>6.3771940000000003</v>
      </c>
      <c r="J89" s="2">
        <f t="shared" si="10"/>
        <v>3.4154000000000018E-2</v>
      </c>
      <c r="K89" s="2">
        <f t="shared" si="11"/>
        <v>-3.8753526481481471</v>
      </c>
      <c r="L89" s="2">
        <f t="shared" si="12"/>
        <v>-3.1628970277777793</v>
      </c>
      <c r="M89" s="2">
        <f t="shared" si="13"/>
        <v>15.018358147508856</v>
      </c>
      <c r="N89" s="2">
        <f t="shared" si="14"/>
        <v>10.00391760832551</v>
      </c>
      <c r="O89" s="2">
        <f t="shared" si="15"/>
        <v>12.257341372418521</v>
      </c>
      <c r="P89" s="2">
        <f t="shared" si="16"/>
        <v>1.1664957160000013E-3</v>
      </c>
      <c r="Q89" s="2">
        <f t="shared" si="17"/>
        <v>9.7890329338680662</v>
      </c>
      <c r="R89" s="2">
        <f t="shared" si="18"/>
        <v>3.4154000000000018E-2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6.9417119999999999</v>
      </c>
      <c r="I90">
        <v>7.0906229999999999</v>
      </c>
      <c r="J90" s="2">
        <f t="shared" si="10"/>
        <v>0.14891100000000002</v>
      </c>
      <c r="K90" s="2">
        <f t="shared" si="11"/>
        <v>-3.1619236481481474</v>
      </c>
      <c r="L90" s="2">
        <f t="shared" si="12"/>
        <v>-2.5642250277777796</v>
      </c>
      <c r="M90" s="2">
        <f t="shared" si="13"/>
        <v>9.9977611567184894</v>
      </c>
      <c r="N90" s="2">
        <f t="shared" si="14"/>
        <v>6.5752499930819548</v>
      </c>
      <c r="O90" s="2">
        <f t="shared" si="15"/>
        <v>8.1078837545039022</v>
      </c>
      <c r="P90" s="2">
        <f t="shared" si="16"/>
        <v>2.2174485921000006E-2</v>
      </c>
      <c r="Q90" s="2">
        <f t="shared" si="17"/>
        <v>5.833741852780121</v>
      </c>
      <c r="R90" s="2">
        <f t="shared" si="18"/>
        <v>0.14891100000000002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7.4535499999999999</v>
      </c>
      <c r="I91">
        <v>8.3418410000000005</v>
      </c>
      <c r="J91" s="2">
        <f t="shared" si="10"/>
        <v>0.88829100000000061</v>
      </c>
      <c r="K91" s="2">
        <f t="shared" si="11"/>
        <v>-1.9107056481481468</v>
      </c>
      <c r="L91" s="2">
        <f t="shared" si="12"/>
        <v>-2.0523870277777796</v>
      </c>
      <c r="M91" s="2">
        <f t="shared" si="13"/>
        <v>3.6507960738652296</v>
      </c>
      <c r="N91" s="2">
        <f t="shared" si="14"/>
        <v>4.2122925117905083</v>
      </c>
      <c r="O91" s="2">
        <f t="shared" si="15"/>
        <v>3.9215074861609911</v>
      </c>
      <c r="P91" s="2">
        <f t="shared" si="16"/>
        <v>0.7890609006810011</v>
      </c>
      <c r="Q91" s="2">
        <f t="shared" si="17"/>
        <v>1.3551195618880036</v>
      </c>
      <c r="R91" s="2">
        <f t="shared" si="18"/>
        <v>0.88829100000000061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9.5067590000000006</v>
      </c>
      <c r="I92">
        <v>10.444659</v>
      </c>
      <c r="J92" s="2">
        <f t="shared" si="10"/>
        <v>0.93789999999999907</v>
      </c>
      <c r="K92" s="2">
        <f t="shared" si="11"/>
        <v>0.19211235185185238</v>
      </c>
      <c r="L92" s="2">
        <f t="shared" si="12"/>
        <v>8.2197222222113453E-4</v>
      </c>
      <c r="M92" s="2">
        <f t="shared" si="13"/>
        <v>3.6907155734049929E-2</v>
      </c>
      <c r="N92" s="2">
        <f t="shared" si="14"/>
        <v>6.7563833410315016E-7</v>
      </c>
      <c r="O92" s="2">
        <f t="shared" si="15"/>
        <v>1.5791101676779559E-4</v>
      </c>
      <c r="P92" s="2">
        <f t="shared" si="16"/>
        <v>0.87965640999999828</v>
      </c>
      <c r="Q92" s="2">
        <f t="shared" si="17"/>
        <v>0.88119894113277475</v>
      </c>
      <c r="R92" s="2">
        <f t="shared" si="18"/>
        <v>0.93789999999999907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11.51624</v>
      </c>
      <c r="I93">
        <v>13.197846</v>
      </c>
      <c r="J93" s="2">
        <f t="shared" si="10"/>
        <v>1.6816060000000004</v>
      </c>
      <c r="K93" s="2">
        <f t="shared" si="11"/>
        <v>2.9452993518518529</v>
      </c>
      <c r="L93" s="2">
        <f t="shared" si="12"/>
        <v>2.0103029722222203</v>
      </c>
      <c r="M93" s="2">
        <f t="shared" si="13"/>
        <v>8.6747882720189455</v>
      </c>
      <c r="N93" s="2">
        <f t="shared" si="14"/>
        <v>4.0413180401254936</v>
      </c>
      <c r="O93" s="2">
        <f t="shared" si="15"/>
        <v>5.9209440411119587</v>
      </c>
      <c r="P93" s="2">
        <f t="shared" si="16"/>
        <v>2.8277987392360013</v>
      </c>
      <c r="Q93" s="2">
        <f t="shared" si="17"/>
        <v>13.630191859174934</v>
      </c>
      <c r="R93" s="2">
        <f t="shared" si="18"/>
        <v>1.6816060000000004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14.496236</v>
      </c>
      <c r="I94">
        <v>16.418118</v>
      </c>
      <c r="J94" s="2">
        <f t="shared" si="10"/>
        <v>1.9218820000000001</v>
      </c>
      <c r="K94" s="2">
        <f t="shared" si="11"/>
        <v>6.1655713518518525</v>
      </c>
      <c r="L94" s="2">
        <f t="shared" si="12"/>
        <v>4.9902989722222202</v>
      </c>
      <c r="M94" s="2">
        <f t="shared" si="13"/>
        <v>38.014270094776279</v>
      </c>
      <c r="N94" s="2">
        <f t="shared" si="14"/>
        <v>24.903083832162146</v>
      </c>
      <c r="O94" s="2">
        <f t="shared" si="15"/>
        <v>30.768044380309064</v>
      </c>
      <c r="P94" s="2">
        <f t="shared" si="16"/>
        <v>3.6936304219240004</v>
      </c>
      <c r="Q94" s="2">
        <f t="shared" si="17"/>
        <v>47.778245792750916</v>
      </c>
      <c r="R94" s="2">
        <f t="shared" si="18"/>
        <v>1.9218820000000001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15.178988</v>
      </c>
      <c r="I95">
        <v>14.948691</v>
      </c>
      <c r="J95" s="2">
        <f t="shared" si="10"/>
        <v>-0.2302970000000002</v>
      </c>
      <c r="K95" s="2">
        <f t="shared" si="11"/>
        <v>4.6961443518518529</v>
      </c>
      <c r="L95" s="2">
        <f t="shared" si="12"/>
        <v>5.6730509722222209</v>
      </c>
      <c r="M95" s="2">
        <f t="shared" si="13"/>
        <v>22.053771773430061</v>
      </c>
      <c r="N95" s="2">
        <f t="shared" si="14"/>
        <v>32.183507333431486</v>
      </c>
      <c r="O95" s="2">
        <f t="shared" si="15"/>
        <v>26.641466280969045</v>
      </c>
      <c r="P95" s="2">
        <f t="shared" si="16"/>
        <v>5.303670820900009E-2</v>
      </c>
      <c r="Q95" s="2">
        <f t="shared" si="17"/>
        <v>29.623570802140762</v>
      </c>
      <c r="R95" s="2">
        <f t="shared" si="18"/>
        <v>0.2302970000000002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12.659817</v>
      </c>
      <c r="I96">
        <v>12.859022</v>
      </c>
      <c r="J96" s="2">
        <f t="shared" si="10"/>
        <v>0.19920499999999919</v>
      </c>
      <c r="K96" s="2">
        <f t="shared" si="11"/>
        <v>2.6064753518518522</v>
      </c>
      <c r="L96" s="2">
        <f t="shared" si="12"/>
        <v>3.1538799722222208</v>
      </c>
      <c r="M96" s="2">
        <f t="shared" si="13"/>
        <v>6.7937137598112365</v>
      </c>
      <c r="N96" s="2">
        <f t="shared" si="14"/>
        <v>9.9469588791844359</v>
      </c>
      <c r="O96" s="2">
        <f t="shared" si="15"/>
        <v>8.2205104102964235</v>
      </c>
      <c r="P96" s="2">
        <f t="shared" si="16"/>
        <v>3.9682632024999678E-2</v>
      </c>
      <c r="Q96" s="2">
        <f t="shared" si="17"/>
        <v>11.243178830942487</v>
      </c>
      <c r="R96" s="2">
        <f t="shared" si="18"/>
        <v>0.19920499999999919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10.056915999999999</v>
      </c>
      <c r="I97">
        <v>10.140311000000001</v>
      </c>
      <c r="J97" s="2">
        <f t="shared" si="10"/>
        <v>8.3395000000001218E-2</v>
      </c>
      <c r="K97" s="2">
        <f t="shared" si="11"/>
        <v>-0.11223564814814679</v>
      </c>
      <c r="L97" s="2">
        <f t="shared" si="12"/>
        <v>0.55097897222221981</v>
      </c>
      <c r="M97" s="2">
        <f t="shared" si="13"/>
        <v>1.2596840715234607E-2</v>
      </c>
      <c r="N97" s="2">
        <f t="shared" si="14"/>
        <v>0.30357782783105369</v>
      </c>
      <c r="O97" s="2">
        <f t="shared" si="15"/>
        <v>-6.183948206336061E-2</v>
      </c>
      <c r="P97" s="2">
        <f t="shared" si="16"/>
        <v>6.9547260250002029E-3</v>
      </c>
      <c r="Q97" s="2">
        <f t="shared" si="17"/>
        <v>0.40243033663299926</v>
      </c>
      <c r="R97" s="2">
        <f t="shared" si="18"/>
        <v>8.3395000000001218E-2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7.6801560000000002</v>
      </c>
      <c r="I98">
        <v>7.9655129999999996</v>
      </c>
      <c r="J98" s="2">
        <f t="shared" si="10"/>
        <v>0.28535699999999942</v>
      </c>
      <c r="K98" s="2">
        <f t="shared" si="11"/>
        <v>-2.2870336481481477</v>
      </c>
      <c r="L98" s="2">
        <f t="shared" si="12"/>
        <v>-1.8257810277777793</v>
      </c>
      <c r="M98" s="2">
        <f t="shared" si="13"/>
        <v>5.2305229077618254</v>
      </c>
      <c r="N98" s="2">
        <f t="shared" si="14"/>
        <v>3.3334763613932838</v>
      </c>
      <c r="O98" s="2">
        <f t="shared" si="15"/>
        <v>4.1756226446782891</v>
      </c>
      <c r="P98" s="2">
        <f t="shared" si="16"/>
        <v>8.1428617448999666E-2</v>
      </c>
      <c r="Q98" s="2">
        <f t="shared" si="17"/>
        <v>2.3729061853551183</v>
      </c>
      <c r="R98" s="2">
        <f t="shared" si="18"/>
        <v>0.28535699999999942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6.1206110000000002</v>
      </c>
      <c r="I99">
        <v>5.5748559999999996</v>
      </c>
      <c r="J99" s="2">
        <f t="shared" si="10"/>
        <v>-0.54575500000000066</v>
      </c>
      <c r="K99" s="2">
        <f t="shared" si="11"/>
        <v>-4.6776906481481477</v>
      </c>
      <c r="L99" s="2">
        <f t="shared" si="12"/>
        <v>-3.3853260277777792</v>
      </c>
      <c r="M99" s="2">
        <f t="shared" si="13"/>
        <v>21.880789799772639</v>
      </c>
      <c r="N99" s="2">
        <f t="shared" si="14"/>
        <v>11.460432314349678</v>
      </c>
      <c r="O99" s="2">
        <f t="shared" si="15"/>
        <v>15.835507901068635</v>
      </c>
      <c r="P99" s="2">
        <f t="shared" si="16"/>
        <v>0.29784852002500073</v>
      </c>
      <c r="Q99" s="2">
        <f t="shared" si="17"/>
        <v>15.453398046954407</v>
      </c>
      <c r="R99" s="2">
        <f t="shared" si="18"/>
        <v>0.54575500000000066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6.6705810000000003</v>
      </c>
      <c r="I100">
        <v>6.7227480000000002</v>
      </c>
      <c r="J100" s="2">
        <f t="shared" si="10"/>
        <v>5.2166999999999852E-2</v>
      </c>
      <c r="K100" s="2">
        <f t="shared" si="11"/>
        <v>-3.5297986481481471</v>
      </c>
      <c r="L100" s="2">
        <f t="shared" si="12"/>
        <v>-2.8353560277777792</v>
      </c>
      <c r="M100" s="2">
        <f t="shared" si="13"/>
        <v>12.459478496468487</v>
      </c>
      <c r="N100" s="2">
        <f t="shared" si="14"/>
        <v>8.0392438042557863</v>
      </c>
      <c r="O100" s="2">
        <f t="shared" si="15"/>
        <v>10.008235873868705</v>
      </c>
      <c r="P100" s="2">
        <f t="shared" si="16"/>
        <v>2.7213958889999845E-3</v>
      </c>
      <c r="Q100" s="2">
        <f t="shared" si="17"/>
        <v>7.7461411643426201</v>
      </c>
      <c r="R100" s="2">
        <f t="shared" si="18"/>
        <v>5.2166999999999852E-2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5.7661499999999997</v>
      </c>
      <c r="I101">
        <v>6.0133390000000002</v>
      </c>
      <c r="J101" s="2">
        <f t="shared" si="10"/>
        <v>0.24718900000000055</v>
      </c>
      <c r="K101" s="2">
        <f t="shared" si="11"/>
        <v>-4.2392076481481471</v>
      </c>
      <c r="L101" s="2">
        <f t="shared" si="12"/>
        <v>-3.7397870277777798</v>
      </c>
      <c r="M101" s="2">
        <f t="shared" si="13"/>
        <v>17.970881484117744</v>
      </c>
      <c r="N101" s="2">
        <f t="shared" si="14"/>
        <v>13.986007013134961</v>
      </c>
      <c r="O101" s="2">
        <f t="shared" si="15"/>
        <v>15.853733770600792</v>
      </c>
      <c r="P101" s="2">
        <f t="shared" si="16"/>
        <v>6.1102401721000267E-2</v>
      </c>
      <c r="Q101" s="2">
        <f t="shared" si="17"/>
        <v>12.198240983637234</v>
      </c>
      <c r="R101" s="2">
        <f t="shared" si="18"/>
        <v>0.24718900000000055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6.8529999999999998</v>
      </c>
      <c r="I102">
        <v>7.0182650000000004</v>
      </c>
      <c r="J102" s="2">
        <f t="shared" si="10"/>
        <v>0.16526500000000066</v>
      </c>
      <c r="K102" s="2">
        <f t="shared" si="11"/>
        <v>-3.2342816481481469</v>
      </c>
      <c r="L102" s="2">
        <f t="shared" si="12"/>
        <v>-2.6529370277777797</v>
      </c>
      <c r="M102" s="2">
        <f t="shared" si="13"/>
        <v>10.460577779547894</v>
      </c>
      <c r="N102" s="2">
        <f t="shared" si="14"/>
        <v>7.0380748733544003</v>
      </c>
      <c r="O102" s="2">
        <f t="shared" si="15"/>
        <v>8.5803455426343636</v>
      </c>
      <c r="P102" s="2">
        <f t="shared" si="16"/>
        <v>2.731252022500022E-2</v>
      </c>
      <c r="Q102" s="2">
        <f t="shared" si="17"/>
        <v>6.1885121177880071</v>
      </c>
      <c r="R102" s="2">
        <f t="shared" si="18"/>
        <v>0.16526500000000066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8.1572969999999998</v>
      </c>
      <c r="I103">
        <v>8.6028570000000002</v>
      </c>
      <c r="J103" s="2">
        <f t="shared" si="10"/>
        <v>0.4455600000000004</v>
      </c>
      <c r="K103" s="2">
        <f t="shared" si="11"/>
        <v>-1.6496896481481471</v>
      </c>
      <c r="L103" s="2">
        <f t="shared" si="12"/>
        <v>-1.3486400277777797</v>
      </c>
      <c r="M103" s="2">
        <f t="shared" si="13"/>
        <v>2.7214759352071574</v>
      </c>
      <c r="N103" s="2">
        <f t="shared" si="14"/>
        <v>1.8188299245244504</v>
      </c>
      <c r="O103" s="2">
        <f t="shared" si="15"/>
        <v>2.2248374929032328</v>
      </c>
      <c r="P103" s="2">
        <f t="shared" si="16"/>
        <v>0.19852371360000035</v>
      </c>
      <c r="Q103" s="2">
        <f t="shared" si="17"/>
        <v>0.81555353657111462</v>
      </c>
      <c r="R103" s="2">
        <f t="shared" si="18"/>
        <v>0.4455600000000004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11.317183</v>
      </c>
      <c r="I104">
        <v>11.752383999999999</v>
      </c>
      <c r="J104" s="2">
        <f t="shared" si="10"/>
        <v>0.43520099999999928</v>
      </c>
      <c r="K104" s="2">
        <f t="shared" si="11"/>
        <v>1.499837351851852</v>
      </c>
      <c r="L104" s="2">
        <f t="shared" si="12"/>
        <v>1.8112459722222205</v>
      </c>
      <c r="M104" s="2">
        <f t="shared" si="13"/>
        <v>2.2495120820099759</v>
      </c>
      <c r="N104" s="2">
        <f t="shared" si="14"/>
        <v>3.2806119718912168</v>
      </c>
      <c r="O104" s="2">
        <f t="shared" si="15"/>
        <v>2.7165743625301082</v>
      </c>
      <c r="P104" s="2">
        <f t="shared" si="16"/>
        <v>0.18939991040099938</v>
      </c>
      <c r="Q104" s="2">
        <f t="shared" si="17"/>
        <v>5.0465239990063786</v>
      </c>
      <c r="R104" s="2">
        <f t="shared" si="18"/>
        <v>0.43520099999999928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12.480255</v>
      </c>
      <c r="I105">
        <v>13.440951999999999</v>
      </c>
      <c r="J105" s="2">
        <f t="shared" si="10"/>
        <v>0.96069699999999969</v>
      </c>
      <c r="K105" s="2">
        <f t="shared" si="11"/>
        <v>3.188405351851852</v>
      </c>
      <c r="L105" s="2">
        <f t="shared" si="12"/>
        <v>2.9743179722222202</v>
      </c>
      <c r="M105" s="2">
        <f t="shared" si="13"/>
        <v>10.165928687717532</v>
      </c>
      <c r="N105" s="2">
        <f t="shared" si="14"/>
        <v>8.8465673998840995</v>
      </c>
      <c r="O105" s="2">
        <f t="shared" si="15"/>
        <v>9.4833313407424757</v>
      </c>
      <c r="P105" s="2">
        <f t="shared" si="16"/>
        <v>0.92293872580899938</v>
      </c>
      <c r="Q105" s="2">
        <f t="shared" si="17"/>
        <v>15.484342831613038</v>
      </c>
      <c r="R105" s="2">
        <f t="shared" si="18"/>
        <v>0.96069699999999969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14.768364999999999</v>
      </c>
      <c r="I106">
        <v>16.549931999999998</v>
      </c>
      <c r="J106" s="2">
        <f t="shared" si="10"/>
        <v>1.781566999999999</v>
      </c>
      <c r="K106" s="2">
        <f t="shared" si="11"/>
        <v>6.297385351851851</v>
      </c>
      <c r="L106" s="2">
        <f t="shared" si="12"/>
        <v>5.2624279722222198</v>
      </c>
      <c r="M106" s="2">
        <f t="shared" si="13"/>
        <v>39.65706226971826</v>
      </c>
      <c r="N106" s="2">
        <f t="shared" si="14"/>
        <v>27.693148162826866</v>
      </c>
      <c r="O106" s="2">
        <f t="shared" si="15"/>
        <v>33.13953682744765</v>
      </c>
      <c r="P106" s="2">
        <f t="shared" si="16"/>
        <v>3.1739809754889965</v>
      </c>
      <c r="Q106" s="2">
        <f t="shared" si="17"/>
        <v>49.6178651686919</v>
      </c>
      <c r="R106" s="2">
        <f t="shared" si="18"/>
        <v>1.781566999999999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14.78607</v>
      </c>
      <c r="I107">
        <v>16.771944000000001</v>
      </c>
      <c r="J107" s="2">
        <f t="shared" si="10"/>
        <v>1.9858740000000008</v>
      </c>
      <c r="K107" s="2">
        <f t="shared" si="11"/>
        <v>6.519397351851854</v>
      </c>
      <c r="L107" s="2">
        <f t="shared" si="12"/>
        <v>5.280132972222221</v>
      </c>
      <c r="M107" s="2">
        <f t="shared" si="13"/>
        <v>42.502541831332969</v>
      </c>
      <c r="N107" s="2">
        <f t="shared" si="14"/>
        <v>27.879804204348265</v>
      </c>
      <c r="O107" s="2">
        <f t="shared" si="15"/>
        <v>34.423284916531209</v>
      </c>
      <c r="P107" s="2">
        <f t="shared" si="16"/>
        <v>3.9436955438760033</v>
      </c>
      <c r="Q107" s="2">
        <f t="shared" si="17"/>
        <v>52.794857320381936</v>
      </c>
      <c r="R107" s="2">
        <f t="shared" si="18"/>
        <v>1.9858740000000008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11.963168</v>
      </c>
      <c r="I108">
        <v>13.094060000000001</v>
      </c>
      <c r="J108" s="2">
        <f t="shared" si="10"/>
        <v>1.1308920000000011</v>
      </c>
      <c r="K108" s="2">
        <f t="shared" si="11"/>
        <v>2.8415133518518534</v>
      </c>
      <c r="L108" s="2">
        <f t="shared" si="12"/>
        <v>2.4572309722222201</v>
      </c>
      <c r="M108" s="2">
        <f t="shared" si="13"/>
        <v>8.0741981287523554</v>
      </c>
      <c r="N108" s="2">
        <f t="shared" si="14"/>
        <v>6.0379840508481566</v>
      </c>
      <c r="O108" s="2">
        <f t="shared" si="15"/>
        <v>6.982254616153349</v>
      </c>
      <c r="P108" s="2">
        <f t="shared" si="16"/>
        <v>1.2789167156640024</v>
      </c>
      <c r="Q108" s="2">
        <f t="shared" si="17"/>
        <v>12.874626463788827</v>
      </c>
      <c r="R108" s="2">
        <f t="shared" si="18"/>
        <v>1.1308920000000011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10.635922000000001</v>
      </c>
      <c r="I109">
        <v>10.210146</v>
      </c>
      <c r="J109" s="2">
        <f t="shared" si="10"/>
        <v>-0.42577600000000082</v>
      </c>
      <c r="K109" s="2">
        <f t="shared" si="11"/>
        <v>-4.2400648148147368E-2</v>
      </c>
      <c r="L109" s="2">
        <f t="shared" si="12"/>
        <v>1.1299849722222213</v>
      </c>
      <c r="M109" s="2">
        <f t="shared" si="13"/>
        <v>1.797814963382993E-3</v>
      </c>
      <c r="N109" s="2">
        <f t="shared" si="14"/>
        <v>1.2768660374480543</v>
      </c>
      <c r="O109" s="2">
        <f t="shared" si="15"/>
        <v>-4.7912095219888484E-2</v>
      </c>
      <c r="P109" s="2">
        <f t="shared" si="16"/>
        <v>0.18128520217600069</v>
      </c>
      <c r="Q109" s="2">
        <f t="shared" si="17"/>
        <v>0.49591027655827608</v>
      </c>
      <c r="R109" s="2">
        <f t="shared" si="18"/>
        <v>0.42577600000000082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8.687678</v>
      </c>
      <c r="I110">
        <v>7.540826</v>
      </c>
      <c r="J110" s="2">
        <f t="shared" si="10"/>
        <v>-1.146852</v>
      </c>
      <c r="K110" s="2">
        <f t="shared" si="11"/>
        <v>-2.7117206481481473</v>
      </c>
      <c r="L110" s="2">
        <f t="shared" si="12"/>
        <v>-0.81825902777777948</v>
      </c>
      <c r="M110" s="2">
        <f t="shared" si="13"/>
        <v>7.3534288735930078</v>
      </c>
      <c r="N110" s="2">
        <f t="shared" si="14"/>
        <v>0.66954783653983685</v>
      </c>
      <c r="O110" s="2">
        <f t="shared" si="15"/>
        <v>2.2188899011586329</v>
      </c>
      <c r="P110" s="2">
        <f t="shared" si="16"/>
        <v>1.3152695099039999</v>
      </c>
      <c r="Q110" s="2">
        <f t="shared" si="17"/>
        <v>3.8616613514938409</v>
      </c>
      <c r="R110" s="2">
        <f t="shared" si="18"/>
        <v>1.146852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6.2619369999999996</v>
      </c>
      <c r="I111">
        <v>6.1656829999999996</v>
      </c>
      <c r="J111" s="2">
        <f t="shared" si="10"/>
        <v>-9.6254000000000062E-2</v>
      </c>
      <c r="K111" s="2">
        <f t="shared" si="11"/>
        <v>-4.0868636481481477</v>
      </c>
      <c r="L111" s="2">
        <f t="shared" si="12"/>
        <v>-3.2440000277777798</v>
      </c>
      <c r="M111" s="2">
        <f t="shared" si="13"/>
        <v>16.702454478554788</v>
      </c>
      <c r="N111" s="2">
        <f t="shared" si="14"/>
        <v>10.523536180222237</v>
      </c>
      <c r="O111" s="2">
        <f t="shared" si="15"/>
        <v>13.257785788116591</v>
      </c>
      <c r="P111" s="2">
        <f t="shared" si="16"/>
        <v>9.2648325160000124E-3</v>
      </c>
      <c r="Q111" s="2">
        <f t="shared" si="17"/>
        <v>11.157296970085682</v>
      </c>
      <c r="R111" s="2">
        <f t="shared" si="18"/>
        <v>9.6254000000000062E-2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6.1383000000000001</v>
      </c>
      <c r="I112">
        <v>5.924798</v>
      </c>
      <c r="S112"/>
      <c r="T112"/>
      <c r="U112"/>
      <c r="V112"/>
    </row>
    <row r="113" spans="8:22" x14ac:dyDescent="0.3">
      <c r="H113">
        <v>5.0824309999999997</v>
      </c>
      <c r="I113">
        <v>5.1351440000000004</v>
      </c>
      <c r="S113"/>
      <c r="T113"/>
      <c r="U113"/>
      <c r="V113"/>
    </row>
    <row r="114" spans="8:22" x14ac:dyDescent="0.3">
      <c r="H114">
        <v>6.6425419999999997</v>
      </c>
      <c r="I114">
        <v>6.6382300000000001</v>
      </c>
      <c r="S114"/>
      <c r="T114"/>
      <c r="U114"/>
      <c r="V114"/>
    </row>
    <row r="115" spans="8:22" x14ac:dyDescent="0.3">
      <c r="H115">
        <v>8.1711559999999999</v>
      </c>
      <c r="I115">
        <v>8.4642090000000003</v>
      </c>
      <c r="S115"/>
      <c r="T115"/>
      <c r="U115"/>
      <c r="V115"/>
    </row>
    <row r="116" spans="8:22" x14ac:dyDescent="0.3">
      <c r="H116">
        <v>10.042151</v>
      </c>
      <c r="I116">
        <v>10.948725</v>
      </c>
      <c r="S116"/>
      <c r="T116"/>
      <c r="U116"/>
      <c r="V116"/>
    </row>
    <row r="117" spans="8:22" x14ac:dyDescent="0.3">
      <c r="H117">
        <v>12.474290999999999</v>
      </c>
      <c r="I117">
        <v>14.313993</v>
      </c>
      <c r="S117"/>
      <c r="T117"/>
      <c r="U117"/>
      <c r="V117"/>
    </row>
    <row r="118" spans="8:22" x14ac:dyDescent="0.3">
      <c r="H118">
        <v>13.748132999999999</v>
      </c>
      <c r="I118">
        <v>16.523859000000002</v>
      </c>
      <c r="S118"/>
      <c r="T118"/>
      <c r="U118"/>
      <c r="V118"/>
    </row>
    <row r="119" spans="8:22" x14ac:dyDescent="0.3">
      <c r="H119">
        <v>14.490436000000001</v>
      </c>
      <c r="I119">
        <v>16.571672</v>
      </c>
      <c r="S119"/>
      <c r="T119"/>
      <c r="U119"/>
      <c r="V119"/>
    </row>
    <row r="120" spans="8:22" x14ac:dyDescent="0.3">
      <c r="H120">
        <v>12.206099999999999</v>
      </c>
      <c r="I120">
        <v>13.632498999999999</v>
      </c>
      <c r="S120"/>
      <c r="T120"/>
      <c r="U120"/>
      <c r="V120"/>
    </row>
    <row r="121" spans="8:22" x14ac:dyDescent="0.3">
      <c r="H121">
        <v>9.6481670000000008</v>
      </c>
      <c r="I121">
        <v>9.641197</v>
      </c>
      <c r="S121"/>
      <c r="T121"/>
      <c r="U121"/>
      <c r="V121"/>
    </row>
    <row r="122" spans="8:22" x14ac:dyDescent="0.3">
      <c r="H122">
        <v>8.9003510000000006</v>
      </c>
      <c r="I122">
        <v>7.1566989999999997</v>
      </c>
      <c r="S122"/>
      <c r="T122"/>
      <c r="U122"/>
      <c r="V122"/>
    </row>
    <row r="123" spans="8:22" x14ac:dyDescent="0.3">
      <c r="H123">
        <v>6.0387649999999997</v>
      </c>
      <c r="I123">
        <v>5.9214380000000002</v>
      </c>
      <c r="S123"/>
      <c r="T123"/>
      <c r="U123"/>
      <c r="V123"/>
    </row>
    <row r="124" spans="8:22" x14ac:dyDescent="0.3">
      <c r="H124">
        <v>5.138973</v>
      </c>
      <c r="I124">
        <v>4.6888949999999996</v>
      </c>
      <c r="S124"/>
      <c r="T124"/>
      <c r="U124"/>
      <c r="V124"/>
    </row>
    <row r="125" spans="8:22" x14ac:dyDescent="0.3">
      <c r="H125">
        <v>5.1714399999999996</v>
      </c>
      <c r="I125">
        <v>4.5126949999999999</v>
      </c>
      <c r="S125"/>
      <c r="T125"/>
      <c r="U125"/>
      <c r="V125"/>
    </row>
    <row r="126" spans="8:22" x14ac:dyDescent="0.3">
      <c r="H126">
        <v>5.527164</v>
      </c>
      <c r="I126">
        <v>4.7787410000000001</v>
      </c>
      <c r="S126"/>
      <c r="T126"/>
      <c r="U126"/>
      <c r="V126"/>
    </row>
    <row r="127" spans="8:22" x14ac:dyDescent="0.3">
      <c r="H127">
        <v>7.2697019999999997</v>
      </c>
      <c r="I127">
        <v>6.0055389999999997</v>
      </c>
      <c r="S127"/>
      <c r="T127"/>
      <c r="U127"/>
      <c r="V127"/>
    </row>
    <row r="128" spans="8:22" x14ac:dyDescent="0.3">
      <c r="H128">
        <v>8.55321</v>
      </c>
      <c r="I128">
        <v>7.7669129999999997</v>
      </c>
      <c r="S128"/>
      <c r="T128"/>
      <c r="U128"/>
      <c r="V128"/>
    </row>
    <row r="129" spans="8:22" x14ac:dyDescent="0.3">
      <c r="H129">
        <v>9.8239649999999994</v>
      </c>
      <c r="I129">
        <v>9.9212500000000006</v>
      </c>
      <c r="S129"/>
      <c r="T129"/>
      <c r="U129"/>
      <c r="V129"/>
    </row>
    <row r="130" spans="8:22" x14ac:dyDescent="0.3">
      <c r="H130">
        <v>11.81565</v>
      </c>
      <c r="I130">
        <v>11.536858000000001</v>
      </c>
      <c r="S130"/>
      <c r="T130"/>
      <c r="U130"/>
      <c r="V130"/>
    </row>
    <row r="131" spans="8:22" x14ac:dyDescent="0.3">
      <c r="H131">
        <v>12.160491</v>
      </c>
      <c r="I131">
        <v>11.378359</v>
      </c>
      <c r="S131"/>
      <c r="T131"/>
      <c r="U131"/>
      <c r="V131"/>
    </row>
    <row r="132" spans="8:22" x14ac:dyDescent="0.3">
      <c r="H132">
        <v>11.414104</v>
      </c>
      <c r="I132">
        <v>9.8365050000000007</v>
      </c>
      <c r="S132"/>
      <c r="T132"/>
      <c r="U132"/>
      <c r="V132"/>
    </row>
    <row r="133" spans="8:22" x14ac:dyDescent="0.3">
      <c r="H133">
        <v>8.7537929999999999</v>
      </c>
      <c r="I133">
        <v>7.999765</v>
      </c>
      <c r="S133"/>
      <c r="T133"/>
      <c r="U133"/>
      <c r="V133"/>
    </row>
    <row r="134" spans="8:22" x14ac:dyDescent="0.3">
      <c r="H134">
        <v>5.8588389999999997</v>
      </c>
      <c r="I134">
        <v>5.8571730000000004</v>
      </c>
      <c r="S134"/>
      <c r="T134"/>
      <c r="U134"/>
      <c r="V134"/>
    </row>
    <row r="135" spans="8:22" x14ac:dyDescent="0.3">
      <c r="H135">
        <v>5.1850680000000002</v>
      </c>
      <c r="I135">
        <v>5.0109240000000002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2022-02-02T19:12:02Z</dcterms:modified>
</cp:coreProperties>
</file>