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W3M.git\trunk\DataCW3M\SkillAssessment\"/>
    </mc:Choice>
  </mc:AlternateContent>
  <xr:revisionPtr revIDLastSave="0" documentId="13_ncr:1_{FDBE7712-5B6D-4843-9DCA-B154D6D95981}" xr6:coauthVersionLast="47" xr6:coauthVersionMax="47" xr10:uidLastSave="{00000000-0000-0000-0000-000000000000}"/>
  <bookViews>
    <workbookView xWindow="6105" yWindow="4440" windowWidth="18900" windowHeight="11055" firstSheet="1" activeTab="1" xr2:uid="{C67948E6-1C73-4AAC-90D2-A2C4D420F2BD}"/>
  </bookViews>
  <sheets>
    <sheet name="Summary" sheetId="1" r:id="rId1"/>
    <sheet name="flow and temp skill statistics" sheetId="4" r:id="rId2"/>
    <sheet name="gage data" sheetId="8" r:id="rId3"/>
    <sheet name="Seasonal flow - monthly" sheetId="5" r:id="rId4"/>
    <sheet name="Seasonal flow - daily" sheetId="7" r:id="rId5"/>
    <sheet name="FLOW_Monthly_McKenzie_flow_skil" sheetId="6" r:id="rId6"/>
    <sheet name="2010-19 stream temperature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I228" i="4" l="1"/>
  <c r="Z228" i="4"/>
  <c r="Y228" i="4"/>
  <c r="X228" i="4"/>
  <c r="W228" i="4"/>
  <c r="U228" i="4"/>
  <c r="T228" i="4"/>
  <c r="S228" i="4"/>
  <c r="R228" i="4"/>
  <c r="P228" i="4"/>
  <c r="O228" i="4"/>
  <c r="N228" i="4"/>
  <c r="M228" i="4"/>
  <c r="K228" i="4"/>
  <c r="J228" i="4"/>
  <c r="I228" i="4"/>
  <c r="H228" i="4"/>
  <c r="BI227" i="4"/>
  <c r="Z227" i="4"/>
  <c r="Y227" i="4"/>
  <c r="X227" i="4"/>
  <c r="W227" i="4"/>
  <c r="U227" i="4"/>
  <c r="T227" i="4"/>
  <c r="S227" i="4"/>
  <c r="R227" i="4"/>
  <c r="P227" i="4"/>
  <c r="O227" i="4"/>
  <c r="N227" i="4"/>
  <c r="M227" i="4"/>
  <c r="K227" i="4"/>
  <c r="J227" i="4"/>
  <c r="I227" i="4"/>
  <c r="H227" i="4"/>
  <c r="BI226" i="4"/>
  <c r="Z226" i="4"/>
  <c r="Y226" i="4"/>
  <c r="X226" i="4"/>
  <c r="W226" i="4"/>
  <c r="U226" i="4"/>
  <c r="T226" i="4"/>
  <c r="S226" i="4"/>
  <c r="R226" i="4"/>
  <c r="P226" i="4"/>
  <c r="O226" i="4"/>
  <c r="N226" i="4"/>
  <c r="M226" i="4"/>
  <c r="K226" i="4"/>
  <c r="J226" i="4"/>
  <c r="I226" i="4"/>
  <c r="H226" i="4"/>
  <c r="BI172" i="4" l="1"/>
  <c r="Z172" i="4"/>
  <c r="Y172" i="4"/>
  <c r="X172" i="4"/>
  <c r="W172" i="4"/>
  <c r="U172" i="4"/>
  <c r="T172" i="4"/>
  <c r="S172" i="4"/>
  <c r="R172" i="4"/>
  <c r="P172" i="4"/>
  <c r="O172" i="4"/>
  <c r="N172" i="4"/>
  <c r="M172" i="4"/>
  <c r="K172" i="4"/>
  <c r="J172" i="4"/>
  <c r="I172" i="4"/>
  <c r="H172" i="4"/>
  <c r="BI225" i="4"/>
  <c r="Z225" i="4"/>
  <c r="Y225" i="4"/>
  <c r="X225" i="4"/>
  <c r="W225" i="4"/>
  <c r="U225" i="4"/>
  <c r="T225" i="4"/>
  <c r="S225" i="4"/>
  <c r="R225" i="4"/>
  <c r="P225" i="4"/>
  <c r="O225" i="4"/>
  <c r="N225" i="4"/>
  <c r="M225" i="4"/>
  <c r="K225" i="4"/>
  <c r="J225" i="4"/>
  <c r="I225" i="4"/>
  <c r="H225" i="4"/>
  <c r="W400" i="4"/>
  <c r="R400" i="4"/>
  <c r="M400" i="4"/>
  <c r="H400" i="4"/>
  <c r="W399" i="4"/>
  <c r="R399" i="4"/>
  <c r="M399" i="4"/>
  <c r="H399" i="4"/>
  <c r="BI224" i="4"/>
  <c r="Z224" i="4"/>
  <c r="Y224" i="4"/>
  <c r="X224" i="4"/>
  <c r="W224" i="4"/>
  <c r="U224" i="4"/>
  <c r="T224" i="4"/>
  <c r="S224" i="4"/>
  <c r="R224" i="4"/>
  <c r="P224" i="4"/>
  <c r="O224" i="4"/>
  <c r="N224" i="4"/>
  <c r="M224" i="4"/>
  <c r="K224" i="4"/>
  <c r="J224" i="4"/>
  <c r="I224" i="4"/>
  <c r="H224" i="4"/>
  <c r="W398" i="4"/>
  <c r="R398" i="4"/>
  <c r="M398" i="4"/>
  <c r="H398" i="4"/>
  <c r="W363" i="4"/>
  <c r="R363" i="4"/>
  <c r="M363" i="4"/>
  <c r="H363" i="4"/>
  <c r="W338" i="4"/>
  <c r="R338" i="4"/>
  <c r="M338" i="4"/>
  <c r="H338" i="4"/>
  <c r="W317" i="4"/>
  <c r="R317" i="4"/>
  <c r="M317" i="4"/>
  <c r="H317" i="4"/>
  <c r="W300" i="4"/>
  <c r="R300" i="4"/>
  <c r="M300" i="4"/>
  <c r="H300" i="4"/>
  <c r="W278" i="4"/>
  <c r="R278" i="4"/>
  <c r="M278" i="4"/>
  <c r="H278" i="4"/>
  <c r="BI189" i="4" l="1"/>
  <c r="Z189" i="4"/>
  <c r="Y189" i="4"/>
  <c r="X189" i="4"/>
  <c r="W189" i="4"/>
  <c r="U189" i="4"/>
  <c r="T189" i="4"/>
  <c r="S189" i="4"/>
  <c r="R189" i="4"/>
  <c r="P189" i="4"/>
  <c r="O189" i="4"/>
  <c r="N189" i="4"/>
  <c r="M189" i="4"/>
  <c r="K189" i="4"/>
  <c r="J189" i="4"/>
  <c r="I189" i="4"/>
  <c r="H189" i="4"/>
  <c r="BI171" i="4"/>
  <c r="Z171" i="4"/>
  <c r="Y171" i="4"/>
  <c r="X171" i="4"/>
  <c r="W171" i="4"/>
  <c r="U171" i="4"/>
  <c r="T171" i="4"/>
  <c r="S171" i="4"/>
  <c r="R171" i="4"/>
  <c r="P171" i="4"/>
  <c r="O171" i="4"/>
  <c r="N171" i="4"/>
  <c r="M171" i="4"/>
  <c r="K171" i="4"/>
  <c r="J171" i="4"/>
  <c r="I171" i="4"/>
  <c r="H171" i="4"/>
  <c r="BI143" i="4"/>
  <c r="Z143" i="4"/>
  <c r="Y143" i="4"/>
  <c r="X143" i="4"/>
  <c r="W143" i="4"/>
  <c r="U143" i="4"/>
  <c r="T143" i="4"/>
  <c r="S143" i="4"/>
  <c r="R143" i="4"/>
  <c r="P143" i="4"/>
  <c r="O143" i="4"/>
  <c r="N143" i="4"/>
  <c r="M143" i="4"/>
  <c r="K143" i="4"/>
  <c r="J143" i="4"/>
  <c r="I143" i="4"/>
  <c r="H143" i="4"/>
  <c r="BI110" i="4"/>
  <c r="Z110" i="4"/>
  <c r="Y110" i="4"/>
  <c r="X110" i="4"/>
  <c r="W110" i="4"/>
  <c r="U110" i="4"/>
  <c r="T110" i="4"/>
  <c r="S110" i="4"/>
  <c r="R110" i="4"/>
  <c r="P110" i="4"/>
  <c r="O110" i="4"/>
  <c r="N110" i="4"/>
  <c r="M110" i="4"/>
  <c r="K110" i="4"/>
  <c r="J110" i="4"/>
  <c r="I110" i="4"/>
  <c r="H110" i="4"/>
  <c r="BI94" i="4"/>
  <c r="Z94" i="4"/>
  <c r="Y94" i="4"/>
  <c r="X94" i="4"/>
  <c r="W94" i="4"/>
  <c r="U94" i="4"/>
  <c r="T94" i="4"/>
  <c r="S94" i="4"/>
  <c r="R94" i="4"/>
  <c r="P94" i="4"/>
  <c r="O94" i="4"/>
  <c r="N94" i="4"/>
  <c r="M94" i="4"/>
  <c r="K94" i="4"/>
  <c r="J94" i="4"/>
  <c r="I94" i="4"/>
  <c r="H94" i="4"/>
  <c r="BI64" i="4"/>
  <c r="Z64" i="4"/>
  <c r="Y64" i="4"/>
  <c r="X64" i="4"/>
  <c r="W64" i="4"/>
  <c r="U64" i="4"/>
  <c r="T64" i="4"/>
  <c r="S64" i="4"/>
  <c r="R64" i="4"/>
  <c r="P64" i="4"/>
  <c r="O64" i="4"/>
  <c r="N64" i="4"/>
  <c r="M64" i="4"/>
  <c r="K64" i="4"/>
  <c r="J64" i="4"/>
  <c r="I64" i="4"/>
  <c r="H64" i="4"/>
  <c r="BI55" i="4"/>
  <c r="Z55" i="4"/>
  <c r="Y55" i="4"/>
  <c r="X55" i="4"/>
  <c r="W55" i="4"/>
  <c r="U55" i="4"/>
  <c r="T55" i="4"/>
  <c r="S55" i="4"/>
  <c r="R55" i="4"/>
  <c r="P55" i="4"/>
  <c r="O55" i="4"/>
  <c r="N55" i="4"/>
  <c r="M55" i="4"/>
  <c r="K55" i="4"/>
  <c r="J55" i="4"/>
  <c r="I55" i="4"/>
  <c r="H55" i="4"/>
  <c r="BI41" i="4"/>
  <c r="Z41" i="4"/>
  <c r="Y41" i="4"/>
  <c r="X41" i="4"/>
  <c r="W41" i="4"/>
  <c r="U41" i="4"/>
  <c r="T41" i="4"/>
  <c r="S41" i="4"/>
  <c r="R41" i="4"/>
  <c r="P41" i="4"/>
  <c r="O41" i="4"/>
  <c r="N41" i="4"/>
  <c r="M41" i="4"/>
  <c r="K41" i="4"/>
  <c r="J41" i="4"/>
  <c r="I41" i="4"/>
  <c r="H41" i="4"/>
  <c r="BI254" i="4"/>
  <c r="Z254" i="4"/>
  <c r="Y254" i="4"/>
  <c r="X254" i="4"/>
  <c r="W254" i="4"/>
  <c r="U254" i="4"/>
  <c r="T254" i="4"/>
  <c r="S254" i="4"/>
  <c r="R254" i="4"/>
  <c r="P254" i="4"/>
  <c r="O254" i="4"/>
  <c r="N254" i="4"/>
  <c r="M254" i="4"/>
  <c r="K254" i="4"/>
  <c r="J254" i="4"/>
  <c r="I254" i="4"/>
  <c r="H254" i="4"/>
  <c r="BI223" i="4"/>
  <c r="Z223" i="4"/>
  <c r="Y223" i="4"/>
  <c r="X223" i="4"/>
  <c r="W223" i="4"/>
  <c r="U223" i="4"/>
  <c r="T223" i="4"/>
  <c r="S223" i="4"/>
  <c r="R223" i="4"/>
  <c r="P223" i="4"/>
  <c r="O223" i="4"/>
  <c r="N223" i="4"/>
  <c r="M223" i="4"/>
  <c r="K223" i="4"/>
  <c r="J223" i="4"/>
  <c r="I223" i="4"/>
  <c r="H223" i="4"/>
  <c r="W277" i="4"/>
  <c r="R277" i="4"/>
  <c r="M277" i="4"/>
  <c r="H277" i="4"/>
  <c r="W397" i="4"/>
  <c r="R397" i="4"/>
  <c r="M397" i="4"/>
  <c r="H397" i="4"/>
  <c r="BI40" i="4" l="1"/>
  <c r="Z40" i="4"/>
  <c r="Y40" i="4"/>
  <c r="X40" i="4"/>
  <c r="W40" i="4"/>
  <c r="U40" i="4"/>
  <c r="T40" i="4"/>
  <c r="S40" i="4"/>
  <c r="R40" i="4"/>
  <c r="P40" i="4"/>
  <c r="O40" i="4"/>
  <c r="N40" i="4"/>
  <c r="M40" i="4"/>
  <c r="K40" i="4"/>
  <c r="J40" i="4"/>
  <c r="I40" i="4"/>
  <c r="H40" i="4"/>
  <c r="BI222" i="4"/>
  <c r="Z222" i="4"/>
  <c r="Y222" i="4"/>
  <c r="X222" i="4"/>
  <c r="W222" i="4"/>
  <c r="U222" i="4"/>
  <c r="T222" i="4"/>
  <c r="S222" i="4"/>
  <c r="R222" i="4"/>
  <c r="P222" i="4"/>
  <c r="O222" i="4"/>
  <c r="N222" i="4"/>
  <c r="M222" i="4"/>
  <c r="K222" i="4"/>
  <c r="J222" i="4"/>
  <c r="I222" i="4"/>
  <c r="H222" i="4"/>
  <c r="W396" i="4"/>
  <c r="R396" i="4"/>
  <c r="M396" i="4"/>
  <c r="H396" i="4"/>
  <c r="W362" i="4"/>
  <c r="R362" i="4"/>
  <c r="M362" i="4"/>
  <c r="H362" i="4"/>
  <c r="W337" i="4"/>
  <c r="R337" i="4"/>
  <c r="M337" i="4"/>
  <c r="H337" i="4"/>
  <c r="W316" i="4"/>
  <c r="R316" i="4"/>
  <c r="M316" i="4"/>
  <c r="H316" i="4"/>
  <c r="W299" i="4"/>
  <c r="R299" i="4"/>
  <c r="M299" i="4"/>
  <c r="H299" i="4"/>
  <c r="W276" i="4"/>
  <c r="R276" i="4"/>
  <c r="M276" i="4"/>
  <c r="H276" i="4"/>
  <c r="BI253" i="4" l="1"/>
  <c r="Z253" i="4"/>
  <c r="Y253" i="4"/>
  <c r="X253" i="4"/>
  <c r="W253" i="4"/>
  <c r="U253" i="4"/>
  <c r="T253" i="4"/>
  <c r="S253" i="4"/>
  <c r="R253" i="4"/>
  <c r="P253" i="4"/>
  <c r="O253" i="4"/>
  <c r="N253" i="4"/>
  <c r="M253" i="4"/>
  <c r="K253" i="4"/>
  <c r="J253" i="4"/>
  <c r="I253" i="4"/>
  <c r="H253" i="4"/>
  <c r="BI188" i="4"/>
  <c r="Z188" i="4"/>
  <c r="Y188" i="4"/>
  <c r="X188" i="4"/>
  <c r="W188" i="4"/>
  <c r="U188" i="4"/>
  <c r="T188" i="4"/>
  <c r="S188" i="4"/>
  <c r="R188" i="4"/>
  <c r="P188" i="4"/>
  <c r="O188" i="4"/>
  <c r="N188" i="4"/>
  <c r="M188" i="4"/>
  <c r="K188" i="4"/>
  <c r="J188" i="4"/>
  <c r="I188" i="4"/>
  <c r="H188" i="4"/>
  <c r="BI170" i="4"/>
  <c r="Z170" i="4"/>
  <c r="Y170" i="4"/>
  <c r="X170" i="4"/>
  <c r="W170" i="4"/>
  <c r="U170" i="4"/>
  <c r="T170" i="4"/>
  <c r="S170" i="4"/>
  <c r="R170" i="4"/>
  <c r="P170" i="4"/>
  <c r="O170" i="4"/>
  <c r="N170" i="4"/>
  <c r="M170" i="4"/>
  <c r="K170" i="4"/>
  <c r="J170" i="4"/>
  <c r="I170" i="4"/>
  <c r="H170" i="4"/>
  <c r="BI142" i="4"/>
  <c r="Z142" i="4"/>
  <c r="Y142" i="4"/>
  <c r="X142" i="4"/>
  <c r="W142" i="4"/>
  <c r="U142" i="4"/>
  <c r="T142" i="4"/>
  <c r="S142" i="4"/>
  <c r="R142" i="4"/>
  <c r="P142" i="4"/>
  <c r="O142" i="4"/>
  <c r="N142" i="4"/>
  <c r="M142" i="4"/>
  <c r="K142" i="4"/>
  <c r="J142" i="4"/>
  <c r="I142" i="4"/>
  <c r="H142" i="4"/>
  <c r="BI109" i="4"/>
  <c r="Z109" i="4"/>
  <c r="Y109" i="4"/>
  <c r="X109" i="4"/>
  <c r="W109" i="4"/>
  <c r="U109" i="4"/>
  <c r="T109" i="4"/>
  <c r="S109" i="4"/>
  <c r="R109" i="4"/>
  <c r="P109" i="4"/>
  <c r="O109" i="4"/>
  <c r="N109" i="4"/>
  <c r="M109" i="4"/>
  <c r="K109" i="4"/>
  <c r="J109" i="4"/>
  <c r="I109" i="4"/>
  <c r="H109" i="4"/>
  <c r="BI93" i="4"/>
  <c r="Z93" i="4"/>
  <c r="Y93" i="4"/>
  <c r="X93" i="4"/>
  <c r="W93" i="4"/>
  <c r="U93" i="4"/>
  <c r="T93" i="4"/>
  <c r="S93" i="4"/>
  <c r="R93" i="4"/>
  <c r="P93" i="4"/>
  <c r="O93" i="4"/>
  <c r="N93" i="4"/>
  <c r="M93" i="4"/>
  <c r="K93" i="4"/>
  <c r="J93" i="4"/>
  <c r="I93" i="4"/>
  <c r="H93" i="4"/>
  <c r="BI63" i="4"/>
  <c r="Z63" i="4"/>
  <c r="Y63" i="4"/>
  <c r="X63" i="4"/>
  <c r="W63" i="4"/>
  <c r="U63" i="4"/>
  <c r="T63" i="4"/>
  <c r="S63" i="4"/>
  <c r="R63" i="4"/>
  <c r="P63" i="4"/>
  <c r="O63" i="4"/>
  <c r="N63" i="4"/>
  <c r="M63" i="4"/>
  <c r="K63" i="4"/>
  <c r="J63" i="4"/>
  <c r="I63" i="4"/>
  <c r="H63" i="4"/>
  <c r="BI54" i="4"/>
  <c r="Z54" i="4"/>
  <c r="Y54" i="4"/>
  <c r="X54" i="4"/>
  <c r="W54" i="4"/>
  <c r="U54" i="4"/>
  <c r="T54" i="4"/>
  <c r="S54" i="4"/>
  <c r="R54" i="4"/>
  <c r="P54" i="4"/>
  <c r="O54" i="4"/>
  <c r="N54" i="4"/>
  <c r="M54" i="4"/>
  <c r="K54" i="4"/>
  <c r="J54" i="4"/>
  <c r="I54" i="4"/>
  <c r="H54" i="4"/>
  <c r="BI39" i="4"/>
  <c r="Z39" i="4"/>
  <c r="Y39" i="4"/>
  <c r="X39" i="4"/>
  <c r="W39" i="4"/>
  <c r="U39" i="4"/>
  <c r="T39" i="4"/>
  <c r="S39" i="4"/>
  <c r="R39" i="4"/>
  <c r="P39" i="4"/>
  <c r="O39" i="4"/>
  <c r="N39" i="4"/>
  <c r="M39" i="4"/>
  <c r="K39" i="4"/>
  <c r="J39" i="4"/>
  <c r="I39" i="4"/>
  <c r="H39" i="4"/>
  <c r="BI221" i="4"/>
  <c r="Z221" i="4"/>
  <c r="Y221" i="4"/>
  <c r="X221" i="4"/>
  <c r="W221" i="4"/>
  <c r="U221" i="4"/>
  <c r="T221" i="4"/>
  <c r="S221" i="4"/>
  <c r="R221" i="4"/>
  <c r="P221" i="4"/>
  <c r="O221" i="4"/>
  <c r="N221" i="4"/>
  <c r="M221" i="4"/>
  <c r="K221" i="4"/>
  <c r="J221" i="4"/>
  <c r="I221" i="4"/>
  <c r="H221" i="4"/>
  <c r="BI220" i="4" l="1"/>
  <c r="Z220" i="4"/>
  <c r="Y220" i="4"/>
  <c r="X220" i="4"/>
  <c r="W220" i="4"/>
  <c r="U220" i="4"/>
  <c r="T220" i="4"/>
  <c r="S220" i="4"/>
  <c r="R220" i="4"/>
  <c r="P220" i="4"/>
  <c r="O220" i="4"/>
  <c r="N220" i="4"/>
  <c r="M220" i="4"/>
  <c r="K220" i="4"/>
  <c r="J220" i="4"/>
  <c r="I220" i="4"/>
  <c r="H220" i="4"/>
  <c r="BI53" i="4"/>
  <c r="Z53" i="4"/>
  <c r="Y53" i="4"/>
  <c r="X53" i="4"/>
  <c r="W53" i="4"/>
  <c r="U53" i="4"/>
  <c r="T53" i="4"/>
  <c r="S53" i="4"/>
  <c r="R53" i="4"/>
  <c r="P53" i="4"/>
  <c r="O53" i="4"/>
  <c r="N53" i="4"/>
  <c r="M53" i="4"/>
  <c r="K53" i="4"/>
  <c r="J53" i="4"/>
  <c r="I53" i="4"/>
  <c r="H53" i="4"/>
  <c r="BI38" i="4"/>
  <c r="Z38" i="4"/>
  <c r="Y38" i="4"/>
  <c r="X38" i="4"/>
  <c r="W38" i="4"/>
  <c r="U38" i="4"/>
  <c r="T38" i="4"/>
  <c r="S38" i="4"/>
  <c r="R38" i="4"/>
  <c r="P38" i="4"/>
  <c r="O38" i="4"/>
  <c r="N38" i="4"/>
  <c r="M38" i="4"/>
  <c r="K38" i="4"/>
  <c r="J38" i="4"/>
  <c r="I38" i="4"/>
  <c r="H38" i="4"/>
  <c r="BI37" i="4"/>
  <c r="Z37" i="4"/>
  <c r="Y37" i="4"/>
  <c r="X37" i="4"/>
  <c r="W37" i="4"/>
  <c r="U37" i="4"/>
  <c r="T37" i="4"/>
  <c r="S37" i="4"/>
  <c r="R37" i="4"/>
  <c r="P37" i="4"/>
  <c r="O37" i="4"/>
  <c r="N37" i="4"/>
  <c r="M37" i="4"/>
  <c r="K37" i="4"/>
  <c r="J37" i="4"/>
  <c r="I37" i="4"/>
  <c r="H37" i="4"/>
  <c r="BI36" i="4"/>
  <c r="Z36" i="4"/>
  <c r="Y36" i="4"/>
  <c r="X36" i="4"/>
  <c r="W36" i="4"/>
  <c r="U36" i="4"/>
  <c r="T36" i="4"/>
  <c r="S36" i="4"/>
  <c r="R36" i="4"/>
  <c r="P36" i="4"/>
  <c r="O36" i="4"/>
  <c r="N36" i="4"/>
  <c r="M36" i="4"/>
  <c r="K36" i="4"/>
  <c r="J36" i="4"/>
  <c r="I36" i="4"/>
  <c r="H36" i="4"/>
  <c r="BI35" i="4"/>
  <c r="Z35" i="4"/>
  <c r="Y35" i="4"/>
  <c r="X35" i="4"/>
  <c r="W35" i="4"/>
  <c r="U35" i="4"/>
  <c r="T35" i="4"/>
  <c r="S35" i="4"/>
  <c r="R35" i="4"/>
  <c r="P35" i="4"/>
  <c r="O35" i="4"/>
  <c r="N35" i="4"/>
  <c r="M35" i="4"/>
  <c r="K35" i="4"/>
  <c r="J35" i="4"/>
  <c r="I35" i="4"/>
  <c r="H35" i="4"/>
  <c r="BI34" i="4"/>
  <c r="Z34" i="4"/>
  <c r="Y34" i="4"/>
  <c r="X34" i="4"/>
  <c r="W34" i="4"/>
  <c r="U34" i="4"/>
  <c r="T34" i="4"/>
  <c r="S34" i="4"/>
  <c r="R34" i="4"/>
  <c r="P34" i="4"/>
  <c r="O34" i="4"/>
  <c r="N34" i="4"/>
  <c r="M34" i="4"/>
  <c r="K34" i="4"/>
  <c r="J34" i="4"/>
  <c r="I34" i="4"/>
  <c r="H34" i="4"/>
  <c r="BI33" i="4"/>
  <c r="Z33" i="4"/>
  <c r="Y33" i="4"/>
  <c r="X33" i="4"/>
  <c r="W33" i="4"/>
  <c r="U33" i="4"/>
  <c r="T33" i="4"/>
  <c r="S33" i="4"/>
  <c r="R33" i="4"/>
  <c r="P33" i="4"/>
  <c r="O33" i="4"/>
  <c r="N33" i="4"/>
  <c r="M33" i="4"/>
  <c r="K33" i="4"/>
  <c r="J33" i="4"/>
  <c r="I33" i="4"/>
  <c r="H33" i="4"/>
  <c r="BI32" i="4"/>
  <c r="Z32" i="4"/>
  <c r="Y32" i="4"/>
  <c r="X32" i="4"/>
  <c r="W32" i="4"/>
  <c r="U32" i="4"/>
  <c r="T32" i="4"/>
  <c r="S32" i="4"/>
  <c r="R32" i="4"/>
  <c r="P32" i="4"/>
  <c r="O32" i="4"/>
  <c r="N32" i="4"/>
  <c r="M32" i="4"/>
  <c r="K32" i="4"/>
  <c r="J32" i="4"/>
  <c r="I32" i="4"/>
  <c r="H32" i="4"/>
  <c r="BI52" i="4"/>
  <c r="Z52" i="4"/>
  <c r="Y52" i="4"/>
  <c r="X52" i="4"/>
  <c r="W52" i="4"/>
  <c r="U52" i="4"/>
  <c r="T52" i="4"/>
  <c r="S52" i="4"/>
  <c r="R52" i="4"/>
  <c r="P52" i="4"/>
  <c r="O52" i="4"/>
  <c r="N52" i="4"/>
  <c r="M52" i="4"/>
  <c r="K52" i="4"/>
  <c r="J52" i="4"/>
  <c r="I52" i="4"/>
  <c r="H52" i="4"/>
  <c r="BI51" i="4"/>
  <c r="Z51" i="4"/>
  <c r="Y51" i="4"/>
  <c r="X51" i="4"/>
  <c r="W51" i="4"/>
  <c r="U51" i="4"/>
  <c r="T51" i="4"/>
  <c r="S51" i="4"/>
  <c r="R51" i="4"/>
  <c r="P51" i="4"/>
  <c r="O51" i="4"/>
  <c r="N51" i="4"/>
  <c r="M51" i="4"/>
  <c r="K51" i="4"/>
  <c r="J51" i="4"/>
  <c r="I51" i="4"/>
  <c r="H51" i="4"/>
  <c r="BI31" i="4"/>
  <c r="Z31" i="4"/>
  <c r="Y31" i="4"/>
  <c r="X31" i="4"/>
  <c r="W31" i="4"/>
  <c r="U31" i="4"/>
  <c r="T31" i="4"/>
  <c r="S31" i="4"/>
  <c r="R31" i="4"/>
  <c r="P31" i="4"/>
  <c r="O31" i="4"/>
  <c r="N31" i="4"/>
  <c r="M31" i="4"/>
  <c r="K31" i="4"/>
  <c r="J31" i="4"/>
  <c r="I31" i="4"/>
  <c r="H31" i="4"/>
  <c r="BI50" i="4"/>
  <c r="Z50" i="4"/>
  <c r="Y50" i="4"/>
  <c r="X50" i="4"/>
  <c r="W50" i="4"/>
  <c r="U50" i="4"/>
  <c r="T50" i="4"/>
  <c r="S50" i="4"/>
  <c r="R50" i="4"/>
  <c r="P50" i="4"/>
  <c r="O50" i="4"/>
  <c r="N50" i="4"/>
  <c r="M50" i="4"/>
  <c r="K50" i="4"/>
  <c r="J50" i="4"/>
  <c r="I50" i="4"/>
  <c r="H50" i="4"/>
  <c r="BI92" i="4"/>
  <c r="Z92" i="4"/>
  <c r="Y92" i="4"/>
  <c r="X92" i="4"/>
  <c r="W92" i="4"/>
  <c r="U92" i="4"/>
  <c r="T92" i="4"/>
  <c r="S92" i="4"/>
  <c r="R92" i="4"/>
  <c r="P92" i="4"/>
  <c r="O92" i="4"/>
  <c r="N92" i="4"/>
  <c r="M92" i="4"/>
  <c r="K92" i="4"/>
  <c r="J92" i="4"/>
  <c r="I92" i="4"/>
  <c r="H92" i="4"/>
  <c r="BI141" i="4"/>
  <c r="Z141" i="4"/>
  <c r="Y141" i="4"/>
  <c r="X141" i="4"/>
  <c r="W141" i="4"/>
  <c r="U141" i="4"/>
  <c r="T141" i="4"/>
  <c r="S141" i="4"/>
  <c r="R141" i="4"/>
  <c r="P141" i="4"/>
  <c r="O141" i="4"/>
  <c r="N141" i="4"/>
  <c r="M141" i="4"/>
  <c r="K141" i="4"/>
  <c r="J141" i="4"/>
  <c r="I141" i="4"/>
  <c r="H141" i="4"/>
  <c r="BI169" i="4"/>
  <c r="Z169" i="4"/>
  <c r="Y169" i="4"/>
  <c r="X169" i="4"/>
  <c r="W169" i="4"/>
  <c r="U169" i="4"/>
  <c r="T169" i="4"/>
  <c r="S169" i="4"/>
  <c r="R169" i="4"/>
  <c r="P169" i="4"/>
  <c r="O169" i="4"/>
  <c r="N169" i="4"/>
  <c r="M169" i="4"/>
  <c r="K169" i="4"/>
  <c r="J169" i="4"/>
  <c r="I169" i="4"/>
  <c r="H169" i="4"/>
  <c r="BI187" i="4"/>
  <c r="Z187" i="4"/>
  <c r="Y187" i="4"/>
  <c r="X187" i="4"/>
  <c r="W187" i="4"/>
  <c r="U187" i="4"/>
  <c r="T187" i="4"/>
  <c r="S187" i="4"/>
  <c r="R187" i="4"/>
  <c r="P187" i="4"/>
  <c r="O187" i="4"/>
  <c r="N187" i="4"/>
  <c r="M187" i="4"/>
  <c r="K187" i="4"/>
  <c r="J187" i="4"/>
  <c r="I187" i="4"/>
  <c r="H187" i="4"/>
  <c r="W275" i="4"/>
  <c r="R275" i="4"/>
  <c r="M275" i="4"/>
  <c r="H275" i="4"/>
  <c r="W298" i="4"/>
  <c r="R298" i="4"/>
  <c r="M298" i="4"/>
  <c r="H298" i="4"/>
  <c r="W315" i="4"/>
  <c r="R315" i="4"/>
  <c r="M315" i="4"/>
  <c r="H315" i="4"/>
  <c r="W336" i="4"/>
  <c r="R336" i="4"/>
  <c r="M336" i="4"/>
  <c r="H336" i="4"/>
  <c r="W361" i="4"/>
  <c r="R361" i="4"/>
  <c r="M361" i="4"/>
  <c r="H361" i="4"/>
  <c r="BI252" i="4"/>
  <c r="Z252" i="4"/>
  <c r="Y252" i="4"/>
  <c r="X252" i="4"/>
  <c r="W252" i="4"/>
  <c r="U252" i="4"/>
  <c r="T252" i="4"/>
  <c r="S252" i="4"/>
  <c r="R252" i="4"/>
  <c r="P252" i="4"/>
  <c r="O252" i="4"/>
  <c r="N252" i="4"/>
  <c r="M252" i="4"/>
  <c r="K252" i="4"/>
  <c r="J252" i="4"/>
  <c r="I252" i="4"/>
  <c r="H252" i="4"/>
  <c r="W395" i="4"/>
  <c r="R395" i="4"/>
  <c r="M395" i="4"/>
  <c r="H395" i="4"/>
  <c r="BI219" i="4" l="1"/>
  <c r="Z219" i="4"/>
  <c r="Y219" i="4"/>
  <c r="X219" i="4"/>
  <c r="W219" i="4"/>
  <c r="U219" i="4"/>
  <c r="T219" i="4"/>
  <c r="S219" i="4"/>
  <c r="R219" i="4"/>
  <c r="P219" i="4"/>
  <c r="O219" i="4"/>
  <c r="N219" i="4"/>
  <c r="M219" i="4"/>
  <c r="K219" i="4"/>
  <c r="J219" i="4"/>
  <c r="I219" i="4"/>
  <c r="H219" i="4"/>
  <c r="BI250" i="4"/>
  <c r="Z250" i="4"/>
  <c r="Y250" i="4"/>
  <c r="X250" i="4"/>
  <c r="W250" i="4"/>
  <c r="U250" i="4"/>
  <c r="T250" i="4"/>
  <c r="S250" i="4"/>
  <c r="R250" i="4"/>
  <c r="P250" i="4"/>
  <c r="O250" i="4"/>
  <c r="N250" i="4"/>
  <c r="M250" i="4"/>
  <c r="K250" i="4"/>
  <c r="J250" i="4"/>
  <c r="I250" i="4"/>
  <c r="H250" i="4"/>
  <c r="BI217" i="4"/>
  <c r="Z217" i="4"/>
  <c r="Y217" i="4"/>
  <c r="X217" i="4"/>
  <c r="W217" i="4"/>
  <c r="U217" i="4"/>
  <c r="T217" i="4"/>
  <c r="S217" i="4"/>
  <c r="R217" i="4"/>
  <c r="P217" i="4"/>
  <c r="O217" i="4"/>
  <c r="N217" i="4"/>
  <c r="M217" i="4"/>
  <c r="K217" i="4"/>
  <c r="J217" i="4"/>
  <c r="I217" i="4"/>
  <c r="H217" i="4"/>
  <c r="BI251" i="4" l="1"/>
  <c r="Z251" i="4"/>
  <c r="Y251" i="4"/>
  <c r="X251" i="4"/>
  <c r="W251" i="4"/>
  <c r="U251" i="4"/>
  <c r="T251" i="4"/>
  <c r="S251" i="4"/>
  <c r="R251" i="4"/>
  <c r="P251" i="4"/>
  <c r="O251" i="4"/>
  <c r="N251" i="4"/>
  <c r="M251" i="4"/>
  <c r="K251" i="4"/>
  <c r="J251" i="4"/>
  <c r="I251" i="4"/>
  <c r="H251" i="4"/>
  <c r="BI186" i="4"/>
  <c r="Z186" i="4"/>
  <c r="Y186" i="4"/>
  <c r="X186" i="4"/>
  <c r="W186" i="4"/>
  <c r="U186" i="4"/>
  <c r="T186" i="4"/>
  <c r="S186" i="4"/>
  <c r="R186" i="4"/>
  <c r="P186" i="4"/>
  <c r="O186" i="4"/>
  <c r="N186" i="4"/>
  <c r="M186" i="4"/>
  <c r="K186" i="4"/>
  <c r="J186" i="4"/>
  <c r="I186" i="4"/>
  <c r="H186" i="4"/>
  <c r="BI168" i="4"/>
  <c r="Z168" i="4"/>
  <c r="Y168" i="4"/>
  <c r="X168" i="4"/>
  <c r="W168" i="4"/>
  <c r="U168" i="4"/>
  <c r="T168" i="4"/>
  <c r="S168" i="4"/>
  <c r="R168" i="4"/>
  <c r="P168" i="4"/>
  <c r="O168" i="4"/>
  <c r="N168" i="4"/>
  <c r="M168" i="4"/>
  <c r="K168" i="4"/>
  <c r="J168" i="4"/>
  <c r="I168" i="4"/>
  <c r="H168" i="4"/>
  <c r="BI108" i="4"/>
  <c r="Z108" i="4"/>
  <c r="Y108" i="4"/>
  <c r="X108" i="4"/>
  <c r="W108" i="4"/>
  <c r="U108" i="4"/>
  <c r="T108" i="4"/>
  <c r="S108" i="4"/>
  <c r="R108" i="4"/>
  <c r="P108" i="4"/>
  <c r="O108" i="4"/>
  <c r="N108" i="4"/>
  <c r="M108" i="4"/>
  <c r="K108" i="4"/>
  <c r="J108" i="4"/>
  <c r="I108" i="4"/>
  <c r="H108" i="4"/>
  <c r="BI91" i="4"/>
  <c r="Z91" i="4"/>
  <c r="Y91" i="4"/>
  <c r="X91" i="4"/>
  <c r="W91" i="4"/>
  <c r="U91" i="4"/>
  <c r="T91" i="4"/>
  <c r="S91" i="4"/>
  <c r="R91" i="4"/>
  <c r="P91" i="4"/>
  <c r="O91" i="4"/>
  <c r="N91" i="4"/>
  <c r="M91" i="4"/>
  <c r="K91" i="4"/>
  <c r="J91" i="4"/>
  <c r="I91" i="4"/>
  <c r="H91" i="4"/>
  <c r="BI62" i="4"/>
  <c r="Z62" i="4"/>
  <c r="Y62" i="4"/>
  <c r="X62" i="4"/>
  <c r="W62" i="4"/>
  <c r="U62" i="4"/>
  <c r="T62" i="4"/>
  <c r="S62" i="4"/>
  <c r="R62" i="4"/>
  <c r="P62" i="4"/>
  <c r="O62" i="4"/>
  <c r="N62" i="4"/>
  <c r="M62" i="4"/>
  <c r="K62" i="4"/>
  <c r="J62" i="4"/>
  <c r="I62" i="4"/>
  <c r="H62" i="4"/>
  <c r="BI49" i="4"/>
  <c r="Z49" i="4"/>
  <c r="Y49" i="4"/>
  <c r="X49" i="4"/>
  <c r="W49" i="4"/>
  <c r="U49" i="4"/>
  <c r="T49" i="4"/>
  <c r="S49" i="4"/>
  <c r="R49" i="4"/>
  <c r="P49" i="4"/>
  <c r="O49" i="4"/>
  <c r="N49" i="4"/>
  <c r="M49" i="4"/>
  <c r="K49" i="4"/>
  <c r="J49" i="4"/>
  <c r="I49" i="4"/>
  <c r="H49" i="4"/>
  <c r="BI30" i="4"/>
  <c r="Z30" i="4"/>
  <c r="Y30" i="4"/>
  <c r="X30" i="4"/>
  <c r="W30" i="4"/>
  <c r="U30" i="4"/>
  <c r="T30" i="4"/>
  <c r="S30" i="4"/>
  <c r="R30" i="4"/>
  <c r="P30" i="4"/>
  <c r="O30" i="4"/>
  <c r="N30" i="4"/>
  <c r="M30" i="4"/>
  <c r="K30" i="4"/>
  <c r="J30" i="4"/>
  <c r="I30" i="4"/>
  <c r="H30" i="4"/>
  <c r="W297" i="4"/>
  <c r="R297" i="4"/>
  <c r="M297" i="4"/>
  <c r="H297" i="4"/>
  <c r="W335" i="4"/>
  <c r="R335" i="4"/>
  <c r="M335" i="4"/>
  <c r="H335" i="4"/>
  <c r="W394" i="4"/>
  <c r="R394" i="4"/>
  <c r="M394" i="4"/>
  <c r="H394" i="4"/>
  <c r="W360" i="4"/>
  <c r="R360" i="4"/>
  <c r="M360" i="4"/>
  <c r="H360" i="4"/>
  <c r="W314" i="4"/>
  <c r="R314" i="4"/>
  <c r="M314" i="4"/>
  <c r="H314" i="4"/>
  <c r="W274" i="4"/>
  <c r="R274" i="4"/>
  <c r="M274" i="4"/>
  <c r="H274" i="4"/>
  <c r="BI140" i="4" l="1"/>
  <c r="Z140" i="4"/>
  <c r="Y140" i="4"/>
  <c r="X140" i="4"/>
  <c r="W140" i="4"/>
  <c r="U140" i="4"/>
  <c r="T140" i="4"/>
  <c r="S140" i="4"/>
  <c r="R140" i="4"/>
  <c r="P140" i="4"/>
  <c r="O140" i="4"/>
  <c r="N140" i="4"/>
  <c r="M140" i="4"/>
  <c r="K140" i="4"/>
  <c r="J140" i="4"/>
  <c r="I140" i="4"/>
  <c r="H140" i="4"/>
  <c r="BI218" i="4"/>
  <c r="Z218" i="4"/>
  <c r="Y218" i="4"/>
  <c r="X218" i="4"/>
  <c r="W218" i="4"/>
  <c r="U218" i="4"/>
  <c r="T218" i="4"/>
  <c r="S218" i="4"/>
  <c r="R218" i="4"/>
  <c r="P218" i="4"/>
  <c r="O218" i="4"/>
  <c r="N218" i="4"/>
  <c r="M218" i="4"/>
  <c r="K218" i="4"/>
  <c r="J218" i="4"/>
  <c r="I218" i="4"/>
  <c r="H218" i="4"/>
  <c r="BI185" i="4" l="1"/>
  <c r="Z185" i="4"/>
  <c r="Y185" i="4"/>
  <c r="X185" i="4"/>
  <c r="W185" i="4"/>
  <c r="U185" i="4"/>
  <c r="T185" i="4"/>
  <c r="S185" i="4"/>
  <c r="R185" i="4"/>
  <c r="P185" i="4"/>
  <c r="O185" i="4"/>
  <c r="N185" i="4"/>
  <c r="M185" i="4"/>
  <c r="K185" i="4"/>
  <c r="J185" i="4"/>
  <c r="I185" i="4"/>
  <c r="H185" i="4"/>
  <c r="BI216" i="4"/>
  <c r="Z216" i="4"/>
  <c r="Y216" i="4"/>
  <c r="X216" i="4"/>
  <c r="W216" i="4"/>
  <c r="U216" i="4"/>
  <c r="T216" i="4"/>
  <c r="S216" i="4"/>
  <c r="R216" i="4"/>
  <c r="P216" i="4"/>
  <c r="O216" i="4"/>
  <c r="N216" i="4"/>
  <c r="M216" i="4"/>
  <c r="K216" i="4"/>
  <c r="J216" i="4"/>
  <c r="I216" i="4"/>
  <c r="H216" i="4"/>
  <c r="BI89" i="4"/>
  <c r="Z89" i="4"/>
  <c r="Y89" i="4"/>
  <c r="X89" i="4"/>
  <c r="W89" i="4"/>
  <c r="U89" i="4"/>
  <c r="T89" i="4"/>
  <c r="S89" i="4"/>
  <c r="R89" i="4"/>
  <c r="P89" i="4"/>
  <c r="O89" i="4"/>
  <c r="N89" i="4"/>
  <c r="M89" i="4"/>
  <c r="K89" i="4"/>
  <c r="J89" i="4"/>
  <c r="I89" i="4"/>
  <c r="H89" i="4"/>
  <c r="BI90" i="4"/>
  <c r="Z90" i="4"/>
  <c r="Y90" i="4"/>
  <c r="X90" i="4"/>
  <c r="W90" i="4"/>
  <c r="U90" i="4"/>
  <c r="T90" i="4"/>
  <c r="S90" i="4"/>
  <c r="R90" i="4"/>
  <c r="P90" i="4"/>
  <c r="O90" i="4"/>
  <c r="N90" i="4"/>
  <c r="M90" i="4"/>
  <c r="K90" i="4"/>
  <c r="J90" i="4"/>
  <c r="I90" i="4"/>
  <c r="H90" i="4"/>
  <c r="BI249" i="4"/>
  <c r="Z249" i="4"/>
  <c r="Y249" i="4"/>
  <c r="X249" i="4"/>
  <c r="W249" i="4"/>
  <c r="U249" i="4"/>
  <c r="T249" i="4"/>
  <c r="S249" i="4"/>
  <c r="R249" i="4"/>
  <c r="P249" i="4"/>
  <c r="O249" i="4"/>
  <c r="N249" i="4"/>
  <c r="M249" i="4"/>
  <c r="K249" i="4"/>
  <c r="J249" i="4"/>
  <c r="I249" i="4"/>
  <c r="H249" i="4"/>
  <c r="BI247" i="4"/>
  <c r="Z247" i="4"/>
  <c r="Y247" i="4"/>
  <c r="X247" i="4"/>
  <c r="W247" i="4"/>
  <c r="U247" i="4"/>
  <c r="T247" i="4"/>
  <c r="S247" i="4"/>
  <c r="R247" i="4"/>
  <c r="P247" i="4"/>
  <c r="O247" i="4"/>
  <c r="N247" i="4"/>
  <c r="M247" i="4"/>
  <c r="K247" i="4"/>
  <c r="J247" i="4"/>
  <c r="I247" i="4"/>
  <c r="H247" i="4"/>
  <c r="BI139" i="4"/>
  <c r="Z139" i="4"/>
  <c r="Y139" i="4"/>
  <c r="X139" i="4"/>
  <c r="W139" i="4"/>
  <c r="U139" i="4"/>
  <c r="T139" i="4"/>
  <c r="S139" i="4"/>
  <c r="R139" i="4"/>
  <c r="P139" i="4"/>
  <c r="O139" i="4"/>
  <c r="N139" i="4"/>
  <c r="M139" i="4"/>
  <c r="K139" i="4"/>
  <c r="J139" i="4"/>
  <c r="I139" i="4"/>
  <c r="H139" i="4"/>
  <c r="BI138" i="4"/>
  <c r="Z138" i="4"/>
  <c r="Y138" i="4"/>
  <c r="X138" i="4"/>
  <c r="W138" i="4"/>
  <c r="U138" i="4"/>
  <c r="T138" i="4"/>
  <c r="S138" i="4"/>
  <c r="R138" i="4"/>
  <c r="P138" i="4"/>
  <c r="O138" i="4"/>
  <c r="N138" i="4"/>
  <c r="M138" i="4"/>
  <c r="K138" i="4"/>
  <c r="J138" i="4"/>
  <c r="I138" i="4"/>
  <c r="H138" i="4"/>
  <c r="BI215" i="4"/>
  <c r="Z215" i="4"/>
  <c r="Y215" i="4"/>
  <c r="X215" i="4"/>
  <c r="W215" i="4"/>
  <c r="U215" i="4"/>
  <c r="T215" i="4"/>
  <c r="S215" i="4"/>
  <c r="R215" i="4"/>
  <c r="P215" i="4"/>
  <c r="O215" i="4"/>
  <c r="N215" i="4"/>
  <c r="M215" i="4"/>
  <c r="K215" i="4"/>
  <c r="J215" i="4"/>
  <c r="I215" i="4"/>
  <c r="H215" i="4"/>
  <c r="BI107" i="4"/>
  <c r="Z107" i="4"/>
  <c r="Y107" i="4"/>
  <c r="X107" i="4"/>
  <c r="W107" i="4"/>
  <c r="U107" i="4"/>
  <c r="T107" i="4"/>
  <c r="S107" i="4"/>
  <c r="R107" i="4"/>
  <c r="P107" i="4"/>
  <c r="O107" i="4"/>
  <c r="N107" i="4"/>
  <c r="M107" i="4"/>
  <c r="K107" i="4"/>
  <c r="J107" i="4"/>
  <c r="I107" i="4"/>
  <c r="H107" i="4"/>
  <c r="BI167" i="4" l="1"/>
  <c r="Z167" i="4"/>
  <c r="Y167" i="4"/>
  <c r="X167" i="4"/>
  <c r="W167" i="4"/>
  <c r="U167" i="4"/>
  <c r="T167" i="4"/>
  <c r="S167" i="4"/>
  <c r="R167" i="4"/>
  <c r="P167" i="4"/>
  <c r="O167" i="4"/>
  <c r="N167" i="4"/>
  <c r="M167" i="4"/>
  <c r="K167" i="4"/>
  <c r="J167" i="4"/>
  <c r="I167" i="4"/>
  <c r="H167" i="4"/>
  <c r="BI166" i="4"/>
  <c r="Z166" i="4"/>
  <c r="Y166" i="4"/>
  <c r="X166" i="4"/>
  <c r="W166" i="4"/>
  <c r="U166" i="4"/>
  <c r="T166" i="4"/>
  <c r="S166" i="4"/>
  <c r="R166" i="4"/>
  <c r="P166" i="4"/>
  <c r="O166" i="4"/>
  <c r="N166" i="4"/>
  <c r="M166" i="4"/>
  <c r="K166" i="4"/>
  <c r="J166" i="4"/>
  <c r="I166" i="4"/>
  <c r="H166" i="4"/>
  <c r="BI165" i="4"/>
  <c r="Z165" i="4"/>
  <c r="Y165" i="4"/>
  <c r="X165" i="4"/>
  <c r="W165" i="4"/>
  <c r="U165" i="4"/>
  <c r="T165" i="4"/>
  <c r="S165" i="4"/>
  <c r="R165" i="4"/>
  <c r="P165" i="4"/>
  <c r="O165" i="4"/>
  <c r="N165" i="4"/>
  <c r="M165" i="4"/>
  <c r="K165" i="4"/>
  <c r="J165" i="4"/>
  <c r="I165" i="4"/>
  <c r="H165" i="4"/>
  <c r="BI164" i="4"/>
  <c r="Z164" i="4"/>
  <c r="Y164" i="4"/>
  <c r="X164" i="4"/>
  <c r="W164" i="4"/>
  <c r="U164" i="4"/>
  <c r="T164" i="4"/>
  <c r="S164" i="4"/>
  <c r="R164" i="4"/>
  <c r="P164" i="4"/>
  <c r="O164" i="4"/>
  <c r="N164" i="4"/>
  <c r="M164" i="4"/>
  <c r="K164" i="4"/>
  <c r="J164" i="4"/>
  <c r="I164" i="4"/>
  <c r="H164" i="4"/>
  <c r="BI248" i="4" l="1"/>
  <c r="Z248" i="4"/>
  <c r="Y248" i="4"/>
  <c r="X248" i="4"/>
  <c r="W248" i="4"/>
  <c r="U248" i="4"/>
  <c r="T248" i="4"/>
  <c r="S248" i="4"/>
  <c r="R248" i="4"/>
  <c r="P248" i="4"/>
  <c r="O248" i="4"/>
  <c r="N248" i="4"/>
  <c r="M248" i="4"/>
  <c r="K248" i="4"/>
  <c r="J248" i="4"/>
  <c r="I248" i="4"/>
  <c r="H248" i="4"/>
  <c r="BI88" i="4"/>
  <c r="Z88" i="4"/>
  <c r="Y88" i="4"/>
  <c r="X88" i="4"/>
  <c r="W88" i="4"/>
  <c r="U88" i="4"/>
  <c r="T88" i="4"/>
  <c r="S88" i="4"/>
  <c r="R88" i="4"/>
  <c r="P88" i="4"/>
  <c r="O88" i="4"/>
  <c r="N88" i="4"/>
  <c r="M88" i="4"/>
  <c r="K88" i="4"/>
  <c r="J88" i="4"/>
  <c r="I88" i="4"/>
  <c r="H88" i="4"/>
  <c r="BI137" i="4"/>
  <c r="Z137" i="4"/>
  <c r="Y137" i="4"/>
  <c r="X137" i="4"/>
  <c r="W137" i="4"/>
  <c r="U137" i="4"/>
  <c r="T137" i="4"/>
  <c r="S137" i="4"/>
  <c r="R137" i="4"/>
  <c r="P137" i="4"/>
  <c r="O137" i="4"/>
  <c r="N137" i="4"/>
  <c r="M137" i="4"/>
  <c r="K137" i="4"/>
  <c r="J137" i="4"/>
  <c r="I137" i="4"/>
  <c r="H137" i="4"/>
  <c r="BI246" i="4"/>
  <c r="Z246" i="4"/>
  <c r="Y246" i="4"/>
  <c r="X246" i="4"/>
  <c r="W246" i="4"/>
  <c r="U246" i="4"/>
  <c r="T246" i="4"/>
  <c r="S246" i="4"/>
  <c r="R246" i="4"/>
  <c r="P246" i="4"/>
  <c r="O246" i="4"/>
  <c r="N246" i="4"/>
  <c r="M246" i="4"/>
  <c r="K246" i="4"/>
  <c r="J246" i="4"/>
  <c r="I246" i="4"/>
  <c r="H246" i="4"/>
  <c r="BI87" i="4"/>
  <c r="Z87" i="4"/>
  <c r="Y87" i="4"/>
  <c r="X87" i="4"/>
  <c r="W87" i="4"/>
  <c r="U87" i="4"/>
  <c r="T87" i="4"/>
  <c r="S87" i="4"/>
  <c r="R87" i="4"/>
  <c r="P87" i="4"/>
  <c r="O87" i="4"/>
  <c r="N87" i="4"/>
  <c r="M87" i="4"/>
  <c r="K87" i="4"/>
  <c r="J87" i="4"/>
  <c r="I87" i="4"/>
  <c r="H87" i="4"/>
  <c r="BI136" i="4"/>
  <c r="Z136" i="4"/>
  <c r="Y136" i="4"/>
  <c r="X136" i="4"/>
  <c r="W136" i="4"/>
  <c r="U136" i="4"/>
  <c r="T136" i="4"/>
  <c r="S136" i="4"/>
  <c r="R136" i="4"/>
  <c r="P136" i="4"/>
  <c r="O136" i="4"/>
  <c r="N136" i="4"/>
  <c r="M136" i="4"/>
  <c r="K136" i="4"/>
  <c r="J136" i="4"/>
  <c r="I136" i="4"/>
  <c r="H136" i="4"/>
  <c r="BI86" i="4"/>
  <c r="Z86" i="4"/>
  <c r="Y86" i="4"/>
  <c r="X86" i="4"/>
  <c r="W86" i="4"/>
  <c r="U86" i="4"/>
  <c r="T86" i="4"/>
  <c r="S86" i="4"/>
  <c r="R86" i="4"/>
  <c r="P86" i="4"/>
  <c r="O86" i="4"/>
  <c r="N86" i="4"/>
  <c r="M86" i="4"/>
  <c r="K86" i="4"/>
  <c r="J86" i="4"/>
  <c r="I86" i="4"/>
  <c r="H86" i="4"/>
  <c r="BI245" i="4"/>
  <c r="Z245" i="4"/>
  <c r="Y245" i="4"/>
  <c r="X245" i="4"/>
  <c r="W245" i="4"/>
  <c r="U245" i="4"/>
  <c r="T245" i="4"/>
  <c r="S245" i="4"/>
  <c r="R245" i="4"/>
  <c r="P245" i="4"/>
  <c r="O245" i="4"/>
  <c r="N245" i="4"/>
  <c r="M245" i="4"/>
  <c r="K245" i="4"/>
  <c r="J245" i="4"/>
  <c r="I245" i="4"/>
  <c r="H245" i="4"/>
  <c r="BI135" i="4"/>
  <c r="Z135" i="4"/>
  <c r="Y135" i="4"/>
  <c r="X135" i="4"/>
  <c r="W135" i="4"/>
  <c r="U135" i="4"/>
  <c r="T135" i="4"/>
  <c r="S135" i="4"/>
  <c r="R135" i="4"/>
  <c r="P135" i="4"/>
  <c r="O135" i="4"/>
  <c r="N135" i="4"/>
  <c r="M135" i="4"/>
  <c r="K135" i="4"/>
  <c r="J135" i="4"/>
  <c r="I135" i="4"/>
  <c r="H135" i="4"/>
  <c r="BI134" i="4"/>
  <c r="Z134" i="4"/>
  <c r="Y134" i="4"/>
  <c r="X134" i="4"/>
  <c r="W134" i="4"/>
  <c r="U134" i="4"/>
  <c r="T134" i="4"/>
  <c r="S134" i="4"/>
  <c r="R134" i="4"/>
  <c r="P134" i="4"/>
  <c r="O134" i="4"/>
  <c r="N134" i="4"/>
  <c r="M134" i="4"/>
  <c r="K134" i="4"/>
  <c r="J134" i="4"/>
  <c r="I134" i="4"/>
  <c r="H134" i="4"/>
  <c r="BI48" i="4"/>
  <c r="Z48" i="4"/>
  <c r="Y48" i="4"/>
  <c r="X48" i="4"/>
  <c r="W48" i="4"/>
  <c r="U48" i="4"/>
  <c r="T48" i="4"/>
  <c r="S48" i="4"/>
  <c r="R48" i="4"/>
  <c r="P48" i="4"/>
  <c r="O48" i="4"/>
  <c r="N48" i="4"/>
  <c r="M48" i="4"/>
  <c r="K48" i="4"/>
  <c r="J48" i="4"/>
  <c r="I48" i="4"/>
  <c r="H48" i="4"/>
  <c r="BI85" i="4"/>
  <c r="Z85" i="4"/>
  <c r="Y85" i="4"/>
  <c r="X85" i="4"/>
  <c r="W85" i="4"/>
  <c r="U85" i="4"/>
  <c r="T85" i="4"/>
  <c r="S85" i="4"/>
  <c r="R85" i="4"/>
  <c r="P85" i="4"/>
  <c r="O85" i="4"/>
  <c r="N85" i="4"/>
  <c r="M85" i="4"/>
  <c r="K85" i="4"/>
  <c r="J85" i="4"/>
  <c r="I85" i="4"/>
  <c r="H85" i="4"/>
  <c r="BI244" i="4"/>
  <c r="Z244" i="4"/>
  <c r="Y244" i="4"/>
  <c r="X244" i="4"/>
  <c r="W244" i="4"/>
  <c r="U244" i="4"/>
  <c r="T244" i="4"/>
  <c r="S244" i="4"/>
  <c r="R244" i="4"/>
  <c r="P244" i="4"/>
  <c r="O244" i="4"/>
  <c r="N244" i="4"/>
  <c r="M244" i="4"/>
  <c r="K244" i="4"/>
  <c r="J244" i="4"/>
  <c r="I244" i="4"/>
  <c r="H244" i="4"/>
  <c r="BI29" i="4"/>
  <c r="Z29" i="4"/>
  <c r="Y29" i="4"/>
  <c r="X29" i="4"/>
  <c r="W29" i="4"/>
  <c r="U29" i="4"/>
  <c r="T29" i="4"/>
  <c r="S29" i="4"/>
  <c r="R29" i="4"/>
  <c r="P29" i="4"/>
  <c r="O29" i="4"/>
  <c r="N29" i="4"/>
  <c r="M29" i="4"/>
  <c r="K29" i="4"/>
  <c r="J29" i="4"/>
  <c r="I29" i="4"/>
  <c r="H29" i="4"/>
  <c r="BI133" i="4"/>
  <c r="Z133" i="4"/>
  <c r="Y133" i="4"/>
  <c r="X133" i="4"/>
  <c r="W133" i="4"/>
  <c r="U133" i="4"/>
  <c r="T133" i="4"/>
  <c r="S133" i="4"/>
  <c r="R133" i="4"/>
  <c r="P133" i="4"/>
  <c r="O133" i="4"/>
  <c r="N133" i="4"/>
  <c r="M133" i="4"/>
  <c r="K133" i="4"/>
  <c r="J133" i="4"/>
  <c r="I133" i="4"/>
  <c r="H133" i="4"/>
  <c r="BI132" i="4"/>
  <c r="Z132" i="4"/>
  <c r="Y132" i="4"/>
  <c r="X132" i="4"/>
  <c r="W132" i="4"/>
  <c r="U132" i="4"/>
  <c r="T132" i="4"/>
  <c r="S132" i="4"/>
  <c r="R132" i="4"/>
  <c r="P132" i="4"/>
  <c r="O132" i="4"/>
  <c r="N132" i="4"/>
  <c r="M132" i="4"/>
  <c r="K132" i="4"/>
  <c r="J132" i="4"/>
  <c r="I132" i="4"/>
  <c r="H132" i="4"/>
  <c r="BI131" i="4"/>
  <c r="Z131" i="4"/>
  <c r="Y131" i="4"/>
  <c r="X131" i="4"/>
  <c r="W131" i="4"/>
  <c r="U131" i="4"/>
  <c r="T131" i="4"/>
  <c r="S131" i="4"/>
  <c r="R131" i="4"/>
  <c r="P131" i="4"/>
  <c r="O131" i="4"/>
  <c r="N131" i="4"/>
  <c r="M131" i="4"/>
  <c r="K131" i="4"/>
  <c r="J131" i="4"/>
  <c r="I131" i="4"/>
  <c r="H131" i="4"/>
  <c r="BI130" i="4"/>
  <c r="Z130" i="4"/>
  <c r="Y130" i="4"/>
  <c r="X130" i="4"/>
  <c r="W130" i="4"/>
  <c r="U130" i="4"/>
  <c r="T130" i="4"/>
  <c r="S130" i="4"/>
  <c r="R130" i="4"/>
  <c r="P130" i="4"/>
  <c r="O130" i="4"/>
  <c r="N130" i="4"/>
  <c r="M130" i="4"/>
  <c r="K130" i="4"/>
  <c r="J130" i="4"/>
  <c r="I130" i="4"/>
  <c r="H130" i="4"/>
  <c r="BI163" i="4"/>
  <c r="Z163" i="4"/>
  <c r="Y163" i="4"/>
  <c r="X163" i="4"/>
  <c r="W163" i="4"/>
  <c r="U163" i="4"/>
  <c r="T163" i="4"/>
  <c r="S163" i="4"/>
  <c r="R163" i="4"/>
  <c r="P163" i="4"/>
  <c r="O163" i="4"/>
  <c r="N163" i="4"/>
  <c r="M163" i="4"/>
  <c r="K163" i="4"/>
  <c r="J163" i="4"/>
  <c r="I163" i="4"/>
  <c r="H163" i="4"/>
  <c r="BI128" i="4" l="1"/>
  <c r="Z128" i="4"/>
  <c r="Y128" i="4"/>
  <c r="X128" i="4"/>
  <c r="W128" i="4"/>
  <c r="U128" i="4"/>
  <c r="T128" i="4"/>
  <c r="S128" i="4"/>
  <c r="R128" i="4"/>
  <c r="P128" i="4"/>
  <c r="O128" i="4"/>
  <c r="N128" i="4"/>
  <c r="M128" i="4"/>
  <c r="K128" i="4"/>
  <c r="J128" i="4"/>
  <c r="I128" i="4"/>
  <c r="H128" i="4"/>
  <c r="BI129" i="4"/>
  <c r="Z129" i="4"/>
  <c r="Y129" i="4"/>
  <c r="X129" i="4"/>
  <c r="W129" i="4"/>
  <c r="U129" i="4"/>
  <c r="T129" i="4"/>
  <c r="S129" i="4"/>
  <c r="R129" i="4"/>
  <c r="P129" i="4"/>
  <c r="O129" i="4"/>
  <c r="N129" i="4"/>
  <c r="M129" i="4"/>
  <c r="K129" i="4"/>
  <c r="J129" i="4"/>
  <c r="I129" i="4"/>
  <c r="H129" i="4"/>
  <c r="BI84" i="4" l="1"/>
  <c r="Z84" i="4"/>
  <c r="Y84" i="4"/>
  <c r="X84" i="4"/>
  <c r="W84" i="4"/>
  <c r="U84" i="4"/>
  <c r="T84" i="4"/>
  <c r="S84" i="4"/>
  <c r="R84" i="4"/>
  <c r="P84" i="4"/>
  <c r="O84" i="4"/>
  <c r="N84" i="4"/>
  <c r="M84" i="4"/>
  <c r="K84" i="4"/>
  <c r="J84" i="4"/>
  <c r="I84" i="4"/>
  <c r="H84" i="4"/>
  <c r="BI243" i="4"/>
  <c r="Z243" i="4"/>
  <c r="Y243" i="4"/>
  <c r="X243" i="4"/>
  <c r="W243" i="4"/>
  <c r="U243" i="4"/>
  <c r="T243" i="4"/>
  <c r="S243" i="4"/>
  <c r="R243" i="4"/>
  <c r="P243" i="4"/>
  <c r="O243" i="4"/>
  <c r="N243" i="4"/>
  <c r="M243" i="4"/>
  <c r="K243" i="4"/>
  <c r="J243" i="4"/>
  <c r="I243" i="4"/>
  <c r="H243" i="4"/>
  <c r="BI82" i="4" l="1"/>
  <c r="Z82" i="4"/>
  <c r="Y82" i="4"/>
  <c r="X82" i="4"/>
  <c r="W82" i="4"/>
  <c r="U82" i="4"/>
  <c r="T82" i="4"/>
  <c r="S82" i="4"/>
  <c r="R82" i="4"/>
  <c r="P82" i="4"/>
  <c r="O82" i="4"/>
  <c r="N82" i="4"/>
  <c r="M82" i="4"/>
  <c r="K82" i="4"/>
  <c r="J82" i="4"/>
  <c r="I82" i="4"/>
  <c r="H82" i="4"/>
  <c r="BI83" i="4"/>
  <c r="Z83" i="4"/>
  <c r="Y83" i="4"/>
  <c r="X83" i="4"/>
  <c r="W83" i="4"/>
  <c r="U83" i="4"/>
  <c r="T83" i="4"/>
  <c r="S83" i="4"/>
  <c r="R83" i="4"/>
  <c r="P83" i="4"/>
  <c r="O83" i="4"/>
  <c r="N83" i="4"/>
  <c r="M83" i="4"/>
  <c r="K83" i="4"/>
  <c r="J83" i="4"/>
  <c r="I83" i="4"/>
  <c r="H83" i="4"/>
  <c r="BI242" i="4" l="1"/>
  <c r="Z242" i="4"/>
  <c r="Y242" i="4"/>
  <c r="X242" i="4"/>
  <c r="W242" i="4"/>
  <c r="U242" i="4"/>
  <c r="T242" i="4"/>
  <c r="S242" i="4"/>
  <c r="R242" i="4"/>
  <c r="P242" i="4"/>
  <c r="O242" i="4"/>
  <c r="N242" i="4"/>
  <c r="M242" i="4"/>
  <c r="K242" i="4"/>
  <c r="J242" i="4"/>
  <c r="I242" i="4"/>
  <c r="H242" i="4"/>
  <c r="BI241" i="4"/>
  <c r="Z241" i="4"/>
  <c r="Y241" i="4"/>
  <c r="X241" i="4"/>
  <c r="W241" i="4"/>
  <c r="U241" i="4"/>
  <c r="T241" i="4"/>
  <c r="S241" i="4"/>
  <c r="R241" i="4"/>
  <c r="P241" i="4"/>
  <c r="O241" i="4"/>
  <c r="N241" i="4"/>
  <c r="M241" i="4"/>
  <c r="K241" i="4"/>
  <c r="J241" i="4"/>
  <c r="I241" i="4"/>
  <c r="H241" i="4"/>
  <c r="BI127" i="4"/>
  <c r="Z127" i="4"/>
  <c r="Y127" i="4"/>
  <c r="X127" i="4"/>
  <c r="W127" i="4"/>
  <c r="U127" i="4"/>
  <c r="T127" i="4"/>
  <c r="S127" i="4"/>
  <c r="R127" i="4"/>
  <c r="P127" i="4"/>
  <c r="O127" i="4"/>
  <c r="N127" i="4"/>
  <c r="M127" i="4"/>
  <c r="K127" i="4"/>
  <c r="J127" i="4"/>
  <c r="I127" i="4"/>
  <c r="H127" i="4"/>
  <c r="BI162" i="4"/>
  <c r="Z162" i="4"/>
  <c r="Y162" i="4"/>
  <c r="X162" i="4"/>
  <c r="W162" i="4"/>
  <c r="U162" i="4"/>
  <c r="T162" i="4"/>
  <c r="S162" i="4"/>
  <c r="R162" i="4"/>
  <c r="P162" i="4"/>
  <c r="O162" i="4"/>
  <c r="N162" i="4"/>
  <c r="M162" i="4"/>
  <c r="K162" i="4"/>
  <c r="J162" i="4"/>
  <c r="I162" i="4"/>
  <c r="H162" i="4"/>
  <c r="BI161" i="4"/>
  <c r="Z161" i="4"/>
  <c r="Y161" i="4"/>
  <c r="X161" i="4"/>
  <c r="W161" i="4"/>
  <c r="U161" i="4"/>
  <c r="T161" i="4"/>
  <c r="S161" i="4"/>
  <c r="R161" i="4"/>
  <c r="P161" i="4"/>
  <c r="O161" i="4"/>
  <c r="N161" i="4"/>
  <c r="M161" i="4"/>
  <c r="K161" i="4"/>
  <c r="J161" i="4"/>
  <c r="I161" i="4"/>
  <c r="H161" i="4"/>
  <c r="BI160" i="4"/>
  <c r="Z160" i="4"/>
  <c r="Y160" i="4"/>
  <c r="X160" i="4"/>
  <c r="W160" i="4"/>
  <c r="U160" i="4"/>
  <c r="T160" i="4"/>
  <c r="S160" i="4"/>
  <c r="R160" i="4"/>
  <c r="P160" i="4"/>
  <c r="O160" i="4"/>
  <c r="N160" i="4"/>
  <c r="M160" i="4"/>
  <c r="K160" i="4"/>
  <c r="J160" i="4"/>
  <c r="I160" i="4"/>
  <c r="H160" i="4"/>
  <c r="BI159" i="4"/>
  <c r="Z159" i="4"/>
  <c r="Y159" i="4"/>
  <c r="X159" i="4"/>
  <c r="W159" i="4"/>
  <c r="U159" i="4"/>
  <c r="T159" i="4"/>
  <c r="S159" i="4"/>
  <c r="R159" i="4"/>
  <c r="P159" i="4"/>
  <c r="O159" i="4"/>
  <c r="N159" i="4"/>
  <c r="M159" i="4"/>
  <c r="K159" i="4"/>
  <c r="J159" i="4"/>
  <c r="I159" i="4"/>
  <c r="H159" i="4"/>
  <c r="BI126" i="4"/>
  <c r="Z126" i="4"/>
  <c r="Y126" i="4"/>
  <c r="X126" i="4"/>
  <c r="W126" i="4"/>
  <c r="U126" i="4"/>
  <c r="T126" i="4"/>
  <c r="S126" i="4"/>
  <c r="R126" i="4"/>
  <c r="P126" i="4"/>
  <c r="O126" i="4"/>
  <c r="N126" i="4"/>
  <c r="M126" i="4"/>
  <c r="K126" i="4"/>
  <c r="J126" i="4"/>
  <c r="I126" i="4"/>
  <c r="H126" i="4"/>
  <c r="BI214" i="4" l="1"/>
  <c r="Z214" i="4"/>
  <c r="Y214" i="4"/>
  <c r="X214" i="4"/>
  <c r="W214" i="4"/>
  <c r="U214" i="4"/>
  <c r="T214" i="4"/>
  <c r="S214" i="4"/>
  <c r="R214" i="4"/>
  <c r="P214" i="4"/>
  <c r="O214" i="4"/>
  <c r="N214" i="4"/>
  <c r="M214" i="4"/>
  <c r="K214" i="4"/>
  <c r="J214" i="4"/>
  <c r="I214" i="4"/>
  <c r="H214" i="4"/>
  <c r="BI28" i="4"/>
  <c r="Z28" i="4"/>
  <c r="Y28" i="4"/>
  <c r="X28" i="4"/>
  <c r="W28" i="4"/>
  <c r="U28" i="4"/>
  <c r="T28" i="4"/>
  <c r="S28" i="4"/>
  <c r="R28" i="4"/>
  <c r="P28" i="4"/>
  <c r="O28" i="4"/>
  <c r="N28" i="4"/>
  <c r="M28" i="4"/>
  <c r="K28" i="4"/>
  <c r="J28" i="4"/>
  <c r="I28" i="4"/>
  <c r="H28" i="4"/>
  <c r="BI27" i="4"/>
  <c r="Z27" i="4"/>
  <c r="Y27" i="4"/>
  <c r="X27" i="4"/>
  <c r="W27" i="4"/>
  <c r="U27" i="4"/>
  <c r="T27" i="4"/>
  <c r="S27" i="4"/>
  <c r="R27" i="4"/>
  <c r="P27" i="4"/>
  <c r="O27" i="4"/>
  <c r="N27" i="4"/>
  <c r="M27" i="4"/>
  <c r="K27" i="4"/>
  <c r="J27" i="4"/>
  <c r="I27" i="4"/>
  <c r="H27" i="4"/>
  <c r="BI158" i="4"/>
  <c r="Z158" i="4"/>
  <c r="Y158" i="4"/>
  <c r="X158" i="4"/>
  <c r="W158" i="4"/>
  <c r="U158" i="4"/>
  <c r="T158" i="4"/>
  <c r="S158" i="4"/>
  <c r="R158" i="4"/>
  <c r="P158" i="4"/>
  <c r="O158" i="4"/>
  <c r="N158" i="4"/>
  <c r="M158" i="4"/>
  <c r="K158" i="4"/>
  <c r="J158" i="4"/>
  <c r="I158" i="4"/>
  <c r="H158" i="4"/>
  <c r="BI157" i="4"/>
  <c r="Z157" i="4"/>
  <c r="Y157" i="4"/>
  <c r="X157" i="4"/>
  <c r="W157" i="4"/>
  <c r="U157" i="4"/>
  <c r="T157" i="4"/>
  <c r="S157" i="4"/>
  <c r="R157" i="4"/>
  <c r="P157" i="4"/>
  <c r="O157" i="4"/>
  <c r="N157" i="4"/>
  <c r="M157" i="4"/>
  <c r="K157" i="4"/>
  <c r="J157" i="4"/>
  <c r="I157" i="4"/>
  <c r="H157" i="4"/>
  <c r="BI81" i="4"/>
  <c r="Z81" i="4"/>
  <c r="Y81" i="4"/>
  <c r="X81" i="4"/>
  <c r="W81" i="4"/>
  <c r="U81" i="4"/>
  <c r="T81" i="4"/>
  <c r="S81" i="4"/>
  <c r="R81" i="4"/>
  <c r="P81" i="4"/>
  <c r="O81" i="4"/>
  <c r="N81" i="4"/>
  <c r="M81" i="4"/>
  <c r="K81" i="4"/>
  <c r="J81" i="4"/>
  <c r="I81" i="4"/>
  <c r="H81" i="4"/>
  <c r="BI125" i="4"/>
  <c r="Z125" i="4"/>
  <c r="Y125" i="4"/>
  <c r="X125" i="4"/>
  <c r="W125" i="4"/>
  <c r="U125" i="4"/>
  <c r="T125" i="4"/>
  <c r="S125" i="4"/>
  <c r="R125" i="4"/>
  <c r="P125" i="4"/>
  <c r="O125" i="4"/>
  <c r="N125" i="4"/>
  <c r="M125" i="4"/>
  <c r="K125" i="4"/>
  <c r="J125" i="4"/>
  <c r="I125" i="4"/>
  <c r="H125" i="4"/>
  <c r="BI124" i="4"/>
  <c r="Z124" i="4"/>
  <c r="Y124" i="4"/>
  <c r="X124" i="4"/>
  <c r="W124" i="4"/>
  <c r="U124" i="4"/>
  <c r="T124" i="4"/>
  <c r="S124" i="4"/>
  <c r="R124" i="4"/>
  <c r="P124" i="4"/>
  <c r="O124" i="4"/>
  <c r="N124" i="4"/>
  <c r="M124" i="4"/>
  <c r="K124" i="4"/>
  <c r="J124" i="4"/>
  <c r="I124" i="4"/>
  <c r="H124" i="4"/>
  <c r="BI156" i="4" l="1"/>
  <c r="Z156" i="4"/>
  <c r="Y156" i="4"/>
  <c r="X156" i="4"/>
  <c r="W156" i="4"/>
  <c r="U156" i="4"/>
  <c r="T156" i="4"/>
  <c r="S156" i="4"/>
  <c r="R156" i="4"/>
  <c r="P156" i="4"/>
  <c r="O156" i="4"/>
  <c r="N156" i="4"/>
  <c r="M156" i="4"/>
  <c r="K156" i="4"/>
  <c r="J156" i="4"/>
  <c r="I156" i="4"/>
  <c r="H156" i="4"/>
  <c r="BI26" i="4"/>
  <c r="Z26" i="4"/>
  <c r="Y26" i="4"/>
  <c r="X26" i="4"/>
  <c r="W26" i="4"/>
  <c r="U26" i="4"/>
  <c r="T26" i="4"/>
  <c r="S26" i="4"/>
  <c r="R26" i="4"/>
  <c r="P26" i="4"/>
  <c r="O26" i="4"/>
  <c r="N26" i="4"/>
  <c r="M26" i="4"/>
  <c r="K26" i="4"/>
  <c r="J26" i="4"/>
  <c r="I26" i="4"/>
  <c r="H26" i="4"/>
  <c r="BI240" i="4"/>
  <c r="Z240" i="4"/>
  <c r="Y240" i="4"/>
  <c r="X240" i="4"/>
  <c r="W240" i="4"/>
  <c r="U240" i="4"/>
  <c r="T240" i="4"/>
  <c r="S240" i="4"/>
  <c r="R240" i="4"/>
  <c r="P240" i="4"/>
  <c r="O240" i="4"/>
  <c r="N240" i="4"/>
  <c r="M240" i="4"/>
  <c r="K240" i="4"/>
  <c r="J240" i="4"/>
  <c r="I240" i="4"/>
  <c r="H240" i="4"/>
  <c r="BI80" i="4"/>
  <c r="Z80" i="4"/>
  <c r="Y80" i="4"/>
  <c r="X80" i="4"/>
  <c r="W80" i="4"/>
  <c r="U80" i="4"/>
  <c r="T80" i="4"/>
  <c r="S80" i="4"/>
  <c r="R80" i="4"/>
  <c r="P80" i="4"/>
  <c r="O80" i="4"/>
  <c r="N80" i="4"/>
  <c r="M80" i="4"/>
  <c r="K80" i="4"/>
  <c r="J80" i="4"/>
  <c r="I80" i="4"/>
  <c r="H80" i="4"/>
  <c r="BI47" i="4"/>
  <c r="Z47" i="4"/>
  <c r="Y47" i="4"/>
  <c r="X47" i="4"/>
  <c r="W47" i="4"/>
  <c r="U47" i="4"/>
  <c r="T47" i="4"/>
  <c r="S47" i="4"/>
  <c r="R47" i="4"/>
  <c r="P47" i="4"/>
  <c r="O47" i="4"/>
  <c r="N47" i="4"/>
  <c r="M47" i="4"/>
  <c r="K47" i="4"/>
  <c r="J47" i="4"/>
  <c r="I47" i="4"/>
  <c r="H47" i="4"/>
  <c r="BI123" i="4"/>
  <c r="Z123" i="4"/>
  <c r="Y123" i="4"/>
  <c r="X123" i="4"/>
  <c r="W123" i="4"/>
  <c r="U123" i="4"/>
  <c r="T123" i="4"/>
  <c r="S123" i="4"/>
  <c r="R123" i="4"/>
  <c r="P123" i="4"/>
  <c r="O123" i="4"/>
  <c r="N123" i="4"/>
  <c r="M123" i="4"/>
  <c r="K123" i="4"/>
  <c r="J123" i="4"/>
  <c r="I123" i="4"/>
  <c r="H123" i="4"/>
  <c r="O6" i="8"/>
  <c r="H7" i="8"/>
  <c r="H6" i="8"/>
  <c r="H5" i="8"/>
  <c r="H4" i="8"/>
  <c r="H3" i="8"/>
  <c r="H2" i="8"/>
  <c r="O7" i="8"/>
  <c r="O5" i="8"/>
  <c r="O4" i="8"/>
  <c r="O3" i="8"/>
  <c r="O2" i="8"/>
  <c r="BI155" i="4" l="1"/>
  <c r="Z155" i="4"/>
  <c r="Y155" i="4"/>
  <c r="X155" i="4"/>
  <c r="W155" i="4"/>
  <c r="U155" i="4"/>
  <c r="T155" i="4"/>
  <c r="S155" i="4"/>
  <c r="R155" i="4"/>
  <c r="P155" i="4"/>
  <c r="O155" i="4"/>
  <c r="N155" i="4"/>
  <c r="M155" i="4"/>
  <c r="K155" i="4"/>
  <c r="J155" i="4"/>
  <c r="I155" i="4"/>
  <c r="H155" i="4"/>
  <c r="BI184" i="4" l="1"/>
  <c r="Z184" i="4"/>
  <c r="Y184" i="4"/>
  <c r="X184" i="4"/>
  <c r="W184" i="4"/>
  <c r="U184" i="4"/>
  <c r="T184" i="4"/>
  <c r="S184" i="4"/>
  <c r="R184" i="4"/>
  <c r="P184" i="4"/>
  <c r="O184" i="4"/>
  <c r="N184" i="4"/>
  <c r="M184" i="4"/>
  <c r="K184" i="4"/>
  <c r="J184" i="4"/>
  <c r="I184" i="4"/>
  <c r="H184" i="4"/>
  <c r="BI213" i="4"/>
  <c r="Z213" i="4"/>
  <c r="Y213" i="4"/>
  <c r="X213" i="4"/>
  <c r="W213" i="4"/>
  <c r="U213" i="4"/>
  <c r="T213" i="4"/>
  <c r="S213" i="4"/>
  <c r="R213" i="4"/>
  <c r="P213" i="4"/>
  <c r="O213" i="4"/>
  <c r="N213" i="4"/>
  <c r="M213" i="4"/>
  <c r="K213" i="4"/>
  <c r="J213" i="4"/>
  <c r="I213" i="4"/>
  <c r="H213" i="4"/>
  <c r="W273" i="4"/>
  <c r="R273" i="4"/>
  <c r="M273" i="4"/>
  <c r="H273" i="4"/>
  <c r="W296" i="4"/>
  <c r="R296" i="4"/>
  <c r="M296" i="4"/>
  <c r="H296" i="4"/>
  <c r="W313" i="4"/>
  <c r="R313" i="4"/>
  <c r="M313" i="4"/>
  <c r="H313" i="4"/>
  <c r="W334" i="4"/>
  <c r="R334" i="4"/>
  <c r="M334" i="4"/>
  <c r="H334" i="4"/>
  <c r="W359" i="4"/>
  <c r="R359" i="4"/>
  <c r="M359" i="4"/>
  <c r="H359" i="4"/>
  <c r="W393" i="4"/>
  <c r="R393" i="4"/>
  <c r="M393" i="4"/>
  <c r="H393" i="4"/>
  <c r="W333" i="4"/>
  <c r="R333" i="4"/>
  <c r="M333" i="4"/>
  <c r="H333" i="4"/>
  <c r="W295" i="4"/>
  <c r="R295" i="4"/>
  <c r="M295" i="4"/>
  <c r="H295" i="4"/>
  <c r="W392" i="4"/>
  <c r="R392" i="4"/>
  <c r="M392" i="4"/>
  <c r="H392" i="4"/>
  <c r="W391" i="4" l="1"/>
  <c r="R391" i="4"/>
  <c r="M391" i="4"/>
  <c r="H391" i="4"/>
  <c r="W358" i="4"/>
  <c r="R358" i="4"/>
  <c r="M358" i="4"/>
  <c r="H358" i="4"/>
  <c r="W390" i="4" l="1"/>
  <c r="R390" i="4"/>
  <c r="M390" i="4"/>
  <c r="H390" i="4"/>
  <c r="W357" i="4"/>
  <c r="R357" i="4"/>
  <c r="M357" i="4"/>
  <c r="H357" i="4"/>
  <c r="BI106" i="4"/>
  <c r="Z106" i="4"/>
  <c r="Y106" i="4"/>
  <c r="X106" i="4"/>
  <c r="W106" i="4"/>
  <c r="U106" i="4"/>
  <c r="T106" i="4"/>
  <c r="S106" i="4"/>
  <c r="R106" i="4"/>
  <c r="P106" i="4"/>
  <c r="O106" i="4"/>
  <c r="N106" i="4"/>
  <c r="M106" i="4"/>
  <c r="K106" i="4"/>
  <c r="J106" i="4"/>
  <c r="I106" i="4"/>
  <c r="H106" i="4"/>
  <c r="W294" i="4"/>
  <c r="R294" i="4"/>
  <c r="M294" i="4"/>
  <c r="H294" i="4"/>
  <c r="W272" i="4"/>
  <c r="R272" i="4"/>
  <c r="M272" i="4"/>
  <c r="H272" i="4"/>
  <c r="W293" i="4"/>
  <c r="R293" i="4"/>
  <c r="M293" i="4"/>
  <c r="H293" i="4"/>
  <c r="W312" i="4"/>
  <c r="R312" i="4"/>
  <c r="M312" i="4"/>
  <c r="H312" i="4"/>
  <c r="W332" i="4"/>
  <c r="R332" i="4"/>
  <c r="M332" i="4"/>
  <c r="H332" i="4"/>
  <c r="W356" i="4"/>
  <c r="R356" i="4"/>
  <c r="M356" i="4"/>
  <c r="H356" i="4"/>
  <c r="W389" i="4"/>
  <c r="R389" i="4"/>
  <c r="M389" i="4"/>
  <c r="H389" i="4"/>
  <c r="BI239" i="4"/>
  <c r="Z239" i="4"/>
  <c r="Y239" i="4"/>
  <c r="X239" i="4"/>
  <c r="W239" i="4"/>
  <c r="U239" i="4"/>
  <c r="T239" i="4"/>
  <c r="S239" i="4"/>
  <c r="R239" i="4"/>
  <c r="P239" i="4"/>
  <c r="O239" i="4"/>
  <c r="N239" i="4"/>
  <c r="M239" i="4"/>
  <c r="K239" i="4"/>
  <c r="J239" i="4"/>
  <c r="I239" i="4"/>
  <c r="H239" i="4"/>
  <c r="BI212" i="4"/>
  <c r="Z212" i="4"/>
  <c r="Y212" i="4"/>
  <c r="X212" i="4"/>
  <c r="W212" i="4"/>
  <c r="U212" i="4"/>
  <c r="T212" i="4"/>
  <c r="S212" i="4"/>
  <c r="R212" i="4"/>
  <c r="P212" i="4"/>
  <c r="O212" i="4"/>
  <c r="N212" i="4"/>
  <c r="M212" i="4"/>
  <c r="K212" i="4"/>
  <c r="J212" i="4"/>
  <c r="I212" i="4"/>
  <c r="H212" i="4"/>
  <c r="BI183" i="4"/>
  <c r="Z183" i="4"/>
  <c r="Y183" i="4"/>
  <c r="X183" i="4"/>
  <c r="W183" i="4"/>
  <c r="U183" i="4"/>
  <c r="T183" i="4"/>
  <c r="S183" i="4"/>
  <c r="R183" i="4"/>
  <c r="P183" i="4"/>
  <c r="O183" i="4"/>
  <c r="N183" i="4"/>
  <c r="M183" i="4"/>
  <c r="K183" i="4"/>
  <c r="J183" i="4"/>
  <c r="I183" i="4"/>
  <c r="H183" i="4"/>
  <c r="BI105" i="4"/>
  <c r="Z105" i="4"/>
  <c r="Y105" i="4"/>
  <c r="X105" i="4"/>
  <c r="W105" i="4"/>
  <c r="U105" i="4"/>
  <c r="T105" i="4"/>
  <c r="S105" i="4"/>
  <c r="R105" i="4"/>
  <c r="P105" i="4"/>
  <c r="O105" i="4"/>
  <c r="N105" i="4"/>
  <c r="M105" i="4"/>
  <c r="K105" i="4"/>
  <c r="J105" i="4"/>
  <c r="I105" i="4"/>
  <c r="H105" i="4"/>
  <c r="BI154" i="4"/>
  <c r="Z154" i="4"/>
  <c r="Y154" i="4"/>
  <c r="X154" i="4"/>
  <c r="W154" i="4"/>
  <c r="U154" i="4"/>
  <c r="T154" i="4"/>
  <c r="S154" i="4"/>
  <c r="R154" i="4"/>
  <c r="P154" i="4"/>
  <c r="O154" i="4"/>
  <c r="N154" i="4"/>
  <c r="M154" i="4"/>
  <c r="K154" i="4"/>
  <c r="J154" i="4"/>
  <c r="I154" i="4"/>
  <c r="H154" i="4"/>
  <c r="BI122" i="4"/>
  <c r="Z122" i="4"/>
  <c r="Y122" i="4"/>
  <c r="X122" i="4"/>
  <c r="W122" i="4"/>
  <c r="U122" i="4"/>
  <c r="T122" i="4"/>
  <c r="S122" i="4"/>
  <c r="R122" i="4"/>
  <c r="P122" i="4"/>
  <c r="O122" i="4"/>
  <c r="N122" i="4"/>
  <c r="M122" i="4"/>
  <c r="K122" i="4"/>
  <c r="J122" i="4"/>
  <c r="I122" i="4"/>
  <c r="H122" i="4"/>
  <c r="BI25" i="4"/>
  <c r="Z25" i="4"/>
  <c r="Y25" i="4"/>
  <c r="X25" i="4"/>
  <c r="W25" i="4"/>
  <c r="U25" i="4"/>
  <c r="T25" i="4"/>
  <c r="S25" i="4"/>
  <c r="R25" i="4"/>
  <c r="P25" i="4"/>
  <c r="O25" i="4"/>
  <c r="N25" i="4"/>
  <c r="M25" i="4"/>
  <c r="K25" i="4"/>
  <c r="J25" i="4"/>
  <c r="I25" i="4"/>
  <c r="H25" i="4"/>
  <c r="BI104" i="4"/>
  <c r="Z104" i="4"/>
  <c r="Y104" i="4"/>
  <c r="X104" i="4"/>
  <c r="W104" i="4"/>
  <c r="U104" i="4"/>
  <c r="T104" i="4"/>
  <c r="S104" i="4"/>
  <c r="R104" i="4"/>
  <c r="P104" i="4"/>
  <c r="O104" i="4"/>
  <c r="N104" i="4"/>
  <c r="M104" i="4"/>
  <c r="K104" i="4"/>
  <c r="J104" i="4"/>
  <c r="I104" i="4"/>
  <c r="H104" i="4"/>
  <c r="BI153" i="4"/>
  <c r="Z153" i="4"/>
  <c r="Y153" i="4"/>
  <c r="X153" i="4"/>
  <c r="W153" i="4"/>
  <c r="U153" i="4"/>
  <c r="T153" i="4"/>
  <c r="S153" i="4"/>
  <c r="R153" i="4"/>
  <c r="P153" i="4"/>
  <c r="O153" i="4"/>
  <c r="N153" i="4"/>
  <c r="M153" i="4"/>
  <c r="K153" i="4"/>
  <c r="J153" i="4"/>
  <c r="I153" i="4"/>
  <c r="H153" i="4"/>
  <c r="BI182" i="4"/>
  <c r="Z182" i="4"/>
  <c r="Y182" i="4"/>
  <c r="X182" i="4"/>
  <c r="W182" i="4"/>
  <c r="U182" i="4"/>
  <c r="T182" i="4"/>
  <c r="S182" i="4"/>
  <c r="R182" i="4"/>
  <c r="P182" i="4"/>
  <c r="O182" i="4"/>
  <c r="N182" i="4"/>
  <c r="M182" i="4"/>
  <c r="K182" i="4"/>
  <c r="J182" i="4"/>
  <c r="I182" i="4"/>
  <c r="H182" i="4"/>
  <c r="W271" i="4"/>
  <c r="R271" i="4"/>
  <c r="M271" i="4"/>
  <c r="H271" i="4"/>
  <c r="W292" i="4"/>
  <c r="R292" i="4"/>
  <c r="M292" i="4"/>
  <c r="H292" i="4"/>
  <c r="W311" i="4"/>
  <c r="R311" i="4"/>
  <c r="M311" i="4"/>
  <c r="H311" i="4"/>
  <c r="W331" i="4"/>
  <c r="R331" i="4"/>
  <c r="M331" i="4"/>
  <c r="H331" i="4"/>
  <c r="W355" i="4"/>
  <c r="R355" i="4"/>
  <c r="M355" i="4"/>
  <c r="H355" i="4"/>
  <c r="BI211" i="4"/>
  <c r="Z211" i="4"/>
  <c r="Y211" i="4"/>
  <c r="X211" i="4"/>
  <c r="W211" i="4"/>
  <c r="U211" i="4"/>
  <c r="T211" i="4"/>
  <c r="S211" i="4"/>
  <c r="R211" i="4"/>
  <c r="P211" i="4"/>
  <c r="O211" i="4"/>
  <c r="N211" i="4"/>
  <c r="M211" i="4"/>
  <c r="K211" i="4"/>
  <c r="J211" i="4"/>
  <c r="I211" i="4"/>
  <c r="H211" i="4"/>
  <c r="W388" i="4"/>
  <c r="R388" i="4"/>
  <c r="M388" i="4"/>
  <c r="H388" i="4"/>
  <c r="BI210" i="4" l="1"/>
  <c r="Z210" i="4"/>
  <c r="Y210" i="4"/>
  <c r="X210" i="4"/>
  <c r="W210" i="4"/>
  <c r="U210" i="4"/>
  <c r="T210" i="4"/>
  <c r="S210" i="4"/>
  <c r="R210" i="4"/>
  <c r="P210" i="4"/>
  <c r="O210" i="4"/>
  <c r="N210" i="4"/>
  <c r="M210" i="4"/>
  <c r="K210" i="4"/>
  <c r="J210" i="4"/>
  <c r="I210" i="4"/>
  <c r="H210" i="4"/>
  <c r="BI209" i="4"/>
  <c r="Z209" i="4"/>
  <c r="Y209" i="4"/>
  <c r="X209" i="4"/>
  <c r="W209" i="4"/>
  <c r="U209" i="4"/>
  <c r="T209" i="4"/>
  <c r="S209" i="4"/>
  <c r="R209" i="4"/>
  <c r="P209" i="4"/>
  <c r="O209" i="4"/>
  <c r="N209" i="4"/>
  <c r="M209" i="4"/>
  <c r="K209" i="4"/>
  <c r="J209" i="4"/>
  <c r="I209" i="4"/>
  <c r="H209" i="4"/>
  <c r="BI181" i="4"/>
  <c r="Z181" i="4"/>
  <c r="Y181" i="4"/>
  <c r="X181" i="4"/>
  <c r="W181" i="4"/>
  <c r="U181" i="4"/>
  <c r="T181" i="4"/>
  <c r="S181" i="4"/>
  <c r="R181" i="4"/>
  <c r="P181" i="4"/>
  <c r="O181" i="4"/>
  <c r="N181" i="4"/>
  <c r="M181" i="4"/>
  <c r="K181" i="4"/>
  <c r="J181" i="4"/>
  <c r="I181" i="4"/>
  <c r="H181" i="4"/>
  <c r="BI180" i="4"/>
  <c r="Z180" i="4"/>
  <c r="Y180" i="4"/>
  <c r="X180" i="4"/>
  <c r="W180" i="4"/>
  <c r="U180" i="4"/>
  <c r="T180" i="4"/>
  <c r="S180" i="4"/>
  <c r="R180" i="4"/>
  <c r="P180" i="4"/>
  <c r="O180" i="4"/>
  <c r="N180" i="4"/>
  <c r="M180" i="4"/>
  <c r="K180" i="4"/>
  <c r="J180" i="4"/>
  <c r="I180" i="4"/>
  <c r="H180" i="4"/>
  <c r="BI24" i="4"/>
  <c r="Z24" i="4"/>
  <c r="Y24" i="4"/>
  <c r="X24" i="4"/>
  <c r="W24" i="4"/>
  <c r="U24" i="4"/>
  <c r="T24" i="4"/>
  <c r="S24" i="4"/>
  <c r="R24" i="4"/>
  <c r="P24" i="4"/>
  <c r="O24" i="4"/>
  <c r="N24" i="4"/>
  <c r="M24" i="4"/>
  <c r="K24" i="4"/>
  <c r="J24" i="4"/>
  <c r="I24" i="4"/>
  <c r="H24" i="4"/>
  <c r="BI23" i="4"/>
  <c r="Z23" i="4"/>
  <c r="Y23" i="4"/>
  <c r="X23" i="4"/>
  <c r="W23" i="4"/>
  <c r="U23" i="4"/>
  <c r="T23" i="4"/>
  <c r="S23" i="4"/>
  <c r="R23" i="4"/>
  <c r="P23" i="4"/>
  <c r="O23" i="4"/>
  <c r="N23" i="4"/>
  <c r="M23" i="4"/>
  <c r="K23" i="4"/>
  <c r="J23" i="4"/>
  <c r="I23" i="4"/>
  <c r="H23" i="4"/>
  <c r="BI22" i="4"/>
  <c r="Z22" i="4"/>
  <c r="Y22" i="4"/>
  <c r="X22" i="4"/>
  <c r="W22" i="4"/>
  <c r="U22" i="4"/>
  <c r="T22" i="4"/>
  <c r="S22" i="4"/>
  <c r="R22" i="4"/>
  <c r="P22" i="4"/>
  <c r="O22" i="4"/>
  <c r="N22" i="4"/>
  <c r="M22" i="4"/>
  <c r="K22" i="4"/>
  <c r="J22" i="4"/>
  <c r="I22" i="4"/>
  <c r="H22" i="4"/>
  <c r="BI238" i="4"/>
  <c r="Z238" i="4"/>
  <c r="Y238" i="4"/>
  <c r="X238" i="4"/>
  <c r="W238" i="4"/>
  <c r="U238" i="4"/>
  <c r="T238" i="4"/>
  <c r="S238" i="4"/>
  <c r="R238" i="4"/>
  <c r="P238" i="4"/>
  <c r="O238" i="4"/>
  <c r="N238" i="4"/>
  <c r="M238" i="4"/>
  <c r="K238" i="4"/>
  <c r="J238" i="4"/>
  <c r="I238" i="4"/>
  <c r="H238" i="4"/>
  <c r="BI21" i="4"/>
  <c r="Z21" i="4"/>
  <c r="Y21" i="4"/>
  <c r="X21" i="4"/>
  <c r="W21" i="4"/>
  <c r="U21" i="4"/>
  <c r="T21" i="4"/>
  <c r="S21" i="4"/>
  <c r="R21" i="4"/>
  <c r="P21" i="4"/>
  <c r="O21" i="4"/>
  <c r="N21" i="4"/>
  <c r="M21" i="4"/>
  <c r="K21" i="4"/>
  <c r="J21" i="4"/>
  <c r="I21" i="4"/>
  <c r="H21" i="4"/>
  <c r="W270" i="4"/>
  <c r="R270" i="4"/>
  <c r="M270" i="4"/>
  <c r="H270" i="4"/>
  <c r="W291" i="4"/>
  <c r="R291" i="4"/>
  <c r="M291" i="4"/>
  <c r="H291" i="4"/>
  <c r="W310" i="4"/>
  <c r="R310" i="4"/>
  <c r="M310" i="4"/>
  <c r="H310" i="4"/>
  <c r="W330" i="4"/>
  <c r="R330" i="4"/>
  <c r="M330" i="4"/>
  <c r="H330" i="4"/>
  <c r="W354" i="4"/>
  <c r="R354" i="4"/>
  <c r="M354" i="4"/>
  <c r="H354" i="4"/>
  <c r="W387" i="4"/>
  <c r="R387" i="4"/>
  <c r="M387" i="4"/>
  <c r="H387" i="4"/>
  <c r="BI103" i="4"/>
  <c r="Z103" i="4"/>
  <c r="Y103" i="4"/>
  <c r="X103" i="4"/>
  <c r="W103" i="4"/>
  <c r="U103" i="4"/>
  <c r="T103" i="4"/>
  <c r="S103" i="4"/>
  <c r="R103" i="4"/>
  <c r="P103" i="4"/>
  <c r="O103" i="4"/>
  <c r="N103" i="4"/>
  <c r="M103" i="4"/>
  <c r="K103" i="4"/>
  <c r="J103" i="4"/>
  <c r="I103" i="4"/>
  <c r="H103" i="4"/>
  <c r="BI152" i="4"/>
  <c r="Z152" i="4"/>
  <c r="Y152" i="4"/>
  <c r="X152" i="4"/>
  <c r="W152" i="4"/>
  <c r="U152" i="4"/>
  <c r="T152" i="4"/>
  <c r="S152" i="4"/>
  <c r="R152" i="4"/>
  <c r="P152" i="4"/>
  <c r="O152" i="4"/>
  <c r="N152" i="4"/>
  <c r="M152" i="4"/>
  <c r="K152" i="4"/>
  <c r="J152" i="4"/>
  <c r="I152" i="4"/>
  <c r="H152" i="4"/>
  <c r="BI179" i="4"/>
  <c r="Z179" i="4"/>
  <c r="Y179" i="4"/>
  <c r="X179" i="4"/>
  <c r="W179" i="4"/>
  <c r="U179" i="4"/>
  <c r="T179" i="4"/>
  <c r="S179" i="4"/>
  <c r="R179" i="4"/>
  <c r="P179" i="4"/>
  <c r="O179" i="4"/>
  <c r="N179" i="4"/>
  <c r="M179" i="4"/>
  <c r="K179" i="4"/>
  <c r="J179" i="4"/>
  <c r="I179" i="4"/>
  <c r="H179" i="4"/>
  <c r="BI208" i="4"/>
  <c r="Z208" i="4"/>
  <c r="Y208" i="4"/>
  <c r="X208" i="4"/>
  <c r="W208" i="4"/>
  <c r="U208" i="4"/>
  <c r="T208" i="4"/>
  <c r="S208" i="4"/>
  <c r="R208" i="4"/>
  <c r="P208" i="4"/>
  <c r="O208" i="4"/>
  <c r="N208" i="4"/>
  <c r="M208" i="4"/>
  <c r="K208" i="4"/>
  <c r="J208" i="4"/>
  <c r="I208" i="4"/>
  <c r="H208" i="4"/>
  <c r="BI121" i="4" l="1"/>
  <c r="Z121" i="4"/>
  <c r="Y121" i="4"/>
  <c r="X121" i="4"/>
  <c r="W121" i="4"/>
  <c r="U121" i="4"/>
  <c r="T121" i="4"/>
  <c r="S121" i="4"/>
  <c r="R121" i="4"/>
  <c r="P121" i="4"/>
  <c r="O121" i="4"/>
  <c r="N121" i="4"/>
  <c r="M121" i="4"/>
  <c r="K121" i="4"/>
  <c r="J121" i="4"/>
  <c r="I121" i="4"/>
  <c r="H121" i="4"/>
  <c r="BI20" i="4"/>
  <c r="Z20" i="4"/>
  <c r="Y20" i="4"/>
  <c r="X20" i="4"/>
  <c r="W20" i="4"/>
  <c r="U20" i="4"/>
  <c r="T20" i="4"/>
  <c r="S20" i="4"/>
  <c r="R20" i="4"/>
  <c r="P20" i="4"/>
  <c r="O20" i="4"/>
  <c r="N20" i="4"/>
  <c r="M20" i="4"/>
  <c r="K20" i="4"/>
  <c r="J20" i="4"/>
  <c r="I20" i="4"/>
  <c r="H20" i="4"/>
  <c r="BI79" i="4"/>
  <c r="Z79" i="4"/>
  <c r="Y79" i="4"/>
  <c r="X79" i="4"/>
  <c r="W79" i="4"/>
  <c r="U79" i="4"/>
  <c r="T79" i="4"/>
  <c r="S79" i="4"/>
  <c r="R79" i="4"/>
  <c r="P79" i="4"/>
  <c r="O79" i="4"/>
  <c r="N79" i="4"/>
  <c r="M79" i="4"/>
  <c r="K79" i="4"/>
  <c r="J79" i="4"/>
  <c r="I79" i="4"/>
  <c r="H79" i="4"/>
  <c r="BI120" i="4"/>
  <c r="Z120" i="4"/>
  <c r="Y120" i="4"/>
  <c r="X120" i="4"/>
  <c r="W120" i="4"/>
  <c r="U120" i="4"/>
  <c r="T120" i="4"/>
  <c r="S120" i="4"/>
  <c r="R120" i="4"/>
  <c r="P120" i="4"/>
  <c r="O120" i="4"/>
  <c r="N120" i="4"/>
  <c r="M120" i="4"/>
  <c r="K120" i="4"/>
  <c r="J120" i="4"/>
  <c r="I120" i="4"/>
  <c r="H120" i="4"/>
  <c r="BI237" i="4"/>
  <c r="Z237" i="4"/>
  <c r="Y237" i="4"/>
  <c r="X237" i="4"/>
  <c r="W237" i="4"/>
  <c r="U237" i="4"/>
  <c r="T237" i="4"/>
  <c r="S237" i="4"/>
  <c r="R237" i="4"/>
  <c r="P237" i="4"/>
  <c r="O237" i="4"/>
  <c r="N237" i="4"/>
  <c r="M237" i="4"/>
  <c r="K237" i="4"/>
  <c r="J237" i="4"/>
  <c r="I237" i="4"/>
  <c r="H237" i="4"/>
  <c r="BI207" i="4"/>
  <c r="Z207" i="4"/>
  <c r="Y207" i="4"/>
  <c r="X207" i="4"/>
  <c r="W207" i="4"/>
  <c r="U207" i="4"/>
  <c r="T207" i="4"/>
  <c r="S207" i="4"/>
  <c r="R207" i="4"/>
  <c r="P207" i="4"/>
  <c r="O207" i="4"/>
  <c r="N207" i="4"/>
  <c r="M207" i="4"/>
  <c r="K207" i="4"/>
  <c r="J207" i="4"/>
  <c r="I207" i="4"/>
  <c r="H207" i="4"/>
  <c r="BI19" i="4"/>
  <c r="Z19" i="4"/>
  <c r="Y19" i="4"/>
  <c r="X19" i="4"/>
  <c r="W19" i="4"/>
  <c r="U19" i="4"/>
  <c r="T19" i="4"/>
  <c r="S19" i="4"/>
  <c r="R19" i="4"/>
  <c r="P19" i="4"/>
  <c r="O19" i="4"/>
  <c r="N19" i="4"/>
  <c r="M19" i="4"/>
  <c r="K19" i="4"/>
  <c r="J19" i="4"/>
  <c r="I19" i="4"/>
  <c r="H19" i="4"/>
  <c r="BI18" i="4"/>
  <c r="Z18" i="4"/>
  <c r="Y18" i="4"/>
  <c r="X18" i="4"/>
  <c r="W18" i="4"/>
  <c r="U18" i="4"/>
  <c r="T18" i="4"/>
  <c r="S18" i="4"/>
  <c r="R18" i="4"/>
  <c r="P18" i="4"/>
  <c r="O18" i="4"/>
  <c r="N18" i="4"/>
  <c r="M18" i="4"/>
  <c r="K18" i="4"/>
  <c r="J18" i="4"/>
  <c r="I18" i="4"/>
  <c r="H18" i="4"/>
  <c r="BI236" i="4" l="1"/>
  <c r="Z236" i="4"/>
  <c r="Y236" i="4"/>
  <c r="X236" i="4"/>
  <c r="W236" i="4"/>
  <c r="U236" i="4"/>
  <c r="T236" i="4"/>
  <c r="S236" i="4"/>
  <c r="R236" i="4"/>
  <c r="P236" i="4"/>
  <c r="O236" i="4"/>
  <c r="N236" i="4"/>
  <c r="M236" i="4"/>
  <c r="K236" i="4"/>
  <c r="J236" i="4"/>
  <c r="I236" i="4"/>
  <c r="H236" i="4"/>
  <c r="BI17" i="4"/>
  <c r="Z17" i="4"/>
  <c r="Y17" i="4"/>
  <c r="X17" i="4"/>
  <c r="W17" i="4"/>
  <c r="U17" i="4"/>
  <c r="T17" i="4"/>
  <c r="S17" i="4"/>
  <c r="R17" i="4"/>
  <c r="P17" i="4"/>
  <c r="O17" i="4"/>
  <c r="N17" i="4"/>
  <c r="M17" i="4"/>
  <c r="K17" i="4"/>
  <c r="J17" i="4"/>
  <c r="I17" i="4"/>
  <c r="H17" i="4"/>
  <c r="BI235" i="4"/>
  <c r="Z235" i="4"/>
  <c r="Y235" i="4"/>
  <c r="X235" i="4"/>
  <c r="W235" i="4"/>
  <c r="U235" i="4"/>
  <c r="T235" i="4"/>
  <c r="S235" i="4"/>
  <c r="R235" i="4"/>
  <c r="P235" i="4"/>
  <c r="O235" i="4"/>
  <c r="N235" i="4"/>
  <c r="M235" i="4"/>
  <c r="K235" i="4"/>
  <c r="J235" i="4"/>
  <c r="I235" i="4"/>
  <c r="H235" i="4"/>
  <c r="BI102" i="4"/>
  <c r="Z102" i="4"/>
  <c r="Y102" i="4"/>
  <c r="X102" i="4"/>
  <c r="W102" i="4"/>
  <c r="U102" i="4"/>
  <c r="T102" i="4"/>
  <c r="S102" i="4"/>
  <c r="R102" i="4"/>
  <c r="P102" i="4"/>
  <c r="O102" i="4"/>
  <c r="N102" i="4"/>
  <c r="M102" i="4"/>
  <c r="K102" i="4"/>
  <c r="J102" i="4"/>
  <c r="I102" i="4"/>
  <c r="H102" i="4"/>
  <c r="BI78" i="4"/>
  <c r="Z78" i="4"/>
  <c r="Y78" i="4"/>
  <c r="X78" i="4"/>
  <c r="W78" i="4"/>
  <c r="U78" i="4"/>
  <c r="T78" i="4"/>
  <c r="S78" i="4"/>
  <c r="R78" i="4"/>
  <c r="P78" i="4"/>
  <c r="O78" i="4"/>
  <c r="N78" i="4"/>
  <c r="M78" i="4"/>
  <c r="K78" i="4"/>
  <c r="J78" i="4"/>
  <c r="I78" i="4"/>
  <c r="H78" i="4"/>
  <c r="BI151" i="4"/>
  <c r="Z151" i="4"/>
  <c r="Y151" i="4"/>
  <c r="X151" i="4"/>
  <c r="W151" i="4"/>
  <c r="U151" i="4"/>
  <c r="T151" i="4"/>
  <c r="S151" i="4"/>
  <c r="R151" i="4"/>
  <c r="P151" i="4"/>
  <c r="O151" i="4"/>
  <c r="N151" i="4"/>
  <c r="M151" i="4"/>
  <c r="K151" i="4"/>
  <c r="J151" i="4"/>
  <c r="I151" i="4"/>
  <c r="H151" i="4"/>
  <c r="BI119" i="4"/>
  <c r="Z119" i="4"/>
  <c r="Y119" i="4"/>
  <c r="X119" i="4"/>
  <c r="W119" i="4"/>
  <c r="U119" i="4"/>
  <c r="T119" i="4"/>
  <c r="S119" i="4"/>
  <c r="R119" i="4"/>
  <c r="P119" i="4"/>
  <c r="O119" i="4"/>
  <c r="N119" i="4"/>
  <c r="M119" i="4"/>
  <c r="K119" i="4"/>
  <c r="J119" i="4"/>
  <c r="I119" i="4"/>
  <c r="H119" i="4"/>
  <c r="BI16" i="4"/>
  <c r="Z16" i="4"/>
  <c r="Y16" i="4"/>
  <c r="X16" i="4"/>
  <c r="W16" i="4"/>
  <c r="U16" i="4"/>
  <c r="T16" i="4"/>
  <c r="S16" i="4"/>
  <c r="R16" i="4"/>
  <c r="P16" i="4"/>
  <c r="O16" i="4"/>
  <c r="N16" i="4"/>
  <c r="M16" i="4"/>
  <c r="K16" i="4"/>
  <c r="J16" i="4"/>
  <c r="I16" i="4"/>
  <c r="H16" i="4"/>
  <c r="BI206" i="4"/>
  <c r="Z206" i="4"/>
  <c r="Y206" i="4"/>
  <c r="X206" i="4"/>
  <c r="W206" i="4"/>
  <c r="U206" i="4"/>
  <c r="T206" i="4"/>
  <c r="S206" i="4"/>
  <c r="R206" i="4"/>
  <c r="P206" i="4"/>
  <c r="O206" i="4"/>
  <c r="N206" i="4"/>
  <c r="M206" i="4"/>
  <c r="K206" i="4"/>
  <c r="J206" i="4"/>
  <c r="I206" i="4"/>
  <c r="H206" i="4"/>
  <c r="BI101" i="4"/>
  <c r="Z101" i="4"/>
  <c r="Y101" i="4"/>
  <c r="X101" i="4"/>
  <c r="W101" i="4"/>
  <c r="U101" i="4"/>
  <c r="T101" i="4"/>
  <c r="S101" i="4"/>
  <c r="R101" i="4"/>
  <c r="P101" i="4"/>
  <c r="O101" i="4"/>
  <c r="N101" i="4"/>
  <c r="M101" i="4"/>
  <c r="K101" i="4"/>
  <c r="J101" i="4"/>
  <c r="I101" i="4"/>
  <c r="H101" i="4"/>
  <c r="BI77" i="4"/>
  <c r="Z77" i="4"/>
  <c r="Y77" i="4"/>
  <c r="X77" i="4"/>
  <c r="W77" i="4"/>
  <c r="U77" i="4"/>
  <c r="T77" i="4"/>
  <c r="S77" i="4"/>
  <c r="R77" i="4"/>
  <c r="P77" i="4"/>
  <c r="O77" i="4"/>
  <c r="N77" i="4"/>
  <c r="M77" i="4"/>
  <c r="K77" i="4"/>
  <c r="J77" i="4"/>
  <c r="I77" i="4"/>
  <c r="H77" i="4"/>
  <c r="BI150" i="4"/>
  <c r="Z150" i="4"/>
  <c r="Y150" i="4"/>
  <c r="X150" i="4"/>
  <c r="W150" i="4"/>
  <c r="U150" i="4"/>
  <c r="T150" i="4"/>
  <c r="S150" i="4"/>
  <c r="R150" i="4"/>
  <c r="P150" i="4"/>
  <c r="O150" i="4"/>
  <c r="N150" i="4"/>
  <c r="M150" i="4"/>
  <c r="K150" i="4"/>
  <c r="J150" i="4"/>
  <c r="I150" i="4"/>
  <c r="H150" i="4"/>
  <c r="BI118" i="4"/>
  <c r="Z118" i="4"/>
  <c r="Y118" i="4"/>
  <c r="X118" i="4"/>
  <c r="W118" i="4"/>
  <c r="U118" i="4"/>
  <c r="T118" i="4"/>
  <c r="S118" i="4"/>
  <c r="R118" i="4"/>
  <c r="P118" i="4"/>
  <c r="O118" i="4"/>
  <c r="N118" i="4"/>
  <c r="M118" i="4"/>
  <c r="K118" i="4"/>
  <c r="J118" i="4"/>
  <c r="I118" i="4"/>
  <c r="H118" i="4"/>
  <c r="BI15" i="4"/>
  <c r="Z15" i="4"/>
  <c r="Y15" i="4"/>
  <c r="X15" i="4"/>
  <c r="W15" i="4"/>
  <c r="U15" i="4"/>
  <c r="T15" i="4"/>
  <c r="S15" i="4"/>
  <c r="R15" i="4"/>
  <c r="P15" i="4"/>
  <c r="O15" i="4"/>
  <c r="N15" i="4"/>
  <c r="M15" i="4"/>
  <c r="K15" i="4"/>
  <c r="J15" i="4"/>
  <c r="I15" i="4"/>
  <c r="H15" i="4"/>
  <c r="W269" i="4"/>
  <c r="R269" i="4"/>
  <c r="M269" i="4"/>
  <c r="H269" i="4"/>
  <c r="W290" i="4"/>
  <c r="R290" i="4"/>
  <c r="M290" i="4"/>
  <c r="H290" i="4"/>
  <c r="W309" i="4"/>
  <c r="R309" i="4"/>
  <c r="M309" i="4"/>
  <c r="H309" i="4"/>
  <c r="W329" i="4"/>
  <c r="R329" i="4"/>
  <c r="M329" i="4"/>
  <c r="H329" i="4"/>
  <c r="W353" i="4"/>
  <c r="R353" i="4"/>
  <c r="M353" i="4"/>
  <c r="H353" i="4"/>
  <c r="W386" i="4"/>
  <c r="R386" i="4"/>
  <c r="M386" i="4"/>
  <c r="H386" i="4"/>
  <c r="BI194" i="4"/>
  <c r="Z194" i="4"/>
  <c r="Y194" i="4"/>
  <c r="X194" i="4"/>
  <c r="W194" i="4"/>
  <c r="U194" i="4"/>
  <c r="T194" i="4"/>
  <c r="S194" i="4"/>
  <c r="R194" i="4"/>
  <c r="P194" i="4"/>
  <c r="O194" i="4"/>
  <c r="N194" i="4"/>
  <c r="M194" i="4"/>
  <c r="K194" i="4"/>
  <c r="J194" i="4"/>
  <c r="I194" i="4"/>
  <c r="H194" i="4"/>
  <c r="BI178" i="4"/>
  <c r="Z178" i="4"/>
  <c r="Y178" i="4"/>
  <c r="X178" i="4"/>
  <c r="W178" i="4"/>
  <c r="U178" i="4"/>
  <c r="T178" i="4"/>
  <c r="S178" i="4"/>
  <c r="R178" i="4"/>
  <c r="P178" i="4"/>
  <c r="O178" i="4"/>
  <c r="N178" i="4"/>
  <c r="M178" i="4"/>
  <c r="K178" i="4"/>
  <c r="J178" i="4"/>
  <c r="I178" i="4"/>
  <c r="H178" i="4"/>
  <c r="BI149" i="4"/>
  <c r="Z149" i="4"/>
  <c r="Y149" i="4"/>
  <c r="X149" i="4"/>
  <c r="W149" i="4"/>
  <c r="U149" i="4"/>
  <c r="T149" i="4"/>
  <c r="S149" i="4"/>
  <c r="R149" i="4"/>
  <c r="P149" i="4"/>
  <c r="O149" i="4"/>
  <c r="N149" i="4"/>
  <c r="M149" i="4"/>
  <c r="K149" i="4"/>
  <c r="J149" i="4"/>
  <c r="I149" i="4"/>
  <c r="H149" i="4"/>
  <c r="BI117" i="4"/>
  <c r="Z117" i="4"/>
  <c r="Y117" i="4"/>
  <c r="X117" i="4"/>
  <c r="W117" i="4"/>
  <c r="U117" i="4"/>
  <c r="T117" i="4"/>
  <c r="S117" i="4"/>
  <c r="R117" i="4"/>
  <c r="P117" i="4"/>
  <c r="O117" i="4"/>
  <c r="N117" i="4"/>
  <c r="M117" i="4"/>
  <c r="K117" i="4"/>
  <c r="J117" i="4"/>
  <c r="I117" i="4"/>
  <c r="H117" i="4"/>
  <c r="BI100" i="4"/>
  <c r="Z100" i="4"/>
  <c r="Y100" i="4"/>
  <c r="X100" i="4"/>
  <c r="W100" i="4"/>
  <c r="U100" i="4"/>
  <c r="T100" i="4"/>
  <c r="S100" i="4"/>
  <c r="R100" i="4"/>
  <c r="P100" i="4"/>
  <c r="O100" i="4"/>
  <c r="N100" i="4"/>
  <c r="M100" i="4"/>
  <c r="K100" i="4"/>
  <c r="J100" i="4"/>
  <c r="I100" i="4"/>
  <c r="H100" i="4"/>
  <c r="BI76" i="4"/>
  <c r="Z76" i="4"/>
  <c r="Y76" i="4"/>
  <c r="X76" i="4"/>
  <c r="W76" i="4"/>
  <c r="U76" i="4"/>
  <c r="T76" i="4"/>
  <c r="S76" i="4"/>
  <c r="R76" i="4"/>
  <c r="P76" i="4"/>
  <c r="O76" i="4"/>
  <c r="N76" i="4"/>
  <c r="M76" i="4"/>
  <c r="K76" i="4"/>
  <c r="J76" i="4"/>
  <c r="I76" i="4"/>
  <c r="H76" i="4"/>
  <c r="BI61" i="4"/>
  <c r="Z61" i="4"/>
  <c r="Y61" i="4"/>
  <c r="X61" i="4"/>
  <c r="W61" i="4"/>
  <c r="U61" i="4"/>
  <c r="T61" i="4"/>
  <c r="S61" i="4"/>
  <c r="R61" i="4"/>
  <c r="P61" i="4"/>
  <c r="O61" i="4"/>
  <c r="N61" i="4"/>
  <c r="M61" i="4"/>
  <c r="K61" i="4"/>
  <c r="J61" i="4"/>
  <c r="I61" i="4"/>
  <c r="H61" i="4"/>
  <c r="BI14" i="4"/>
  <c r="Z14" i="4"/>
  <c r="Y14" i="4"/>
  <c r="X14" i="4"/>
  <c r="W14" i="4"/>
  <c r="U14" i="4"/>
  <c r="T14" i="4"/>
  <c r="S14" i="4"/>
  <c r="R14" i="4"/>
  <c r="P14" i="4"/>
  <c r="O14" i="4"/>
  <c r="N14" i="4"/>
  <c r="M14" i="4"/>
  <c r="K14" i="4"/>
  <c r="J14" i="4"/>
  <c r="I14" i="4"/>
  <c r="H14" i="4"/>
  <c r="BI234" i="4"/>
  <c r="Z234" i="4"/>
  <c r="Y234" i="4"/>
  <c r="X234" i="4"/>
  <c r="W234" i="4"/>
  <c r="U234" i="4"/>
  <c r="T234" i="4"/>
  <c r="S234" i="4"/>
  <c r="R234" i="4"/>
  <c r="P234" i="4"/>
  <c r="O234" i="4"/>
  <c r="N234" i="4"/>
  <c r="M234" i="4"/>
  <c r="K234" i="4"/>
  <c r="J234" i="4"/>
  <c r="I234" i="4"/>
  <c r="H234" i="4"/>
  <c r="BI205" i="4"/>
  <c r="Z205" i="4"/>
  <c r="Y205" i="4"/>
  <c r="X205" i="4"/>
  <c r="W205" i="4"/>
  <c r="U205" i="4"/>
  <c r="T205" i="4"/>
  <c r="S205" i="4"/>
  <c r="R205" i="4"/>
  <c r="P205" i="4"/>
  <c r="O205" i="4"/>
  <c r="N205" i="4"/>
  <c r="M205" i="4"/>
  <c r="K205" i="4"/>
  <c r="J205" i="4"/>
  <c r="I205" i="4"/>
  <c r="H205" i="4"/>
  <c r="BI13" i="4"/>
  <c r="Z13" i="4"/>
  <c r="Y13" i="4"/>
  <c r="X13" i="4"/>
  <c r="W13" i="4"/>
  <c r="U13" i="4"/>
  <c r="T13" i="4"/>
  <c r="S13" i="4"/>
  <c r="R13" i="4"/>
  <c r="P13" i="4"/>
  <c r="O13" i="4"/>
  <c r="N13" i="4"/>
  <c r="M13" i="4"/>
  <c r="K13" i="4"/>
  <c r="J13" i="4"/>
  <c r="I13" i="4"/>
  <c r="H13" i="4"/>
  <c r="BI204" i="4"/>
  <c r="Z204" i="4"/>
  <c r="Y204" i="4"/>
  <c r="X204" i="4"/>
  <c r="W204" i="4"/>
  <c r="U204" i="4"/>
  <c r="T204" i="4"/>
  <c r="S204" i="4"/>
  <c r="R204" i="4"/>
  <c r="P204" i="4"/>
  <c r="O204" i="4"/>
  <c r="N204" i="4"/>
  <c r="M204" i="4"/>
  <c r="K204" i="4"/>
  <c r="J204" i="4"/>
  <c r="I204" i="4"/>
  <c r="H204" i="4"/>
  <c r="W385" i="4" l="1"/>
  <c r="R385" i="4"/>
  <c r="M385" i="4"/>
  <c r="H385" i="4"/>
  <c r="BI12" i="4"/>
  <c r="Z12" i="4"/>
  <c r="Y12" i="4"/>
  <c r="X12" i="4"/>
  <c r="W12" i="4"/>
  <c r="U12" i="4"/>
  <c r="T12" i="4"/>
  <c r="S12" i="4"/>
  <c r="R12" i="4"/>
  <c r="P12" i="4"/>
  <c r="O12" i="4"/>
  <c r="N12" i="4"/>
  <c r="M12" i="4"/>
  <c r="K12" i="4"/>
  <c r="J12" i="4"/>
  <c r="I12" i="4"/>
  <c r="H12" i="4"/>
  <c r="BI203" i="4"/>
  <c r="Z203" i="4"/>
  <c r="Y203" i="4"/>
  <c r="X203" i="4"/>
  <c r="W203" i="4"/>
  <c r="U203" i="4"/>
  <c r="T203" i="4"/>
  <c r="S203" i="4"/>
  <c r="R203" i="4"/>
  <c r="P203" i="4"/>
  <c r="O203" i="4"/>
  <c r="N203" i="4"/>
  <c r="M203" i="4"/>
  <c r="K203" i="4"/>
  <c r="J203" i="4"/>
  <c r="I203" i="4"/>
  <c r="H203" i="4"/>
  <c r="BI11" i="4" l="1"/>
  <c r="Z11" i="4"/>
  <c r="Y11" i="4"/>
  <c r="X11" i="4"/>
  <c r="W11" i="4"/>
  <c r="U11" i="4"/>
  <c r="T11" i="4"/>
  <c r="S11" i="4"/>
  <c r="R11" i="4"/>
  <c r="P11" i="4"/>
  <c r="O11" i="4"/>
  <c r="N11" i="4"/>
  <c r="M11" i="4"/>
  <c r="K11" i="4"/>
  <c r="J11" i="4"/>
  <c r="I11" i="4"/>
  <c r="H11" i="4"/>
  <c r="BI10" i="4"/>
  <c r="Z10" i="4"/>
  <c r="Y10" i="4"/>
  <c r="X10" i="4"/>
  <c r="W10" i="4"/>
  <c r="U10" i="4"/>
  <c r="T10" i="4"/>
  <c r="S10" i="4"/>
  <c r="R10" i="4"/>
  <c r="P10" i="4"/>
  <c r="O10" i="4"/>
  <c r="N10" i="4"/>
  <c r="M10" i="4"/>
  <c r="K10" i="4"/>
  <c r="J10" i="4"/>
  <c r="I10" i="4"/>
  <c r="H10" i="4"/>
  <c r="BI9" i="4"/>
  <c r="Z9" i="4"/>
  <c r="Y9" i="4"/>
  <c r="X9" i="4"/>
  <c r="W9" i="4"/>
  <c r="U9" i="4"/>
  <c r="T9" i="4"/>
  <c r="S9" i="4"/>
  <c r="R9" i="4"/>
  <c r="P9" i="4"/>
  <c r="O9" i="4"/>
  <c r="N9" i="4"/>
  <c r="M9" i="4"/>
  <c r="K9" i="4"/>
  <c r="J9" i="4"/>
  <c r="I9" i="4"/>
  <c r="H9" i="4"/>
  <c r="W384" i="4"/>
  <c r="R384" i="4"/>
  <c r="M384" i="4"/>
  <c r="H384" i="4"/>
  <c r="W352" i="4"/>
  <c r="R352" i="4"/>
  <c r="M352" i="4"/>
  <c r="H352" i="4"/>
  <c r="W289" i="4"/>
  <c r="R289" i="4"/>
  <c r="M289" i="4"/>
  <c r="H289" i="4"/>
  <c r="W288" i="4"/>
  <c r="R288" i="4"/>
  <c r="M288" i="4"/>
  <c r="H288" i="4"/>
  <c r="W383" i="4"/>
  <c r="R383" i="4"/>
  <c r="M383" i="4"/>
  <c r="H383" i="4"/>
  <c r="W351" i="4"/>
  <c r="R351" i="4"/>
  <c r="M351" i="4"/>
  <c r="H351" i="4"/>
  <c r="W382" i="4"/>
  <c r="R382" i="4"/>
  <c r="M382" i="4"/>
  <c r="H382" i="4"/>
  <c r="W287" i="4"/>
  <c r="R287" i="4"/>
  <c r="M287" i="4"/>
  <c r="H287" i="4"/>
  <c r="BI233" i="4"/>
  <c r="Z233" i="4"/>
  <c r="Y233" i="4"/>
  <c r="X233" i="4"/>
  <c r="W233" i="4"/>
  <c r="U233" i="4"/>
  <c r="T233" i="4"/>
  <c r="S233" i="4"/>
  <c r="R233" i="4"/>
  <c r="P233" i="4"/>
  <c r="O233" i="4"/>
  <c r="N233" i="4"/>
  <c r="M233" i="4"/>
  <c r="K233" i="4"/>
  <c r="J233" i="4"/>
  <c r="I233" i="4"/>
  <c r="H233" i="4"/>
  <c r="BI232" i="4"/>
  <c r="Z232" i="4"/>
  <c r="Y232" i="4"/>
  <c r="X232" i="4"/>
  <c r="W232" i="4"/>
  <c r="U232" i="4"/>
  <c r="T232" i="4"/>
  <c r="S232" i="4"/>
  <c r="R232" i="4"/>
  <c r="P232" i="4"/>
  <c r="O232" i="4"/>
  <c r="N232" i="4"/>
  <c r="M232" i="4"/>
  <c r="K232" i="4"/>
  <c r="J232" i="4"/>
  <c r="I232" i="4"/>
  <c r="H232" i="4"/>
  <c r="W381" i="4" l="1"/>
  <c r="R381" i="4"/>
  <c r="M381" i="4"/>
  <c r="H381" i="4"/>
  <c r="W328" i="4"/>
  <c r="R328" i="4"/>
  <c r="M328" i="4"/>
  <c r="H328" i="4"/>
  <c r="W286" i="4"/>
  <c r="R286" i="4"/>
  <c r="M286" i="4"/>
  <c r="H286" i="4"/>
  <c r="W268" i="4"/>
  <c r="R268" i="4"/>
  <c r="M268" i="4"/>
  <c r="H268" i="4"/>
  <c r="BI202" i="4"/>
  <c r="Z202" i="4"/>
  <c r="Y202" i="4"/>
  <c r="X202" i="4"/>
  <c r="W202" i="4"/>
  <c r="U202" i="4"/>
  <c r="T202" i="4"/>
  <c r="S202" i="4"/>
  <c r="R202" i="4"/>
  <c r="P202" i="4"/>
  <c r="O202" i="4"/>
  <c r="N202" i="4"/>
  <c r="M202" i="4"/>
  <c r="K202" i="4"/>
  <c r="J202" i="4"/>
  <c r="I202" i="4"/>
  <c r="H202" i="4"/>
  <c r="BI177" i="4"/>
  <c r="Z177" i="4"/>
  <c r="Y177" i="4"/>
  <c r="X177" i="4"/>
  <c r="W177" i="4"/>
  <c r="U177" i="4"/>
  <c r="T177" i="4"/>
  <c r="S177" i="4"/>
  <c r="R177" i="4"/>
  <c r="P177" i="4"/>
  <c r="O177" i="4"/>
  <c r="N177" i="4"/>
  <c r="M177" i="4"/>
  <c r="K177" i="4"/>
  <c r="J177" i="4"/>
  <c r="I177" i="4"/>
  <c r="H177" i="4"/>
  <c r="BI148" i="4"/>
  <c r="Z148" i="4"/>
  <c r="Y148" i="4"/>
  <c r="X148" i="4"/>
  <c r="W148" i="4"/>
  <c r="U148" i="4"/>
  <c r="T148" i="4"/>
  <c r="S148" i="4"/>
  <c r="R148" i="4"/>
  <c r="P148" i="4"/>
  <c r="O148" i="4"/>
  <c r="N148" i="4"/>
  <c r="M148" i="4"/>
  <c r="K148" i="4"/>
  <c r="J148" i="4"/>
  <c r="I148" i="4"/>
  <c r="H148" i="4"/>
  <c r="BI116" i="4"/>
  <c r="Z116" i="4"/>
  <c r="Y116" i="4"/>
  <c r="X116" i="4"/>
  <c r="W116" i="4"/>
  <c r="U116" i="4"/>
  <c r="T116" i="4"/>
  <c r="S116" i="4"/>
  <c r="R116" i="4"/>
  <c r="P116" i="4"/>
  <c r="O116" i="4"/>
  <c r="N116" i="4"/>
  <c r="M116" i="4"/>
  <c r="K116" i="4"/>
  <c r="J116" i="4"/>
  <c r="I116" i="4"/>
  <c r="H116" i="4"/>
  <c r="BI201" i="4"/>
  <c r="Z201" i="4"/>
  <c r="Y201" i="4"/>
  <c r="X201" i="4"/>
  <c r="W201" i="4"/>
  <c r="U201" i="4"/>
  <c r="T201" i="4"/>
  <c r="S201" i="4"/>
  <c r="R201" i="4"/>
  <c r="P201" i="4"/>
  <c r="O201" i="4"/>
  <c r="N201" i="4"/>
  <c r="M201" i="4"/>
  <c r="K201" i="4"/>
  <c r="J201" i="4"/>
  <c r="I201" i="4"/>
  <c r="H201" i="4"/>
  <c r="BI176" i="4"/>
  <c r="Z176" i="4"/>
  <c r="Y176" i="4"/>
  <c r="X176" i="4"/>
  <c r="W176" i="4"/>
  <c r="U176" i="4"/>
  <c r="T176" i="4"/>
  <c r="S176" i="4"/>
  <c r="R176" i="4"/>
  <c r="P176" i="4"/>
  <c r="O176" i="4"/>
  <c r="N176" i="4"/>
  <c r="M176" i="4"/>
  <c r="K176" i="4"/>
  <c r="J176" i="4"/>
  <c r="I176" i="4"/>
  <c r="H176" i="4"/>
  <c r="BI147" i="4"/>
  <c r="Z147" i="4"/>
  <c r="Y147" i="4"/>
  <c r="X147" i="4"/>
  <c r="W147" i="4"/>
  <c r="U147" i="4"/>
  <c r="T147" i="4"/>
  <c r="S147" i="4"/>
  <c r="R147" i="4"/>
  <c r="P147" i="4"/>
  <c r="O147" i="4"/>
  <c r="N147" i="4"/>
  <c r="M147" i="4"/>
  <c r="K147" i="4"/>
  <c r="J147" i="4"/>
  <c r="I147" i="4"/>
  <c r="H147" i="4"/>
  <c r="BI115" i="4"/>
  <c r="Z115" i="4"/>
  <c r="Y115" i="4"/>
  <c r="X115" i="4"/>
  <c r="W115" i="4"/>
  <c r="U115" i="4"/>
  <c r="T115" i="4"/>
  <c r="S115" i="4"/>
  <c r="R115" i="4"/>
  <c r="P115" i="4"/>
  <c r="O115" i="4"/>
  <c r="N115" i="4"/>
  <c r="M115" i="4"/>
  <c r="K115" i="4"/>
  <c r="J115" i="4"/>
  <c r="I115" i="4"/>
  <c r="H115" i="4"/>
  <c r="BI99" i="4"/>
  <c r="Z99" i="4"/>
  <c r="Y99" i="4"/>
  <c r="X99" i="4"/>
  <c r="W99" i="4"/>
  <c r="U99" i="4"/>
  <c r="T99" i="4"/>
  <c r="S99" i="4"/>
  <c r="R99" i="4"/>
  <c r="P99" i="4"/>
  <c r="O99" i="4"/>
  <c r="N99" i="4"/>
  <c r="M99" i="4"/>
  <c r="K99" i="4"/>
  <c r="J99" i="4"/>
  <c r="I99" i="4"/>
  <c r="H99" i="4"/>
  <c r="BI75" i="4"/>
  <c r="Z75" i="4"/>
  <c r="Y75" i="4"/>
  <c r="X75" i="4"/>
  <c r="W75" i="4"/>
  <c r="U75" i="4"/>
  <c r="T75" i="4"/>
  <c r="S75" i="4"/>
  <c r="R75" i="4"/>
  <c r="P75" i="4"/>
  <c r="O75" i="4"/>
  <c r="N75" i="4"/>
  <c r="M75" i="4"/>
  <c r="K75" i="4"/>
  <c r="J75" i="4"/>
  <c r="I75" i="4"/>
  <c r="H75" i="4"/>
  <c r="BI98" i="4"/>
  <c r="Z98" i="4"/>
  <c r="Y98" i="4"/>
  <c r="X98" i="4"/>
  <c r="W98" i="4"/>
  <c r="U98" i="4"/>
  <c r="T98" i="4"/>
  <c r="S98" i="4"/>
  <c r="R98" i="4"/>
  <c r="P98" i="4"/>
  <c r="O98" i="4"/>
  <c r="N98" i="4"/>
  <c r="M98" i="4"/>
  <c r="K98" i="4"/>
  <c r="J98" i="4"/>
  <c r="I98" i="4"/>
  <c r="H98" i="4"/>
  <c r="BI74" i="4"/>
  <c r="Z74" i="4"/>
  <c r="Y74" i="4"/>
  <c r="X74" i="4"/>
  <c r="W74" i="4"/>
  <c r="U74" i="4"/>
  <c r="T74" i="4"/>
  <c r="S74" i="4"/>
  <c r="R74" i="4"/>
  <c r="P74" i="4"/>
  <c r="O74" i="4"/>
  <c r="N74" i="4"/>
  <c r="M74" i="4"/>
  <c r="K74" i="4"/>
  <c r="J74" i="4"/>
  <c r="I74" i="4"/>
  <c r="H74" i="4"/>
  <c r="BI114" i="4"/>
  <c r="Z114" i="4"/>
  <c r="Y114" i="4"/>
  <c r="X114" i="4"/>
  <c r="W114" i="4"/>
  <c r="U114" i="4"/>
  <c r="T114" i="4"/>
  <c r="S114" i="4"/>
  <c r="R114" i="4"/>
  <c r="P114" i="4"/>
  <c r="O114" i="4"/>
  <c r="N114" i="4"/>
  <c r="M114" i="4"/>
  <c r="K114" i="4"/>
  <c r="J114" i="4"/>
  <c r="I114" i="4"/>
  <c r="H114" i="4"/>
  <c r="BI73" i="4"/>
  <c r="Z73" i="4"/>
  <c r="Y73" i="4"/>
  <c r="X73" i="4"/>
  <c r="W73" i="4"/>
  <c r="U73" i="4"/>
  <c r="T73" i="4"/>
  <c r="S73" i="4"/>
  <c r="R73" i="4"/>
  <c r="P73" i="4"/>
  <c r="O73" i="4"/>
  <c r="N73" i="4"/>
  <c r="M73" i="4"/>
  <c r="K73" i="4"/>
  <c r="J73" i="4"/>
  <c r="I73" i="4"/>
  <c r="H73" i="4"/>
  <c r="BI72" i="4"/>
  <c r="Z72" i="4"/>
  <c r="Y72" i="4"/>
  <c r="X72" i="4"/>
  <c r="W72" i="4"/>
  <c r="U72" i="4"/>
  <c r="T72" i="4"/>
  <c r="S72" i="4"/>
  <c r="R72" i="4"/>
  <c r="P72" i="4"/>
  <c r="O72" i="4"/>
  <c r="N72" i="4"/>
  <c r="M72" i="4"/>
  <c r="K72" i="4"/>
  <c r="J72" i="4"/>
  <c r="I72" i="4"/>
  <c r="H72" i="4"/>
  <c r="BI71" i="4" l="1"/>
  <c r="Z71" i="4"/>
  <c r="Y71" i="4"/>
  <c r="X71" i="4"/>
  <c r="W71" i="4"/>
  <c r="U71" i="4"/>
  <c r="T71" i="4"/>
  <c r="S71" i="4"/>
  <c r="R71" i="4"/>
  <c r="P71" i="4"/>
  <c r="O71" i="4"/>
  <c r="N71" i="4"/>
  <c r="M71" i="4"/>
  <c r="K71" i="4"/>
  <c r="J71" i="4"/>
  <c r="I71" i="4"/>
  <c r="H71" i="4"/>
  <c r="BI70" i="4"/>
  <c r="Z70" i="4"/>
  <c r="Y70" i="4"/>
  <c r="X70" i="4"/>
  <c r="W70" i="4"/>
  <c r="U70" i="4"/>
  <c r="T70" i="4"/>
  <c r="S70" i="4"/>
  <c r="R70" i="4"/>
  <c r="P70" i="4"/>
  <c r="O70" i="4"/>
  <c r="N70" i="4"/>
  <c r="M70" i="4"/>
  <c r="K70" i="4"/>
  <c r="J70" i="4"/>
  <c r="I70" i="4"/>
  <c r="H70" i="4"/>
  <c r="BI60" i="4"/>
  <c r="Z60" i="4"/>
  <c r="Y60" i="4"/>
  <c r="X60" i="4"/>
  <c r="W60" i="4"/>
  <c r="U60" i="4"/>
  <c r="T60" i="4"/>
  <c r="S60" i="4"/>
  <c r="R60" i="4"/>
  <c r="P60" i="4"/>
  <c r="O60" i="4"/>
  <c r="N60" i="4"/>
  <c r="M60" i="4"/>
  <c r="K60" i="4"/>
  <c r="J60" i="4"/>
  <c r="I60" i="4"/>
  <c r="H60" i="4"/>
  <c r="BI59" i="4"/>
  <c r="Z59" i="4"/>
  <c r="Y59" i="4"/>
  <c r="X59" i="4"/>
  <c r="W59" i="4"/>
  <c r="U59" i="4"/>
  <c r="T59" i="4"/>
  <c r="S59" i="4"/>
  <c r="R59" i="4"/>
  <c r="P59" i="4"/>
  <c r="O59" i="4"/>
  <c r="N59" i="4"/>
  <c r="M59" i="4"/>
  <c r="K59" i="4"/>
  <c r="J59" i="4"/>
  <c r="I59" i="4"/>
  <c r="H59" i="4"/>
  <c r="BI46" i="4"/>
  <c r="Z46" i="4"/>
  <c r="Y46" i="4"/>
  <c r="X46" i="4"/>
  <c r="W46" i="4"/>
  <c r="U46" i="4"/>
  <c r="T46" i="4"/>
  <c r="S46" i="4"/>
  <c r="R46" i="4"/>
  <c r="P46" i="4"/>
  <c r="O46" i="4"/>
  <c r="N46" i="4"/>
  <c r="M46" i="4"/>
  <c r="K46" i="4"/>
  <c r="J46" i="4"/>
  <c r="I46" i="4"/>
  <c r="H46" i="4"/>
  <c r="BI8" i="4"/>
  <c r="Z8" i="4"/>
  <c r="Y8" i="4"/>
  <c r="X8" i="4"/>
  <c r="W8" i="4"/>
  <c r="U8" i="4"/>
  <c r="T8" i="4"/>
  <c r="S8" i="4"/>
  <c r="R8" i="4"/>
  <c r="P8" i="4"/>
  <c r="O8" i="4"/>
  <c r="N8" i="4"/>
  <c r="M8" i="4"/>
  <c r="K8" i="4"/>
  <c r="J8" i="4"/>
  <c r="I8" i="4"/>
  <c r="H8" i="4"/>
  <c r="W267" i="4" l="1"/>
  <c r="R267" i="4"/>
  <c r="M267" i="4"/>
  <c r="H267" i="4"/>
  <c r="W285" i="4"/>
  <c r="R285" i="4"/>
  <c r="M285" i="4"/>
  <c r="H285" i="4"/>
  <c r="W327" i="4"/>
  <c r="R327" i="4"/>
  <c r="M327" i="4"/>
  <c r="H327" i="4"/>
  <c r="W350" i="4"/>
  <c r="R350" i="4"/>
  <c r="M350" i="4"/>
  <c r="H350" i="4"/>
  <c r="BI58" i="4"/>
  <c r="Z58" i="4"/>
  <c r="Y58" i="4"/>
  <c r="X58" i="4"/>
  <c r="W58" i="4"/>
  <c r="U58" i="4"/>
  <c r="T58" i="4"/>
  <c r="S58" i="4"/>
  <c r="R58" i="4"/>
  <c r="P58" i="4"/>
  <c r="O58" i="4"/>
  <c r="N58" i="4"/>
  <c r="M58" i="4"/>
  <c r="K58" i="4"/>
  <c r="J58" i="4"/>
  <c r="I58" i="4"/>
  <c r="H58" i="4"/>
  <c r="BI97" i="4"/>
  <c r="Z97" i="4"/>
  <c r="Y97" i="4"/>
  <c r="X97" i="4"/>
  <c r="W97" i="4"/>
  <c r="U97" i="4"/>
  <c r="T97" i="4"/>
  <c r="S97" i="4"/>
  <c r="R97" i="4"/>
  <c r="P97" i="4"/>
  <c r="O97" i="4"/>
  <c r="N97" i="4"/>
  <c r="M97" i="4"/>
  <c r="K97" i="4"/>
  <c r="J97" i="4"/>
  <c r="I97" i="4"/>
  <c r="H97" i="4"/>
  <c r="BI69" i="4"/>
  <c r="Z69" i="4"/>
  <c r="Y69" i="4"/>
  <c r="X69" i="4"/>
  <c r="W69" i="4"/>
  <c r="U69" i="4"/>
  <c r="T69" i="4"/>
  <c r="S69" i="4"/>
  <c r="R69" i="4"/>
  <c r="P69" i="4"/>
  <c r="O69" i="4"/>
  <c r="N69" i="4"/>
  <c r="M69" i="4"/>
  <c r="K69" i="4"/>
  <c r="J69" i="4"/>
  <c r="I69" i="4"/>
  <c r="H69" i="4"/>
  <c r="BI113" i="4"/>
  <c r="Z113" i="4"/>
  <c r="Y113" i="4"/>
  <c r="X113" i="4"/>
  <c r="W113" i="4"/>
  <c r="U113" i="4"/>
  <c r="T113" i="4"/>
  <c r="S113" i="4"/>
  <c r="R113" i="4"/>
  <c r="P113" i="4"/>
  <c r="O113" i="4"/>
  <c r="N113" i="4"/>
  <c r="M113" i="4"/>
  <c r="K113" i="4"/>
  <c r="J113" i="4"/>
  <c r="I113" i="4"/>
  <c r="H113" i="4"/>
  <c r="BI146" i="4"/>
  <c r="Z146" i="4"/>
  <c r="Y146" i="4"/>
  <c r="X146" i="4"/>
  <c r="W146" i="4"/>
  <c r="U146" i="4"/>
  <c r="T146" i="4"/>
  <c r="S146" i="4"/>
  <c r="R146" i="4"/>
  <c r="P146" i="4"/>
  <c r="O146" i="4"/>
  <c r="N146" i="4"/>
  <c r="M146" i="4"/>
  <c r="K146" i="4"/>
  <c r="J146" i="4"/>
  <c r="I146" i="4"/>
  <c r="H146" i="4"/>
  <c r="BI175" i="4"/>
  <c r="Z175" i="4"/>
  <c r="Y175" i="4"/>
  <c r="X175" i="4"/>
  <c r="W175" i="4"/>
  <c r="U175" i="4"/>
  <c r="T175" i="4"/>
  <c r="S175" i="4"/>
  <c r="R175" i="4"/>
  <c r="P175" i="4"/>
  <c r="O175" i="4"/>
  <c r="N175" i="4"/>
  <c r="M175" i="4"/>
  <c r="K175" i="4"/>
  <c r="J175" i="4"/>
  <c r="I175" i="4"/>
  <c r="H175" i="4"/>
  <c r="W308" i="4" l="1"/>
  <c r="R308" i="4"/>
  <c r="M308" i="4"/>
  <c r="H308" i="4"/>
  <c r="W380" i="4"/>
  <c r="R380" i="4"/>
  <c r="M380" i="4"/>
  <c r="H380" i="4"/>
  <c r="BI7" i="4"/>
  <c r="Z7" i="4"/>
  <c r="Y7" i="4"/>
  <c r="X7" i="4"/>
  <c r="W7" i="4"/>
  <c r="U7" i="4"/>
  <c r="T7" i="4"/>
  <c r="S7" i="4"/>
  <c r="R7" i="4"/>
  <c r="P7" i="4"/>
  <c r="O7" i="4"/>
  <c r="N7" i="4"/>
  <c r="M7" i="4"/>
  <c r="K7" i="4"/>
  <c r="J7" i="4"/>
  <c r="I7" i="4"/>
  <c r="H7" i="4"/>
  <c r="BI231" i="4"/>
  <c r="Z231" i="4"/>
  <c r="Y231" i="4"/>
  <c r="X231" i="4"/>
  <c r="W231" i="4"/>
  <c r="U231" i="4"/>
  <c r="T231" i="4"/>
  <c r="S231" i="4"/>
  <c r="R231" i="4"/>
  <c r="P231" i="4"/>
  <c r="O231" i="4"/>
  <c r="N231" i="4"/>
  <c r="M231" i="4"/>
  <c r="K231" i="4"/>
  <c r="J231" i="4"/>
  <c r="I231" i="4"/>
  <c r="H231" i="4"/>
  <c r="BI200" i="4"/>
  <c r="Z200" i="4"/>
  <c r="Y200" i="4"/>
  <c r="X200" i="4"/>
  <c r="W200" i="4"/>
  <c r="U200" i="4"/>
  <c r="T200" i="4"/>
  <c r="S200" i="4"/>
  <c r="R200" i="4"/>
  <c r="P200" i="4"/>
  <c r="O200" i="4"/>
  <c r="N200" i="4"/>
  <c r="M200" i="4"/>
  <c r="K200" i="4"/>
  <c r="J200" i="4"/>
  <c r="I200" i="4"/>
  <c r="H200" i="4"/>
  <c r="W349" i="4" l="1"/>
  <c r="R349" i="4"/>
  <c r="M349" i="4"/>
  <c r="H349" i="4"/>
  <c r="W326" i="4"/>
  <c r="R326" i="4"/>
  <c r="M326" i="4"/>
  <c r="H326" i="4"/>
  <c r="W307" i="4"/>
  <c r="R307" i="4"/>
  <c r="M307" i="4"/>
  <c r="H307" i="4"/>
  <c r="W284" i="4"/>
  <c r="R284" i="4"/>
  <c r="M284" i="4"/>
  <c r="H284" i="4"/>
  <c r="W266" i="4"/>
  <c r="R266" i="4"/>
  <c r="M266" i="4"/>
  <c r="H266" i="4"/>
  <c r="BI199" i="4"/>
  <c r="Z199" i="4"/>
  <c r="Y199" i="4"/>
  <c r="X199" i="4"/>
  <c r="W199" i="4"/>
  <c r="U199" i="4"/>
  <c r="T199" i="4"/>
  <c r="S199" i="4"/>
  <c r="R199" i="4"/>
  <c r="P199" i="4"/>
  <c r="O199" i="4"/>
  <c r="N199" i="4"/>
  <c r="M199" i="4"/>
  <c r="K199" i="4"/>
  <c r="J199" i="4"/>
  <c r="I199" i="4"/>
  <c r="H199" i="4"/>
  <c r="W379" i="4"/>
  <c r="R379" i="4"/>
  <c r="M379" i="4"/>
  <c r="H379" i="4"/>
  <c r="W378" i="4" l="1"/>
  <c r="R378" i="4"/>
  <c r="M378" i="4"/>
  <c r="H378" i="4"/>
  <c r="BI198" i="4"/>
  <c r="Z198" i="4"/>
  <c r="Y198" i="4"/>
  <c r="X198" i="4"/>
  <c r="W198" i="4"/>
  <c r="U198" i="4"/>
  <c r="T198" i="4"/>
  <c r="S198" i="4"/>
  <c r="R198" i="4"/>
  <c r="P198" i="4"/>
  <c r="O198" i="4"/>
  <c r="N198" i="4"/>
  <c r="M198" i="4"/>
  <c r="K198" i="4"/>
  <c r="J198" i="4"/>
  <c r="I198" i="4"/>
  <c r="H198" i="4"/>
  <c r="W265" i="4"/>
  <c r="R265" i="4"/>
  <c r="M265" i="4"/>
  <c r="H265" i="4"/>
  <c r="W283" i="4"/>
  <c r="R283" i="4"/>
  <c r="M283" i="4"/>
  <c r="H283" i="4"/>
  <c r="W306" i="4"/>
  <c r="R306" i="4"/>
  <c r="M306" i="4"/>
  <c r="H306" i="4"/>
  <c r="W325" i="4"/>
  <c r="R325" i="4"/>
  <c r="M325" i="4"/>
  <c r="H325" i="4"/>
  <c r="W348" i="4"/>
  <c r="R348" i="4"/>
  <c r="M348" i="4"/>
  <c r="H348" i="4"/>
  <c r="W377" i="4"/>
  <c r="R377" i="4"/>
  <c r="M377" i="4"/>
  <c r="H377" i="4"/>
  <c r="BI68" i="4" l="1"/>
  <c r="Z68" i="4"/>
  <c r="Y68" i="4"/>
  <c r="X68" i="4"/>
  <c r="W68" i="4"/>
  <c r="U68" i="4"/>
  <c r="T68" i="4"/>
  <c r="S68" i="4"/>
  <c r="R68" i="4"/>
  <c r="P68" i="4"/>
  <c r="O68" i="4"/>
  <c r="N68" i="4"/>
  <c r="M68" i="4"/>
  <c r="K68" i="4"/>
  <c r="J68" i="4"/>
  <c r="I68" i="4"/>
  <c r="H68" i="4"/>
  <c r="BI197" i="4"/>
  <c r="Z197" i="4"/>
  <c r="Y197" i="4"/>
  <c r="X197" i="4"/>
  <c r="W197" i="4"/>
  <c r="U197" i="4"/>
  <c r="T197" i="4"/>
  <c r="S197" i="4"/>
  <c r="R197" i="4"/>
  <c r="P197" i="4"/>
  <c r="O197" i="4"/>
  <c r="N197" i="4"/>
  <c r="M197" i="4"/>
  <c r="K197" i="4"/>
  <c r="J197" i="4"/>
  <c r="I197" i="4"/>
  <c r="H197" i="4"/>
  <c r="W282" i="4" l="1"/>
  <c r="R282" i="4"/>
  <c r="M282" i="4"/>
  <c r="H282" i="4"/>
  <c r="W347" i="4"/>
  <c r="R347" i="4"/>
  <c r="M347" i="4"/>
  <c r="H347" i="4"/>
  <c r="W376" i="4"/>
  <c r="R376" i="4"/>
  <c r="M376" i="4"/>
  <c r="H376" i="4"/>
  <c r="W375" i="4" l="1"/>
  <c r="R375" i="4"/>
  <c r="M375" i="4"/>
  <c r="H375" i="4"/>
  <c r="W281" i="4"/>
  <c r="R281" i="4"/>
  <c r="M281" i="4"/>
  <c r="H281" i="4"/>
  <c r="W374" i="4" l="1"/>
  <c r="R374" i="4"/>
  <c r="M374" i="4"/>
  <c r="H374" i="4"/>
  <c r="W346" i="4"/>
  <c r="R346" i="4"/>
  <c r="M346" i="4"/>
  <c r="H346" i="4"/>
  <c r="W345" i="4"/>
  <c r="R345" i="4"/>
  <c r="M345" i="4"/>
  <c r="H345" i="4"/>
  <c r="W373" i="4"/>
  <c r="R373" i="4"/>
  <c r="M373" i="4"/>
  <c r="H373" i="4"/>
  <c r="W344" i="4"/>
  <c r="R344" i="4"/>
  <c r="M344" i="4"/>
  <c r="H344" i="4"/>
  <c r="W280" i="4"/>
  <c r="R280" i="4"/>
  <c r="M280" i="4"/>
  <c r="H280" i="4"/>
  <c r="W324" i="4"/>
  <c r="R324" i="4"/>
  <c r="M324" i="4"/>
  <c r="H324" i="4"/>
  <c r="W342" i="4"/>
  <c r="R342" i="4"/>
  <c r="M342" i="4"/>
  <c r="H342" i="4"/>
  <c r="W372" i="4"/>
  <c r="R372" i="4"/>
  <c r="M372" i="4"/>
  <c r="H372" i="4"/>
  <c r="W323" i="4"/>
  <c r="R323" i="4"/>
  <c r="M323" i="4"/>
  <c r="H323" i="4"/>
  <c r="W264" i="4"/>
  <c r="R264" i="4"/>
  <c r="M264" i="4"/>
  <c r="H264" i="4"/>
  <c r="W305" i="4"/>
  <c r="R305" i="4"/>
  <c r="M305" i="4"/>
  <c r="H305" i="4"/>
  <c r="W263" i="4" l="1"/>
  <c r="R263" i="4"/>
  <c r="M263" i="4"/>
  <c r="H263" i="4"/>
  <c r="W322" i="4"/>
  <c r="R322" i="4"/>
  <c r="M322" i="4"/>
  <c r="H322" i="4"/>
  <c r="W371" i="4"/>
  <c r="R371" i="4"/>
  <c r="M371" i="4"/>
  <c r="H371" i="4"/>
  <c r="W343" i="4"/>
  <c r="R343" i="4"/>
  <c r="M343" i="4"/>
  <c r="H343" i="4"/>
  <c r="W262" i="4"/>
  <c r="R262" i="4"/>
  <c r="M262" i="4"/>
  <c r="H262" i="4"/>
  <c r="W304" i="4"/>
  <c r="R304" i="4"/>
  <c r="M304" i="4"/>
  <c r="H304" i="4"/>
  <c r="W370" i="4" l="1"/>
  <c r="R370" i="4"/>
  <c r="M370" i="4"/>
  <c r="H370" i="4"/>
  <c r="W321" i="4"/>
  <c r="R321" i="4"/>
  <c r="M321" i="4"/>
  <c r="H321" i="4"/>
  <c r="W320" i="4"/>
  <c r="R320" i="4"/>
  <c r="M320" i="4"/>
  <c r="H320" i="4"/>
  <c r="W369" i="4" l="1"/>
  <c r="R369" i="4"/>
  <c r="M369" i="4"/>
  <c r="H369" i="4"/>
  <c r="W368" i="4"/>
  <c r="R368" i="4"/>
  <c r="M368" i="4"/>
  <c r="H368" i="4"/>
  <c r="H365" i="4" l="1"/>
  <c r="M365" i="4"/>
  <c r="R365" i="4"/>
  <c r="W365" i="4"/>
  <c r="H366" i="4"/>
  <c r="M366" i="4"/>
  <c r="R366" i="4"/>
  <c r="W366" i="4"/>
  <c r="W367" i="4"/>
  <c r="R367" i="4"/>
  <c r="M367" i="4"/>
  <c r="H367" i="4"/>
  <c r="W261" i="4" l="1"/>
  <c r="R261" i="4"/>
  <c r="M261" i="4"/>
  <c r="H261" i="4"/>
  <c r="BI67" i="4" l="1"/>
  <c r="Z67" i="4"/>
  <c r="Y67" i="4"/>
  <c r="X67" i="4"/>
  <c r="W67" i="4"/>
  <c r="U67" i="4"/>
  <c r="T67" i="4"/>
  <c r="S67" i="4"/>
  <c r="R67" i="4"/>
  <c r="P67" i="4"/>
  <c r="O67" i="4"/>
  <c r="N67" i="4"/>
  <c r="M67" i="4"/>
  <c r="K67" i="4"/>
  <c r="J67" i="4"/>
  <c r="I67" i="4"/>
  <c r="H67" i="4"/>
  <c r="W260" i="4" l="1"/>
  <c r="R260" i="4"/>
  <c r="M260" i="4"/>
  <c r="H260" i="4"/>
  <c r="BI6" i="4" l="1"/>
  <c r="Z6" i="4"/>
  <c r="Y6" i="4"/>
  <c r="X6" i="4"/>
  <c r="W6" i="4"/>
  <c r="U6" i="4"/>
  <c r="T6" i="4"/>
  <c r="S6" i="4"/>
  <c r="R6" i="4"/>
  <c r="P6" i="4"/>
  <c r="O6" i="4"/>
  <c r="N6" i="4"/>
  <c r="M6" i="4"/>
  <c r="K6" i="4"/>
  <c r="J6" i="4"/>
  <c r="I6" i="4"/>
  <c r="H6" i="4"/>
  <c r="W341" i="4" l="1"/>
  <c r="R341" i="4"/>
  <c r="M341" i="4"/>
  <c r="H341" i="4"/>
  <c r="A1" i="5"/>
  <c r="W303" i="4" l="1"/>
  <c r="R303" i="4"/>
  <c r="M303" i="4"/>
  <c r="H303" i="4"/>
  <c r="W259" i="4"/>
  <c r="R259" i="4"/>
  <c r="M259" i="4"/>
  <c r="H259" i="4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BI5" i="4" l="1"/>
  <c r="Z5" i="4"/>
  <c r="Y5" i="4"/>
  <c r="X5" i="4"/>
  <c r="W5" i="4"/>
  <c r="U5" i="4"/>
  <c r="T5" i="4"/>
  <c r="S5" i="4"/>
  <c r="R5" i="4"/>
  <c r="P5" i="4"/>
  <c r="O5" i="4"/>
  <c r="N5" i="4"/>
  <c r="M5" i="4"/>
  <c r="K5" i="4"/>
  <c r="J5" i="4"/>
  <c r="I5" i="4"/>
  <c r="H5" i="4"/>
  <c r="O14" i="5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H57" i="4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W43" i="4"/>
  <c r="R43" i="4"/>
  <c r="M43" i="4"/>
  <c r="H43" i="4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BI45" i="4"/>
  <c r="Z45" i="4"/>
  <c r="Y45" i="4"/>
  <c r="X45" i="4"/>
  <c r="W45" i="4"/>
  <c r="U45" i="4"/>
  <c r="T45" i="4"/>
  <c r="S45" i="4"/>
  <c r="R45" i="4"/>
  <c r="P45" i="4"/>
  <c r="O45" i="4"/>
  <c r="N45" i="4"/>
  <c r="M45" i="4"/>
  <c r="K45" i="4"/>
  <c r="J45" i="4"/>
  <c r="I45" i="4"/>
  <c r="H45" i="4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W340" i="4"/>
  <c r="R340" i="4"/>
  <c r="M340" i="4"/>
  <c r="H340" i="4"/>
  <c r="W319" i="4"/>
  <c r="R319" i="4"/>
  <c r="M319" i="4"/>
  <c r="H319" i="4"/>
  <c r="W302" i="4"/>
  <c r="R302" i="4"/>
  <c r="M302" i="4"/>
  <c r="H302" i="4"/>
  <c r="W258" i="4"/>
  <c r="R258" i="4"/>
  <c r="M258" i="4"/>
  <c r="H258" i="4"/>
  <c r="BI230" i="4"/>
  <c r="Z230" i="4"/>
  <c r="Y230" i="4"/>
  <c r="X230" i="4"/>
  <c r="W230" i="4"/>
  <c r="U230" i="4"/>
  <c r="T230" i="4"/>
  <c r="S230" i="4"/>
  <c r="R230" i="4"/>
  <c r="P230" i="4"/>
  <c r="O230" i="4"/>
  <c r="N230" i="4"/>
  <c r="M230" i="4"/>
  <c r="K230" i="4"/>
  <c r="J230" i="4"/>
  <c r="I230" i="4"/>
  <c r="H230" i="4"/>
  <c r="BI196" i="4"/>
  <c r="Z196" i="4"/>
  <c r="Y196" i="4"/>
  <c r="X196" i="4"/>
  <c r="W196" i="4"/>
  <c r="U196" i="4"/>
  <c r="T196" i="4"/>
  <c r="S196" i="4"/>
  <c r="R196" i="4"/>
  <c r="P196" i="4"/>
  <c r="O196" i="4"/>
  <c r="N196" i="4"/>
  <c r="M196" i="4"/>
  <c r="K196" i="4"/>
  <c r="J196" i="4"/>
  <c r="I196" i="4"/>
  <c r="H196" i="4"/>
  <c r="BI193" i="4"/>
  <c r="Z193" i="4"/>
  <c r="Y193" i="4"/>
  <c r="X193" i="4"/>
  <c r="W193" i="4"/>
  <c r="U193" i="4"/>
  <c r="T193" i="4"/>
  <c r="S193" i="4"/>
  <c r="R193" i="4"/>
  <c r="P193" i="4"/>
  <c r="O193" i="4"/>
  <c r="N193" i="4"/>
  <c r="M193" i="4"/>
  <c r="K193" i="4"/>
  <c r="J193" i="4"/>
  <c r="I193" i="4"/>
  <c r="H193" i="4"/>
  <c r="Z192" i="4"/>
  <c r="Y192" i="4"/>
  <c r="X192" i="4"/>
  <c r="W192" i="4"/>
  <c r="U192" i="4"/>
  <c r="T192" i="4"/>
  <c r="S192" i="4"/>
  <c r="R192" i="4"/>
  <c r="P192" i="4"/>
  <c r="O192" i="4"/>
  <c r="N192" i="4"/>
  <c r="M192" i="4"/>
  <c r="K192" i="4"/>
  <c r="J192" i="4"/>
  <c r="I192" i="4"/>
  <c r="H192" i="4"/>
  <c r="Z191" i="4"/>
  <c r="Y191" i="4"/>
  <c r="X191" i="4"/>
  <c r="W191" i="4"/>
  <c r="U191" i="4"/>
  <c r="T191" i="4"/>
  <c r="S191" i="4"/>
  <c r="R191" i="4"/>
  <c r="P191" i="4"/>
  <c r="O191" i="4"/>
  <c r="N191" i="4"/>
  <c r="M191" i="4"/>
  <c r="K191" i="4"/>
  <c r="J191" i="4"/>
  <c r="I191" i="4"/>
  <c r="H191" i="4"/>
  <c r="BI174" i="4"/>
  <c r="Z174" i="4"/>
  <c r="Y174" i="4"/>
  <c r="X174" i="4"/>
  <c r="W174" i="4"/>
  <c r="U174" i="4"/>
  <c r="T174" i="4"/>
  <c r="S174" i="4"/>
  <c r="R174" i="4"/>
  <c r="P174" i="4"/>
  <c r="O174" i="4"/>
  <c r="N174" i="4"/>
  <c r="M174" i="4"/>
  <c r="K174" i="4"/>
  <c r="J174" i="4"/>
  <c r="I174" i="4"/>
  <c r="H174" i="4"/>
  <c r="BI145" i="4"/>
  <c r="Z145" i="4"/>
  <c r="Y145" i="4"/>
  <c r="X145" i="4"/>
  <c r="W145" i="4"/>
  <c r="U145" i="4"/>
  <c r="T145" i="4"/>
  <c r="S145" i="4"/>
  <c r="R145" i="4"/>
  <c r="P145" i="4"/>
  <c r="O145" i="4"/>
  <c r="N145" i="4"/>
  <c r="M145" i="4"/>
  <c r="K145" i="4"/>
  <c r="J145" i="4"/>
  <c r="I145" i="4"/>
  <c r="H145" i="4"/>
  <c r="BI112" i="4"/>
  <c r="Z112" i="4"/>
  <c r="Y112" i="4"/>
  <c r="X112" i="4"/>
  <c r="W112" i="4"/>
  <c r="U112" i="4"/>
  <c r="T112" i="4"/>
  <c r="S112" i="4"/>
  <c r="R112" i="4"/>
  <c r="P112" i="4"/>
  <c r="O112" i="4"/>
  <c r="N112" i="4"/>
  <c r="M112" i="4"/>
  <c r="K112" i="4"/>
  <c r="J112" i="4"/>
  <c r="I112" i="4"/>
  <c r="H112" i="4"/>
  <c r="BI96" i="4"/>
  <c r="Z96" i="4"/>
  <c r="Y96" i="4"/>
  <c r="X96" i="4"/>
  <c r="W96" i="4"/>
  <c r="U96" i="4"/>
  <c r="T96" i="4"/>
  <c r="S96" i="4"/>
  <c r="R96" i="4"/>
  <c r="P96" i="4"/>
  <c r="O96" i="4"/>
  <c r="N96" i="4"/>
  <c r="M96" i="4"/>
  <c r="K96" i="4"/>
  <c r="J96" i="4"/>
  <c r="I96" i="4"/>
  <c r="H96" i="4"/>
  <c r="BI66" i="4"/>
  <c r="Z66" i="4"/>
  <c r="Y66" i="4"/>
  <c r="X66" i="4"/>
  <c r="W66" i="4"/>
  <c r="U66" i="4"/>
  <c r="T66" i="4"/>
  <c r="S66" i="4"/>
  <c r="R66" i="4"/>
  <c r="P66" i="4"/>
  <c r="O66" i="4"/>
  <c r="N66" i="4"/>
  <c r="M66" i="4"/>
  <c r="K66" i="4"/>
  <c r="J66" i="4"/>
  <c r="I66" i="4"/>
  <c r="H66" i="4"/>
  <c r="BI57" i="4"/>
  <c r="Z57" i="4"/>
  <c r="Y57" i="4"/>
  <c r="X57" i="4"/>
  <c r="W57" i="4"/>
  <c r="U57" i="4"/>
  <c r="T57" i="4"/>
  <c r="S57" i="4"/>
  <c r="R57" i="4"/>
  <c r="P57" i="4"/>
  <c r="O57" i="4"/>
  <c r="N57" i="4"/>
  <c r="M57" i="4"/>
  <c r="K57" i="4"/>
  <c r="J57" i="4"/>
  <c r="I57" i="4"/>
  <c r="BI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<sst xmlns="http://schemas.openxmlformats.org/spreadsheetml/2006/main" count="29354" uniqueCount="412">
  <si>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</si>
  <si>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</si>
  <si>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</si>
  <si>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</si>
  <si>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</si>
  <si>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</si>
  <si>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</si>
  <si>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</si>
  <si>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</si>
  <si>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</si>
  <si>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</si>
  <si>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</si>
  <si>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</si>
  <si>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</si>
  <si>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</si>
  <si>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</si>
  <si>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</si>
  <si>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</si>
  <si>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</si>
  <si>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</si>
  <si>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</si>
  <si>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</si>
  <si>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</si>
  <si>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</si>
  <si>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</si>
  <si>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</si>
  <si>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</si>
  <si>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</si>
  <si>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</si>
  <si>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</si>
  <si>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</si>
  <si>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</si>
  <si>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</si>
  <si>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</si>
  <si>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</si>
  <si>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</si>
  <si>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</si>
  <si>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</si>
  <si>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</si>
  <si>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</si>
  <si>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</si>
  <si>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</si>
  <si>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</si>
  <si>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</si>
  <si>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</si>
  <si>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</si>
  <si>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</si>
  <si>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</si>
  <si>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</si>
  <si>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</si>
  <si>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</si>
  <si>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</si>
  <si>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</si>
  <si>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</si>
  <si>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</si>
  <si>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</si>
  <si>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</si>
  <si>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</si>
  <si>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</si>
  <si>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</si>
  <si>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</si>
  <si>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</si>
  <si>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</si>
  <si>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</si>
  <si>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</si>
  <si>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</si>
  <si>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</si>
  <si>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</si>
  <si>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</si>
  <si>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</si>
  <si>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</si>
  <si>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</si>
  <si>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</si>
  <si>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</si>
  <si>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</si>
  <si>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</si>
  <si>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</si>
  <si>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</si>
  <si>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</si>
  <si>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</si>
  <si>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</si>
  <si>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</si>
  <si>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</si>
  <si>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</si>
  <si>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</si>
  <si>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</si>
  <si>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</si>
  <si>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</si>
  <si>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</si>
  <si>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14158500</t>
  </si>
  <si>
    <t>downstream from Clear Lake</t>
  </si>
  <si>
    <t>C92+</t>
  </si>
  <si>
    <t>SMITH RIVER ABV SMITH R RESV NR BELKNAP SPRNGS with 1 nan filled in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</si>
  <si>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</si>
  <si>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</si>
  <si>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</si>
  <si>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</si>
  <si>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</si>
  <si>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</si>
  <si>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</si>
  <si>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</si>
  <si>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</si>
  <si>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</si>
  <si>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</si>
  <si>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</si>
  <si>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</si>
  <si>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</si>
  <si>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</si>
  <si>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</si>
  <si>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</si>
  <si>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</si>
  <si>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</si>
  <si>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</si>
  <si>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</si>
  <si>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</si>
  <si>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</si>
  <si>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</si>
  <si>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</si>
  <si>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</si>
  <si>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</si>
  <si>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</si>
  <si>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</si>
  <si>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</si>
  <si>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</si>
  <si>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</si>
  <si>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</si>
  <si>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</si>
  <si>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</si>
  <si>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</si>
  <si>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with seasonal GW</t>
  </si>
  <si>
    <t>C94+</t>
  </si>
  <si>
    <t>new</t>
  </si>
  <si>
    <t>C98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</si>
  <si>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</si>
  <si>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</si>
  <si>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</si>
  <si>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</si>
  <si>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</si>
  <si>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</si>
  <si>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</si>
  <si>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</si>
  <si>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</si>
  <si>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</si>
  <si>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</si>
  <si>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</si>
  <si>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</si>
  <si>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</si>
  <si>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</si>
  <si>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</si>
  <si>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</si>
  <si>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</si>
  <si>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</si>
  <si>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</si>
  <si>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</si>
  <si>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14158850</t>
  </si>
  <si>
    <t>simulated cfs</t>
  </si>
  <si>
    <t>gage cfs</t>
  </si>
  <si>
    <t>gage cms</t>
  </si>
  <si>
    <t>C125</t>
  </si>
  <si>
    <t>C128</t>
  </si>
  <si>
    <t>C133</t>
  </si>
  <si>
    <t>C136</t>
  </si>
  <si>
    <t>C138</t>
  </si>
  <si>
    <t>C139</t>
  </si>
  <si>
    <t>sim - obs</t>
  </si>
  <si>
    <t>C141+</t>
  </si>
  <si>
    <t>C143</t>
  </si>
  <si>
    <t>C145+</t>
  </si>
  <si>
    <t>C147</t>
  </si>
  <si>
    <t>C148</t>
  </si>
  <si>
    <t>C148+</t>
  </si>
  <si>
    <t>C149</t>
  </si>
  <si>
    <t>C151</t>
  </si>
  <si>
    <t>MAE</t>
  </si>
  <si>
    <t>C156</t>
  </si>
  <si>
    <t>C167 m_n = 0.15</t>
  </si>
  <si>
    <t>C167 m_n = 0.04</t>
  </si>
  <si>
    <t>C173</t>
  </si>
  <si>
    <t>C176</t>
  </si>
  <si>
    <t>C151?</t>
  </si>
  <si>
    <t>C177</t>
  </si>
  <si>
    <t>12/17 1645</t>
  </si>
  <si>
    <t>C178</t>
  </si>
  <si>
    <t>12/17 2200</t>
  </si>
  <si>
    <t>C179</t>
  </si>
  <si>
    <t>C180</t>
  </si>
  <si>
    <t>C181</t>
  </si>
  <si>
    <t>C182</t>
  </si>
  <si>
    <t>C183</t>
  </si>
  <si>
    <t>C184</t>
  </si>
  <si>
    <t>12/18 1500</t>
  </si>
  <si>
    <t>sim is 0.02 deg low on avg</t>
  </si>
  <si>
    <t>C185</t>
  </si>
  <si>
    <t>sim is 0.11 deg high on avg</t>
  </si>
  <si>
    <t>sim is 0.77 deg low on avg</t>
  </si>
  <si>
    <t>obs shifted one month earlier</t>
  </si>
  <si>
    <t>obs shifted 2 months earlier</t>
  </si>
  <si>
    <t>C192</t>
  </si>
  <si>
    <t>sim is 0.58 deg low on avg</t>
  </si>
  <si>
    <t>sim is 0.33 deg high on avg</t>
  </si>
  <si>
    <t>sim is 1.01 deg C low on avg</t>
  </si>
  <si>
    <t>sim is 0.9 C high on avg</t>
  </si>
  <si>
    <t>sim is 0.43 deg high on avg</t>
  </si>
  <si>
    <t>sim is 0.25 C too high on avg</t>
  </si>
  <si>
    <t>~C196</t>
  </si>
  <si>
    <t>C197</t>
  </si>
  <si>
    <t>C198</t>
  </si>
  <si>
    <t>C199</t>
  </si>
  <si>
    <t>obs shifted 1 month earlier</t>
  </si>
  <si>
    <t>C200</t>
  </si>
  <si>
    <t>C200+</t>
  </si>
  <si>
    <t>tau = 30 days</t>
  </si>
  <si>
    <t>C201</t>
  </si>
  <si>
    <t>sim is 0.63 deg low on avg</t>
  </si>
  <si>
    <t>sim is 0.28 deg high on avg</t>
  </si>
  <si>
    <t>sim is 1.00 deg C low on avg</t>
  </si>
  <si>
    <t>sim is 0.05 C high on avg</t>
  </si>
  <si>
    <t>sim is 0.004 deg high on avg</t>
  </si>
  <si>
    <t>sim is 0.13 C too high on avg</t>
  </si>
  <si>
    <t>tau = 45 days</t>
  </si>
  <si>
    <t>C202</t>
  </si>
  <si>
    <t>C202+</t>
  </si>
  <si>
    <t>tau = 60 days</t>
  </si>
  <si>
    <t>tau = 15 days</t>
  </si>
  <si>
    <t>tau = 38 days</t>
  </si>
  <si>
    <t>C203</t>
  </si>
  <si>
    <t>C204</t>
  </si>
  <si>
    <t>sim is 2.4 deg low on avg</t>
  </si>
  <si>
    <t>C214</t>
  </si>
  <si>
    <t>sim is 1.2 deg low on avg</t>
  </si>
  <si>
    <t>sim is 2.6 deg C low on avg</t>
  </si>
  <si>
    <t>sim is 0.3 C low on avg</t>
  </si>
  <si>
    <t>sim is 2.6 C low on avg</t>
  </si>
  <si>
    <t>sim is 0.3 C too low on avg</t>
  </si>
  <si>
    <t>ET_MULT 0.453</t>
  </si>
  <si>
    <t>ET_MULT 0.355</t>
  </si>
  <si>
    <t>solar mult = 0.3</t>
  </si>
  <si>
    <t>solar mult = 0.15</t>
  </si>
  <si>
    <t>solar mult = 0.4</t>
  </si>
  <si>
    <t>solar mult = 0.5</t>
  </si>
  <si>
    <t>C215</t>
  </si>
  <si>
    <t>sim is 2.2 deg C low on avg</t>
  </si>
  <si>
    <t>sim is 2.8 C low on avg</t>
  </si>
  <si>
    <t>sim is 1.2 C low on avg</t>
  </si>
  <si>
    <t>solar mult = 1.0</t>
  </si>
  <si>
    <t>C217</t>
  </si>
  <si>
    <t>sim is 0.8 deg low on avg</t>
  </si>
  <si>
    <t>sim is 2.1 deg low on avg</t>
  </si>
  <si>
    <t>C217+</t>
  </si>
  <si>
    <t>sim is 0.35 deg low on avg</t>
  </si>
  <si>
    <t>sim is 1.6 deg low on avg</t>
  </si>
  <si>
    <t>C218</t>
  </si>
  <si>
    <t>sim is 1.1 C low on avg</t>
  </si>
  <si>
    <t>sim is 2.2 C low on avg</t>
  </si>
  <si>
    <t>C219</t>
  </si>
  <si>
    <t>sim is 0.05 deg high on avg</t>
  </si>
  <si>
    <t>sim is 1.9 C high on avg</t>
  </si>
  <si>
    <t>sim is 0.2 C low on avg</t>
  </si>
  <si>
    <t>sim is 0.8 C too high on avg</t>
  </si>
  <si>
    <t xml:space="preserve">                                                             </t>
  </si>
  <si>
    <t>C239</t>
  </si>
  <si>
    <t>gage number</t>
  </si>
  <si>
    <t xml:space="preserve">reach </t>
  </si>
  <si>
    <t>long</t>
  </si>
  <si>
    <t>northing</t>
  </si>
  <si>
    <t>elev</t>
  </si>
  <si>
    <t>name</t>
  </si>
  <si>
    <t>44deg 20' 05"</t>
  </si>
  <si>
    <t>122 deg 02' 45"</t>
  </si>
  <si>
    <t>2610 ft</t>
  </si>
  <si>
    <t>44deg 02' 50"</t>
  </si>
  <si>
    <t>122deg 13' 00"</t>
  </si>
  <si>
    <t>1709.51 ft</t>
  </si>
  <si>
    <t>44deg 12' 35"</t>
  </si>
  <si>
    <t>122deg 15' 20"</t>
  </si>
  <si>
    <t>44deg 21' 40"</t>
  </si>
  <si>
    <t>121deg 59' 40"</t>
  </si>
  <si>
    <t>3015.32 ft</t>
  </si>
  <si>
    <t>UTM zone 10T easting</t>
  </si>
  <si>
    <t>1056.53 ft</t>
  </si>
  <si>
    <t>1377.76 ft</t>
  </si>
  <si>
    <t>below Quartz Cr, above Simmons Cr</t>
  </si>
  <si>
    <t>NAD27 lat</t>
  </si>
  <si>
    <t>ngs.noaa.gov/NCAT</t>
  </si>
  <si>
    <t>HRU_ID</t>
  </si>
  <si>
    <t>above Penny Cr 23774625, below French Pete Cr 23773153</t>
  </si>
  <si>
    <t>44deg 05' 35"</t>
  </si>
  <si>
    <t>122deg 57' 22"</t>
  </si>
  <si>
    <t>IDU_ID</t>
  </si>
  <si>
    <t>HBVCALIB</t>
  </si>
  <si>
    <t>ClearLake46</t>
  </si>
  <si>
    <t>Smith47</t>
  </si>
  <si>
    <t>SFork48</t>
  </si>
  <si>
    <t>Lookout49</t>
  </si>
  <si>
    <t>Mohawk25</t>
  </si>
  <si>
    <t># of IDUs</t>
  </si>
  <si>
    <t>gage area: HBVCALIB area</t>
  </si>
  <si>
    <t>gage drainage area, sq. mi.</t>
  </si>
  <si>
    <t>HBVCALIB area, m2</t>
  </si>
  <si>
    <t>HBVCALIB area, sq. mi.</t>
  </si>
  <si>
    <t>BLU9 (+Lookout49)</t>
  </si>
  <si>
    <t>C241+</t>
  </si>
  <si>
    <t>sim is 19.7 cfs too high</t>
  </si>
  <si>
    <t>C242</t>
  </si>
  <si>
    <t>C242+</t>
  </si>
  <si>
    <t>ET_MULT = 1.0</t>
  </si>
  <si>
    <t>ET_MULT = 1.5</t>
  </si>
  <si>
    <t>spring = 139 cfs</t>
  </si>
  <si>
    <t>6.6 cms spring; 1.0 ET_MULT</t>
  </si>
  <si>
    <t>C243</t>
  </si>
  <si>
    <t>32 cfs spring; 1.5 ET_MULT</t>
  </si>
  <si>
    <t>C243+</t>
  </si>
  <si>
    <t>C246</t>
  </si>
  <si>
    <t>C247</t>
  </si>
  <si>
    <t>PEST_Lookout49</t>
  </si>
  <si>
    <t>C248</t>
  </si>
  <si>
    <t>CW3M_BLU.envx</t>
  </si>
  <si>
    <t>C249</t>
  </si>
  <si>
    <t>CW3M_McKenzie.envx</t>
  </si>
  <si>
    <t>C253</t>
  </si>
  <si>
    <t>C254</t>
  </si>
  <si>
    <t>C254+</t>
  </si>
  <si>
    <t>sim Q is 24 cfs too high</t>
  </si>
  <si>
    <t>new PEST calibration</t>
  </si>
  <si>
    <t>C254 PEST calibration</t>
  </si>
  <si>
    <t>C255+</t>
  </si>
  <si>
    <t>C256+</t>
  </si>
  <si>
    <t>C258</t>
  </si>
  <si>
    <t>C258+</t>
  </si>
  <si>
    <t>~C258</t>
  </si>
  <si>
    <t>PEST_Lookout49 log xform</t>
  </si>
  <si>
    <t>C263</t>
  </si>
  <si>
    <t>CW3M_PEST_Lookout49.envx</t>
  </si>
  <si>
    <t>C264</t>
  </si>
  <si>
    <t>0.4.6</t>
  </si>
  <si>
    <t>32 cfs spring; 1.5 ET_MULT CW3M_PEST_ClearLake46.envx</t>
  </si>
  <si>
    <t>0.4.6+</t>
  </si>
  <si>
    <t>CW3M_PEST_Mohawk25.envx</t>
  </si>
  <si>
    <t>CW3M_PEST_SFork48.envx</t>
  </si>
  <si>
    <t>CW3M_PEST_Smith47</t>
  </si>
  <si>
    <t>CW3M_McKenzie.envx  Lookout49 adjusted Q (cfs)</t>
  </si>
  <si>
    <t>CW3M_McKenzie.envx monthly flow skill assessment</t>
  </si>
  <si>
    <t>ET_MULT = 0.241; CW3M_PEST_Lookout49.envx</t>
  </si>
  <si>
    <t>ET_MULT = 0.920; CW3M_McKenzie.envx</t>
  </si>
  <si>
    <t>ET_MULT = 0.241; CW3M_McKenzie.envx</t>
  </si>
  <si>
    <t>ET_MULT = 0.920; CW3M_PEST_Mohawk25.envx</t>
  </si>
  <si>
    <t>0.4.7</t>
  </si>
  <si>
    <t>0.4.7+</t>
  </si>
  <si>
    <t>ET_MULT 0.488; CW3M_BLU.envx</t>
  </si>
  <si>
    <t>ET_MULT 0.799; CW3M_BLU.envx</t>
  </si>
  <si>
    <t>C268</t>
  </si>
  <si>
    <t>new PEST calibration; CW3M_PEST_Lookout49.envx</t>
  </si>
  <si>
    <t>new PEST calibration; CW3M_McKenzie.envx</t>
  </si>
  <si>
    <t>new PEST calibration; CW3M_PEST_Mohawk25.envx</t>
  </si>
  <si>
    <t>new PEST calibration; CW3M_PEST_SFork48.envx</t>
  </si>
  <si>
    <t>C286</t>
  </si>
  <si>
    <t>sim is 0.22 deg high on avg</t>
  </si>
  <si>
    <t>Baseline_1979-current</t>
  </si>
  <si>
    <t>Demo_Baseline</t>
  </si>
  <si>
    <t>C287</t>
  </si>
  <si>
    <t>sim is 0.84 deg low on avg</t>
  </si>
  <si>
    <t>sim is 0.27 C low on avg</t>
  </si>
  <si>
    <t>sim is 1.8 C high on avg</t>
  </si>
  <si>
    <t>sim is 0.1C low on avg</t>
  </si>
  <si>
    <t>C301</t>
  </si>
  <si>
    <t>sim is 0.83 deg low on avg</t>
  </si>
  <si>
    <t>C305+</t>
  </si>
  <si>
    <t>C305++</t>
  </si>
  <si>
    <t>CW3M_PEST_Smith47 w/ new HBV param values</t>
  </si>
  <si>
    <t>C306</t>
  </si>
  <si>
    <t>201 cfs spring; 0.5 ET_MULT; 0.8351 addl frac; CW3M_PEST_ClearLake46.envx</t>
  </si>
  <si>
    <t>C306+</t>
  </si>
  <si>
    <t>201 cfs spring; 0.5 ET_MULT; 0.0 addl frac; CW3M_PEST_ClearLake46.envx</t>
  </si>
  <si>
    <t>201 cfs spring; 1.5 ET_MULT; 0.0 addl frac; CW3M_PEST_ClearLake46.envx</t>
  </si>
  <si>
    <t>201 cfs spring; 2.0 ET_MULT; 0.0 addl frac; CW3M_PEST_ClearLake46.envx</t>
  </si>
  <si>
    <t>C307</t>
  </si>
  <si>
    <t>C307+</t>
  </si>
  <si>
    <t>100 cfs spring; 2.0 ET_MULT; 0.8351 addl frac; CW3M_PEST_ClearLake46.envx</t>
  </si>
  <si>
    <t>C308</t>
  </si>
  <si>
    <t>201 cfs spring; 2.07 ET_MULT; 0.0 addl frac; CW3M_PEST_ClearLake46.envx</t>
  </si>
  <si>
    <t>C309</t>
  </si>
  <si>
    <t>Demo_Baseline 2019-20</t>
  </si>
  <si>
    <t>CW3M_McKenzie.envx 2019-20</t>
  </si>
  <si>
    <t>2019-20</t>
  </si>
  <si>
    <t>C326</t>
  </si>
  <si>
    <t>sim is 0.64 C too high on avg</t>
  </si>
  <si>
    <t>C326 2019-20</t>
  </si>
  <si>
    <t>sim is 0.3C high on avg</t>
  </si>
  <si>
    <t>sim is 0.33 C low on avg</t>
  </si>
  <si>
    <t>sim is 0.25C deg high on avg</t>
  </si>
  <si>
    <t>sim is 0.82 deg low on avg</t>
  </si>
  <si>
    <t>C330</t>
  </si>
  <si>
    <t>Demo_Baseline 2010-18</t>
  </si>
  <si>
    <t>CW3M_McKenzie.envx 2010-18</t>
  </si>
  <si>
    <t>C330 2010-18</t>
  </si>
  <si>
    <t>sim is 0.78 deg low on avg</t>
  </si>
  <si>
    <t>sim is 0.80 C too high on avg</t>
  </si>
  <si>
    <t>C367</t>
  </si>
  <si>
    <t>Demo_Base_2010-18</t>
  </si>
  <si>
    <t>2010-18</t>
  </si>
  <si>
    <t>C367 2010-18</t>
  </si>
  <si>
    <t>sim is 0.79 C too high on avg</t>
  </si>
  <si>
    <t>sim is 0.13C low on avg</t>
  </si>
  <si>
    <t>sim is 0.25 C low on avg</t>
  </si>
  <si>
    <t>sim is 0.30 deg high on avg</t>
  </si>
  <si>
    <t>sim is 0.75 deg low on avg</t>
  </si>
  <si>
    <t>C372+</t>
  </si>
  <si>
    <t>C372+ 2010-18</t>
  </si>
  <si>
    <t>C375+ 2010-18</t>
  </si>
  <si>
    <t>C470+</t>
  </si>
  <si>
    <t>C478</t>
  </si>
  <si>
    <t>1.0.0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</si>
</sst>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800]dddd\,\ mmmm\ dd\,\ yyyy"/>
    <numFmt numFmtId="165" formatCode="0.0%"/>
    <numFmt numFmtId="166" formatCode="0.0000"/>
    <numFmt numFmtId="167" formatCode="0.0"/>
    <numFmt numFmtId="168" formatCode="0.000"/>
    <numFmt numFmtId="169" formatCode="0.00000E+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0" fontId="0" fillId="10" borderId="0" xfId="0" applyFill="1"/>
    <xf numFmtId="49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applyFill="1" applyAlignment="1">
      <alignment horizontal="center"/>
    </xf>
    <xf numFmtId="0" fontId="0" fillId="10" borderId="0" xfId="0" quotePrefix="1" applyFill="1"/>
    <xf numFmtId="49" fontId="0" fillId="11" borderId="0" xfId="0" applyNumberFormat="1" applyFill="1" applyAlignment="1">
      <alignment vertical="top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top" wrapText="1"/>
    </xf>
    <xf numFmtId="2" fontId="0" fillId="11" borderId="0" xfId="0" applyNumberFormat="1" applyFill="1" applyAlignment="1">
      <alignment vertical="top"/>
    </xf>
    <xf numFmtId="165" fontId="0" fillId="11" borderId="0" xfId="1" applyNumberFormat="1" applyFont="1" applyFill="1" applyAlignment="1">
      <alignment vertical="top"/>
    </xf>
    <xf numFmtId="166" fontId="0" fillId="11" borderId="0" xfId="0" applyNumberFormat="1" applyFill="1" applyAlignment="1">
      <alignment vertical="top"/>
    </xf>
    <xf numFmtId="0" fontId="0" fillId="11" borderId="0" xfId="0" applyFill="1" applyAlignment="1">
      <alignment horizontal="center" vertical="top"/>
    </xf>
    <xf numFmtId="0" fontId="0" fillId="11" borderId="0" xfId="0" quotePrefix="1" applyFill="1" applyAlignment="1">
      <alignment vertical="top"/>
    </xf>
    <xf numFmtId="49" fontId="0" fillId="11" borderId="0" xfId="0" applyNumberFormat="1" applyFill="1"/>
    <xf numFmtId="0" fontId="0" fillId="11" borderId="0" xfId="0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applyFill="1" applyAlignment="1">
      <alignment horizontal="center"/>
    </xf>
    <xf numFmtId="0" fontId="0" fillId="11" borderId="0" xfId="0" quotePrefix="1" applyFill="1"/>
    <xf numFmtId="0" fontId="0" fillId="0" borderId="0" xfId="0" applyFill="1"/>
    <xf numFmtId="2" fontId="0" fillId="0" borderId="0" xfId="0" applyNumberFormat="1" applyFill="1"/>
    <xf numFmtId="165" fontId="0" fillId="0" borderId="0" xfId="1" applyNumberFormat="1" applyFont="1" applyFill="1"/>
    <xf numFmtId="49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0" fontId="0" fillId="3" borderId="0" xfId="0" applyFill="1"/>
    <xf numFmtId="167" fontId="0" fillId="3" borderId="0" xfId="0" applyNumberFormat="1" applyFill="1"/>
    <xf numFmtId="167" fontId="0" fillId="3" borderId="0" xfId="0" applyNumberFormat="1" applyFill="1" applyAlignment="1">
      <alignment vertical="top"/>
    </xf>
    <xf numFmtId="167" fontId="0" fillId="11" borderId="0" xfId="0" applyNumberFormat="1" applyFill="1"/>
    <xf numFmtId="167" fontId="0" fillId="0" borderId="0" xfId="0" applyNumberFormat="1" applyFill="1"/>
    <xf numFmtId="168" fontId="0" fillId="11" borderId="0" xfId="0" applyNumberFormat="1" applyFill="1"/>
    <xf numFmtId="0" fontId="0" fillId="11" borderId="0" xfId="0" applyFill="1" applyAlignment="1">
      <alignment wrapText="1"/>
    </xf>
    <xf numFmtId="16" fontId="0" fillId="11" borderId="0" xfId="0" applyNumberFormat="1" applyFill="1"/>
    <xf numFmtId="49" fontId="0" fillId="12" borderId="0" xfId="0" applyNumberFormat="1" applyFill="1"/>
    <xf numFmtId="0" fontId="0" fillId="12" borderId="0" xfId="0" applyFill="1"/>
    <xf numFmtId="16" fontId="0" fillId="12" borderId="0" xfId="0" applyNumberFormat="1" applyFill="1"/>
    <xf numFmtId="167" fontId="0" fillId="12" borderId="0" xfId="0" applyNumberFormat="1" applyFill="1"/>
    <xf numFmtId="2" fontId="0" fillId="12" borderId="0" xfId="0" applyNumberFormat="1" applyFill="1"/>
    <xf numFmtId="165" fontId="0" fillId="12" borderId="0" xfId="1" applyNumberFormat="1" applyFont="1" applyFill="1"/>
    <xf numFmtId="166" fontId="0" fillId="12" borderId="0" xfId="0" applyNumberFormat="1" applyFill="1"/>
    <xf numFmtId="0" fontId="0" fillId="12" borderId="0" xfId="0" applyFill="1" applyAlignment="1">
      <alignment horizontal="center"/>
    </xf>
    <xf numFmtId="0" fontId="0" fillId="12" borderId="0" xfId="0" quotePrefix="1" applyFill="1"/>
    <xf numFmtId="16" fontId="0" fillId="10" borderId="0" xfId="0" applyNumberFormat="1" applyFill="1"/>
    <xf numFmtId="49" fontId="0" fillId="3" borderId="0" xfId="0" applyNumberFormat="1" applyFill="1"/>
    <xf numFmtId="16" fontId="0" fillId="3" borderId="0" xfId="0" applyNumberFormat="1" applyFill="1"/>
    <xf numFmtId="166" fontId="0" fillId="3" borderId="0" xfId="0" applyNumberFormat="1" applyFill="1"/>
    <xf numFmtId="0" fontId="0" fillId="3" borderId="0" xfId="0" quotePrefix="1" applyFill="1"/>
    <xf numFmtId="16" fontId="0" fillId="11" borderId="0" xfId="0" applyNumberFormat="1" applyFill="1" applyAlignment="1">
      <alignment wrapText="1"/>
    </xf>
    <xf numFmtId="16" fontId="0" fillId="10" borderId="0" xfId="0" applyNumberFormat="1" applyFill="1" applyAlignment="1">
      <alignment wrapText="1"/>
    </xf>
    <xf numFmtId="167" fontId="0" fillId="10" borderId="0" xfId="0" applyNumberFormat="1" applyFill="1"/>
    <xf numFmtId="49" fontId="0" fillId="0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167" fontId="0" fillId="0" borderId="0" xfId="0" applyNumberFormat="1" applyFill="1" applyAlignment="1">
      <alignment vertical="top"/>
    </xf>
    <xf numFmtId="2" fontId="0" fillId="0" borderId="0" xfId="0" applyNumberFormat="1" applyFill="1" applyAlignment="1">
      <alignment vertical="top"/>
    </xf>
    <xf numFmtId="165" fontId="0" fillId="0" borderId="0" xfId="1" applyNumberFormat="1" applyFont="1" applyFill="1" applyAlignment="1">
      <alignment vertical="top"/>
    </xf>
    <xf numFmtId="166" fontId="0" fillId="0" borderId="0" xfId="0" applyNumberForma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0" borderId="0" xfId="0" quotePrefix="1" applyFill="1" applyAlignment="1">
      <alignment vertical="top"/>
    </xf>
    <xf numFmtId="0" fontId="0" fillId="3" borderId="0" xfId="0" applyFill="1" applyAlignment="1">
      <alignment wrapText="1"/>
    </xf>
    <xf numFmtId="2" fontId="0" fillId="11" borderId="0" xfId="0" applyNumberFormat="1" applyFill="1" applyAlignment="1">
      <alignment wrapText="1"/>
    </xf>
    <xf numFmtId="0" fontId="0" fillId="10" borderId="0" xfId="0" applyFill="1" applyAlignment="1">
      <alignment wrapText="1"/>
    </xf>
    <xf numFmtId="16" fontId="0" fillId="0" borderId="0" xfId="0" applyNumberFormat="1" applyFill="1"/>
    <xf numFmtId="49" fontId="0" fillId="7" borderId="0" xfId="0" applyNumberFormat="1" applyFill="1"/>
    <xf numFmtId="16" fontId="0" fillId="7" borderId="0" xfId="0" applyNumberFormat="1" applyFill="1"/>
    <xf numFmtId="167" fontId="0" fillId="7" borderId="0" xfId="0" applyNumberFormat="1" applyFill="1"/>
    <xf numFmtId="0" fontId="0" fillId="7" borderId="0" xfId="0" quotePrefix="1" applyFill="1"/>
    <xf numFmtId="167" fontId="0" fillId="11" borderId="0" xfId="0" applyNumberFormat="1" applyFill="1" applyAlignment="1">
      <alignment vertical="top"/>
    </xf>
    <xf numFmtId="2" fontId="0" fillId="10" borderId="0" xfId="0" applyNumberFormat="1" applyFill="1" applyAlignment="1">
      <alignment wrapText="1"/>
    </xf>
    <xf numFmtId="0" fontId="0" fillId="11" borderId="0" xfId="0" applyFill="1" applyAlignment="1"/>
    <xf numFmtId="167" fontId="0" fillId="11" borderId="0" xfId="0" applyNumberFormat="1" applyFill="1" applyAlignment="1"/>
    <xf numFmtId="2" fontId="0" fillId="11" borderId="0" xfId="0" applyNumberFormat="1" applyFill="1" applyAlignment="1"/>
    <xf numFmtId="165" fontId="0" fillId="11" borderId="0" xfId="1" applyNumberFormat="1" applyFont="1" applyFill="1" applyAlignment="1"/>
    <xf numFmtId="0" fontId="0" fillId="10" borderId="0" xfId="0" applyFill="1" applyAlignment="1"/>
    <xf numFmtId="167" fontId="0" fillId="10" borderId="0" xfId="0" applyNumberFormat="1" applyFill="1" applyAlignment="1"/>
    <xf numFmtId="2" fontId="0" fillId="10" borderId="0" xfId="0" applyNumberFormat="1" applyFill="1" applyAlignment="1"/>
    <xf numFmtId="165" fontId="0" fillId="10" borderId="0" xfId="1" applyNumberFormat="1" applyFont="1" applyFill="1" applyAlignment="1"/>
    <xf numFmtId="168" fontId="0" fillId="11" borderId="0" xfId="0" applyNumberFormat="1" applyFill="1" applyAlignment="1">
      <alignment wrapText="1"/>
    </xf>
    <xf numFmtId="168" fontId="0" fillId="0" borderId="0" xfId="0" applyNumberFormat="1" applyFill="1" applyAlignment="1">
      <alignment wrapText="1"/>
    </xf>
    <xf numFmtId="16" fontId="0" fillId="7" borderId="0" xfId="0" applyNumberFormat="1" applyFill="1" applyAlignment="1">
      <alignment wrapText="1"/>
    </xf>
    <xf numFmtId="0" fontId="0" fillId="7" borderId="0" xfId="0" applyFill="1" applyAlignment="1">
      <alignment wrapText="1"/>
    </xf>
    <xf numFmtId="0" fontId="0" fillId="7" borderId="0" xfId="0" applyFill="1" applyAlignment="1"/>
    <xf numFmtId="167" fontId="0" fillId="7" borderId="0" xfId="0" applyNumberFormat="1" applyFill="1" applyAlignment="1"/>
    <xf numFmtId="2" fontId="0" fillId="7" borderId="0" xfId="0" applyNumberFormat="1" applyFill="1" applyAlignment="1"/>
    <xf numFmtId="165" fontId="0" fillId="7" borderId="0" xfId="1" applyNumberFormat="1" applyFont="1" applyFill="1" applyAlignment="1"/>
    <xf numFmtId="0" fontId="0" fillId="0" borderId="0" xfId="0" applyFill="1" applyAlignment="1"/>
    <xf numFmtId="167" fontId="0" fillId="0" borderId="0" xfId="0" applyNumberFormat="1" applyFill="1" applyAlignment="1"/>
    <xf numFmtId="2" fontId="0" fillId="0" borderId="0" xfId="0" applyNumberFormat="1" applyFill="1" applyAlignment="1"/>
    <xf numFmtId="165" fontId="0" fillId="0" borderId="0" xfId="1" applyNumberFormat="1" applyFont="1" applyFill="1" applyAlignment="1"/>
    <xf numFmtId="16" fontId="0" fillId="0" borderId="0" xfId="0" applyNumberFormat="1" applyFill="1" applyAlignment="1">
      <alignment wrapText="1"/>
    </xf>
    <xf numFmtId="16" fontId="0" fillId="3" borderId="0" xfId="0" applyNumberFormat="1" applyFill="1" applyAlignment="1">
      <alignment wrapText="1"/>
    </xf>
    <xf numFmtId="169" fontId="0" fillId="0" borderId="0" xfId="0" applyNumberFormat="1" applyAlignment="1">
      <alignment wrapText="1"/>
    </xf>
    <xf numFmtId="169" fontId="0" fillId="11" borderId="0" xfId="0" applyNumberFormat="1" applyFill="1"/>
    <xf numFmtId="169" fontId="0" fillId="0" borderId="0" xfId="0" applyNumberFormat="1"/>
    <xf numFmtId="168" fontId="0" fillId="0" borderId="0" xfId="0" applyNumberFormat="1" applyAlignment="1">
      <alignment wrapText="1"/>
    </xf>
    <xf numFmtId="168" fontId="0" fillId="0" borderId="0" xfId="0" applyNumberFormat="1"/>
    <xf numFmtId="49" fontId="0" fillId="10" borderId="0" xfId="0" applyNumberFormat="1" applyFill="1" applyAlignment="1">
      <alignment vertical="top"/>
    </xf>
    <xf numFmtId="0" fontId="0" fillId="10" borderId="0" xfId="0" applyFill="1" applyAlignment="1">
      <alignment vertical="top"/>
    </xf>
    <xf numFmtId="0" fontId="0" fillId="10" borderId="0" xfId="0" applyFill="1" applyAlignment="1">
      <alignment vertical="top" wrapText="1"/>
    </xf>
    <xf numFmtId="167" fontId="0" fillId="10" borderId="0" xfId="0" applyNumberFormat="1" applyFill="1" applyAlignment="1">
      <alignment vertical="top"/>
    </xf>
    <xf numFmtId="2" fontId="0" fillId="10" borderId="0" xfId="0" applyNumberFormat="1" applyFill="1" applyAlignment="1">
      <alignment vertical="top"/>
    </xf>
    <xf numFmtId="165" fontId="0" fillId="10" borderId="0" xfId="1" applyNumberFormat="1" applyFont="1" applyFill="1" applyAlignment="1">
      <alignment vertical="top"/>
    </xf>
    <xf numFmtId="166" fontId="0" fillId="10" borderId="0" xfId="0" applyNumberFormat="1" applyFill="1" applyAlignment="1">
      <alignment vertical="top"/>
    </xf>
    <xf numFmtId="0" fontId="0" fillId="10" borderId="0" xfId="0" applyFill="1" applyAlignment="1">
      <alignment horizontal="center" vertical="top"/>
    </xf>
    <xf numFmtId="0" fontId="0" fillId="10" borderId="0" xfId="0" quotePrefix="1" applyFill="1" applyAlignment="1">
      <alignment vertical="top"/>
    </xf>
    <xf numFmtId="168" fontId="0" fillId="10" borderId="0" xfId="0" applyNumberFormat="1" applyFill="1" applyAlignment="1">
      <alignment wrapText="1"/>
    </xf>
    <xf numFmtId="10" fontId="0" fillId="11" borderId="0" xfId="1" applyNumberFormat="1" applyFont="1" applyFill="1"/>
    <xf numFmtId="168" fontId="0" fillId="0" borderId="0" xfId="0" applyNumberFormat="1" applyFill="1"/>
    <xf numFmtId="10" fontId="0" fillId="0" borderId="0" xfId="1" applyNumberFormat="1" applyFont="1" applyFill="1"/>
    <xf numFmtId="168" fontId="0" fillId="11" borderId="0" xfId="0" applyNumberFormat="1" applyFill="1" applyAlignment="1">
      <alignment vertical="top"/>
    </xf>
    <xf numFmtId="49" fontId="0" fillId="7" borderId="0" xfId="0" applyNumberFormat="1" applyFill="1" applyAlignment="1"/>
    <xf numFmtId="16" fontId="0" fillId="7" borderId="0" xfId="0" applyNumberFormat="1" applyFill="1" applyAlignment="1"/>
    <xf numFmtId="166" fontId="0" fillId="7" borderId="0" xfId="0" applyNumberFormat="1" applyFill="1" applyAlignment="1"/>
    <xf numFmtId="0" fontId="0" fillId="7" borderId="0" xfId="0" quotePrefix="1" applyFill="1" applyAlignment="1"/>
    <xf numFmtId="49" fontId="0" fillId="11" borderId="0" xfId="0" applyNumberFormat="1" applyFill="1" applyAlignment="1"/>
    <xf numFmtId="166" fontId="0" fillId="11" borderId="0" xfId="0" applyNumberFormat="1" applyFill="1" applyAlignment="1"/>
    <xf numFmtId="0" fontId="0" fillId="11" borderId="0" xfId="0" quotePrefix="1" applyFill="1" applyAlignment="1"/>
    <xf numFmtId="49" fontId="0" fillId="7" borderId="0" xfId="0" applyNumberFormat="1" applyFill="1" applyAlignment="1">
      <alignment vertical="top"/>
    </xf>
    <xf numFmtId="0" fontId="0" fillId="7" borderId="0" xfId="0" applyFill="1" applyAlignment="1">
      <alignment vertical="top"/>
    </xf>
    <xf numFmtId="0" fontId="0" fillId="7" borderId="0" xfId="0" applyFill="1" applyAlignment="1">
      <alignment vertical="top" wrapText="1"/>
    </xf>
    <xf numFmtId="167" fontId="0" fillId="7" borderId="0" xfId="0" applyNumberFormat="1" applyFill="1" applyAlignment="1">
      <alignment vertical="top"/>
    </xf>
    <xf numFmtId="168" fontId="0" fillId="7" borderId="0" xfId="0" applyNumberFormat="1" applyFill="1" applyAlignment="1">
      <alignment vertical="top"/>
    </xf>
    <xf numFmtId="2" fontId="0" fillId="7" borderId="0" xfId="0" applyNumberFormat="1" applyFill="1" applyAlignment="1">
      <alignment vertical="top"/>
    </xf>
    <xf numFmtId="165" fontId="0" fillId="7" borderId="0" xfId="1" applyNumberFormat="1" applyFont="1" applyFill="1" applyAlignment="1">
      <alignment vertical="top"/>
    </xf>
    <xf numFmtId="166" fontId="0" fillId="7" borderId="0" xfId="0" applyNumberFormat="1" applyFill="1" applyAlignment="1">
      <alignment vertical="top"/>
    </xf>
    <xf numFmtId="0" fontId="0" fillId="7" borderId="0" xfId="0" applyFill="1" applyAlignment="1">
      <alignment horizontal="center" vertical="top"/>
    </xf>
    <xf numFmtId="0" fontId="0" fillId="7" borderId="0" xfId="0" quotePrefix="1" applyFill="1" applyAlignment="1">
      <alignment vertical="top"/>
    </xf>
    <xf numFmtId="168" fontId="0" fillId="7" borderId="0" xfId="0" applyNumberFormat="1" applyFill="1" applyAlignment="1"/>
    <xf numFmtId="16" fontId="0" fillId="11" borderId="0" xfId="0" applyNumberFormat="1" applyFill="1" applyAlignment="1"/>
    <xf numFmtId="0" fontId="3" fillId="4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5" x14ac:dyDescent="0.25"/>
  <cols>
    <col min="1" max="1" width="10.140625" customWidth="1"/>
    <col min="3" max="3" width="55.140625" customWidth="1"/>
    <col min="4" max="4" width="9.7109375" style="6" bestFit="1" customWidth="1"/>
    <col min="5" max="5" width="11.140625" style="6" customWidth="1"/>
    <col min="6" max="7" width="11.28515625" style="6" customWidth="1"/>
    <col min="8" max="8" width="10.7109375" style="4" bestFit="1" customWidth="1"/>
    <col min="9" max="9" width="9.140625" style="4"/>
    <col min="10" max="11" width="9.7109375" style="4" bestFit="1" customWidth="1"/>
  </cols>
  <sheetData>
    <row r="1" spans="1:11" x14ac:dyDescent="0.25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25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25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25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25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25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25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25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25">
      <c r="A9" s="2">
        <v>14159400</v>
      </c>
      <c r="C9" t="s">
        <v>6</v>
      </c>
      <c r="D9" s="7"/>
      <c r="E9" s="7"/>
    </row>
    <row r="10" spans="1:11" x14ac:dyDescent="0.25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25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25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25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25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25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25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25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25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25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25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25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25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25">
      <c r="A23" s="1"/>
    </row>
    <row r="24" spans="1:7" x14ac:dyDescent="0.25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Z400"/>
  <sheetViews>
    <sheetView tabSelected="1" workbookViewId="0">
      <pane ySplit="3" topLeftCell="A220" activePane="bottomLeft" state="frozen"/>
      <selection pane="bottomLeft" activeCell="AA229" sqref="AA229"/>
    </sheetView>
  </sheetViews>
  <sheetFormatPr defaultRowHeight="15" x14ac:dyDescent="0.25"/>
  <cols>
    <col min="3" max="3" width="49.5703125" customWidth="1"/>
    <col min="4" max="4" width="14.28515625" customWidth="1"/>
    <col min="5" max="5" width="27.140625" customWidth="1"/>
    <col min="6" max="6" width="8.42578125" style="77" customWidth="1"/>
    <col min="7" max="7" width="8.85546875" style="16"/>
    <col min="8" max="8" width="3.5703125" style="16" customWidth="1"/>
    <col min="9" max="9" width="3.42578125" style="16" customWidth="1"/>
    <col min="10" max="11" width="3.5703125" style="16" customWidth="1"/>
    <col min="12" max="12" width="8.85546875" style="19"/>
    <col min="13" max="13" width="3.7109375" style="19" customWidth="1"/>
    <col min="14" max="14" width="3.42578125" style="26" customWidth="1"/>
    <col min="15" max="16" width="3.5703125" style="26" customWidth="1"/>
    <col min="17" max="17" width="8.85546875" style="17"/>
    <col min="18" max="18" width="3.5703125" style="17" customWidth="1"/>
    <col min="19" max="19" width="3.42578125" style="17" customWidth="1"/>
    <col min="20" max="21" width="3.5703125" style="17" customWidth="1"/>
    <col min="22" max="22" width="8.85546875" style="18"/>
    <col min="23" max="23" width="3.28515625" style="18" customWidth="1"/>
    <col min="24" max="24" width="3.42578125" style="18" customWidth="1"/>
    <col min="25" max="26" width="3.5703125" style="18" customWidth="1"/>
    <col min="27" max="27" width="8.85546875" style="24"/>
    <col min="28" max="28" width="8.85546875" style="25"/>
    <col min="29" max="30" width="8.85546875" style="26"/>
    <col min="31" max="31" width="8.85546875" style="17"/>
    <col min="32" max="32" width="8.85546875" style="27"/>
    <col min="33" max="34" width="8.85546875" style="18"/>
    <col min="35" max="35" width="8.85546875" style="16"/>
    <col min="36" max="36" width="8.85546875" style="28"/>
    <col min="37" max="38" width="8.85546875" style="26"/>
    <col min="39" max="40" width="8.85546875" style="29"/>
    <col min="45" max="46" width="8.85546875" style="30"/>
    <col min="47" max="48" width="8.85546875" style="31"/>
    <col min="63" max="64" width="8.85546875" style="30"/>
    <col min="65" max="66" width="8.85546875" style="31"/>
  </cols>
  <sheetData>
    <row r="1" spans="1:78" ht="42" x14ac:dyDescent="0.25">
      <c r="A1" t="s">
        <v>61</v>
      </c>
      <c r="C1" s="69"/>
      <c r="F1" s="77" t="s">
        <v>173</v>
      </c>
      <c r="G1" s="16" t="s">
        <v>48</v>
      </c>
      <c r="I1" s="20" t="s">
        <v>62</v>
      </c>
      <c r="J1" s="20" t="s">
        <v>63</v>
      </c>
      <c r="K1" s="20" t="s">
        <v>64</v>
      </c>
      <c r="L1" s="19" t="s">
        <v>49</v>
      </c>
      <c r="N1" s="21" t="s">
        <v>62</v>
      </c>
      <c r="O1" s="21" t="s">
        <v>63</v>
      </c>
      <c r="P1" s="21" t="s">
        <v>64</v>
      </c>
      <c r="Q1" s="17" t="s">
        <v>50</v>
      </c>
      <c r="S1" s="22" t="s">
        <v>62</v>
      </c>
      <c r="T1" s="22" t="s">
        <v>63</v>
      </c>
      <c r="U1" s="22" t="s">
        <v>64</v>
      </c>
      <c r="V1" s="18" t="s">
        <v>51</v>
      </c>
      <c r="X1" s="23" t="s">
        <v>62</v>
      </c>
      <c r="Y1" s="23" t="s">
        <v>63</v>
      </c>
      <c r="Z1" s="23" t="s">
        <v>64</v>
      </c>
    </row>
    <row r="3" spans="1:78" x14ac:dyDescent="0.25">
      <c r="A3" t="s">
        <v>54</v>
      </c>
      <c r="F3" s="77" t="s">
        <v>65</v>
      </c>
      <c r="L3" s="19" t="s">
        <v>65</v>
      </c>
      <c r="Q3" s="17" t="s">
        <v>65</v>
      </c>
      <c r="V3" s="18" t="s">
        <v>65</v>
      </c>
      <c r="AA3" s="181" t="s">
        <v>66</v>
      </c>
      <c r="AB3" s="181"/>
      <c r="AC3" s="180" t="s">
        <v>67</v>
      </c>
      <c r="AD3" s="180"/>
      <c r="AE3" s="182" t="s">
        <v>50</v>
      </c>
      <c r="AF3" s="182"/>
      <c r="AG3" s="183" t="s">
        <v>68</v>
      </c>
      <c r="AH3" s="183"/>
      <c r="AI3" s="184" t="s">
        <v>48</v>
      </c>
      <c r="AJ3" s="184"/>
      <c r="AK3" s="180" t="s">
        <v>67</v>
      </c>
      <c r="AL3" s="180"/>
      <c r="AM3" s="182" t="s">
        <v>50</v>
      </c>
      <c r="AN3" s="182"/>
      <c r="AO3" s="183" t="s">
        <v>68</v>
      </c>
      <c r="AP3" s="183"/>
      <c r="AR3" s="32" t="s">
        <v>53</v>
      </c>
      <c r="AS3" s="181" t="s">
        <v>48</v>
      </c>
      <c r="AT3" s="181"/>
      <c r="AU3" s="187" t="s">
        <v>67</v>
      </c>
      <c r="AV3" s="187"/>
      <c r="AW3" s="186" t="s">
        <v>50</v>
      </c>
      <c r="AX3" s="186"/>
      <c r="AY3" s="183" t="s">
        <v>68</v>
      </c>
      <c r="AZ3" s="183"/>
      <c r="BA3" s="181" t="s">
        <v>48</v>
      </c>
      <c r="BB3" s="181"/>
      <c r="BC3" s="185" t="s">
        <v>67</v>
      </c>
      <c r="BD3" s="185"/>
      <c r="BE3" s="186" t="s">
        <v>50</v>
      </c>
      <c r="BF3" s="186"/>
      <c r="BG3" s="183" t="s">
        <v>68</v>
      </c>
      <c r="BH3" s="183"/>
      <c r="BI3">
        <f>MIN(BI6:BI416)</f>
        <v>1</v>
      </c>
      <c r="BJ3" t="s">
        <v>52</v>
      </c>
      <c r="BK3" s="33" t="s">
        <v>48</v>
      </c>
      <c r="BL3" s="33"/>
      <c r="BM3" s="34" t="s">
        <v>67</v>
      </c>
      <c r="BN3" s="34"/>
      <c r="BO3" s="35" t="s">
        <v>50</v>
      </c>
      <c r="BP3" s="35"/>
      <c r="BQ3" s="35" t="s">
        <v>68</v>
      </c>
      <c r="BR3" s="35"/>
      <c r="BS3" t="s">
        <v>48</v>
      </c>
      <c r="BU3" t="s">
        <v>67</v>
      </c>
      <c r="BW3" t="s">
        <v>50</v>
      </c>
      <c r="BY3" t="s">
        <v>68</v>
      </c>
    </row>
    <row r="4" spans="1:78" x14ac:dyDescent="0.25">
      <c r="A4" s="3" t="s">
        <v>16</v>
      </c>
      <c r="B4" s="3" t="s">
        <v>56</v>
      </c>
      <c r="F4" s="77" t="s">
        <v>164</v>
      </c>
      <c r="G4" s="16" t="s">
        <v>48</v>
      </c>
      <c r="L4" s="19" t="s">
        <v>49</v>
      </c>
      <c r="Q4" s="17" t="s">
        <v>50</v>
      </c>
      <c r="V4" s="18" t="s">
        <v>51</v>
      </c>
      <c r="AA4" s="36" t="s">
        <v>69</v>
      </c>
      <c r="AB4" s="36" t="s">
        <v>70</v>
      </c>
      <c r="AC4" s="37" t="s">
        <v>69</v>
      </c>
      <c r="AD4" s="37" t="s">
        <v>70</v>
      </c>
      <c r="AE4" s="38" t="s">
        <v>69</v>
      </c>
      <c r="AF4" s="38" t="s">
        <v>70</v>
      </c>
      <c r="AG4" s="3" t="s">
        <v>69</v>
      </c>
      <c r="AH4" s="3" t="s">
        <v>70</v>
      </c>
      <c r="AI4" s="39" t="s">
        <v>69</v>
      </c>
      <c r="AJ4" s="39" t="s">
        <v>70</v>
      </c>
      <c r="AK4" s="37" t="s">
        <v>69</v>
      </c>
      <c r="AL4" s="37" t="s">
        <v>70</v>
      </c>
      <c r="AM4" s="38" t="s">
        <v>69</v>
      </c>
      <c r="AN4" s="38" t="s">
        <v>70</v>
      </c>
      <c r="AO4" s="3" t="s">
        <v>69</v>
      </c>
      <c r="AP4" s="3" t="s">
        <v>70</v>
      </c>
      <c r="AS4" s="36" t="s">
        <v>71</v>
      </c>
      <c r="AT4" s="36" t="s">
        <v>72</v>
      </c>
      <c r="AU4" s="40" t="s">
        <v>71</v>
      </c>
      <c r="AV4" s="40" t="s">
        <v>72</v>
      </c>
      <c r="AW4" s="41" t="s">
        <v>71</v>
      </c>
      <c r="AX4" s="41" t="s">
        <v>72</v>
      </c>
      <c r="AY4" s="3" t="s">
        <v>71</v>
      </c>
      <c r="AZ4" s="3" t="s">
        <v>72</v>
      </c>
      <c r="BA4" s="36" t="s">
        <v>71</v>
      </c>
      <c r="BB4" s="36" t="s">
        <v>72</v>
      </c>
      <c r="BC4" s="40" t="s">
        <v>71</v>
      </c>
      <c r="BD4" s="40" t="s">
        <v>72</v>
      </c>
      <c r="BE4" s="41" t="s">
        <v>71</v>
      </c>
      <c r="BF4" s="41" t="s">
        <v>72</v>
      </c>
      <c r="BG4" s="3" t="s">
        <v>71</v>
      </c>
      <c r="BH4" s="3" t="s">
        <v>72</v>
      </c>
      <c r="BK4" s="35" t="s">
        <v>71</v>
      </c>
      <c r="BL4" s="35" t="s">
        <v>72</v>
      </c>
      <c r="BM4" s="35" t="s">
        <v>71</v>
      </c>
      <c r="BN4" s="35" t="s">
        <v>72</v>
      </c>
      <c r="BO4" s="35" t="s">
        <v>71</v>
      </c>
      <c r="BP4" s="35" t="s">
        <v>72</v>
      </c>
      <c r="BQ4" s="35" t="s">
        <v>71</v>
      </c>
      <c r="BR4" s="35" t="s">
        <v>72</v>
      </c>
      <c r="BS4" t="s">
        <v>71</v>
      </c>
      <c r="BT4" t="s">
        <v>72</v>
      </c>
      <c r="BU4" t="s">
        <v>71</v>
      </c>
      <c r="BV4" t="s">
        <v>72</v>
      </c>
      <c r="BW4" t="s">
        <v>71</v>
      </c>
      <c r="BX4" t="s">
        <v>72</v>
      </c>
      <c r="BY4" t="s">
        <v>71</v>
      </c>
      <c r="BZ4" t="s">
        <v>72</v>
      </c>
    </row>
    <row r="5" spans="1:78" x14ac:dyDescent="0.25">
      <c r="A5" s="2">
        <v>14158500</v>
      </c>
      <c r="B5">
        <v>23773373</v>
      </c>
      <c r="C5" t="s">
        <v>129</v>
      </c>
      <c r="D5" t="s">
        <v>130</v>
      </c>
      <c r="G5" s="16">
        <v>0.69299999999999995</v>
      </c>
      <c r="H5" s="16" t="str">
        <f t="shared" ref="H5:H24" si="0">IF(G5&gt;0.8,"VG",IF(G5&gt;0.7,"G",IF(G5&gt;0.45,"S","NS")))</f>
        <v>S</v>
      </c>
      <c r="I5" s="16" t="str">
        <f t="shared" ref="I5:I11" si="1">AJ5</f>
        <v>NS</v>
      </c>
      <c r="J5" s="16" t="str">
        <f t="shared" ref="J5:J11" si="2">BB5</f>
        <v>NS</v>
      </c>
      <c r="K5" s="16" t="str">
        <f t="shared" ref="K5:K11" si="3">BT5</f>
        <v>NS</v>
      </c>
      <c r="L5" s="19">
        <v>0</v>
      </c>
      <c r="M5" s="26" t="str">
        <f t="shared" ref="M5:M24" si="4">IF(ABS(L5)&lt;5%,"VG",IF(ABS(L5)&lt;10%,"G",IF(ABS(L5)&lt;15%,"S","NS")))</f>
        <v>VG</v>
      </c>
      <c r="N5" s="26" t="str">
        <f t="shared" ref="N5:N11" si="5">AO5</f>
        <v>NS</v>
      </c>
      <c r="O5" s="26" t="str">
        <f t="shared" ref="O5:O11" si="6">BD5</f>
        <v>NS</v>
      </c>
      <c r="P5" s="26" t="str">
        <f t="shared" ref="P5:P11" si="7">BY5</f>
        <v>NS</v>
      </c>
      <c r="Q5" s="17">
        <v>0.55000000000000004</v>
      </c>
      <c r="R5" s="17" t="str">
        <f t="shared" ref="R5:R24" si="8">IF(Q5&lt;=0.5,"VG",IF(Q5&lt;=0.6,"G",IF(Q5&lt;=0.7,"S","NS")))</f>
        <v>G</v>
      </c>
      <c r="S5" s="17" t="str">
        <f t="shared" ref="S5:S11" si="9">AN5</f>
        <v>NS</v>
      </c>
      <c r="T5" s="17" t="str">
        <f t="shared" ref="T5:T11" si="10">BF5</f>
        <v>NS</v>
      </c>
      <c r="U5" s="17" t="str">
        <f t="shared" ref="U5:U11" si="11">BX5</f>
        <v>NS</v>
      </c>
      <c r="V5" s="18">
        <v>0.69399999999999995</v>
      </c>
      <c r="W5" s="18" t="str">
        <f t="shared" ref="W5:W24" si="12">IF(V5&gt;0.85,"VG",IF(V5&gt;0.75,"G",IF(V5&gt;0.6,"S","NS")))</f>
        <v>S</v>
      </c>
      <c r="X5" s="18" t="str">
        <f t="shared" ref="X5:X11" si="13">AP5</f>
        <v>NS</v>
      </c>
      <c r="Y5" s="18" t="str">
        <f t="shared" ref="Y5:Y11" si="14">BH5</f>
        <v>NS</v>
      </c>
      <c r="Z5" s="18" t="str">
        <f t="shared" ref="Z5:Z11" si="15">BZ5</f>
        <v>NS</v>
      </c>
      <c r="AA5" s="33">
        <v>-1.4541049943029001</v>
      </c>
      <c r="AB5" s="33">
        <v>-1.3504457651966399</v>
      </c>
      <c r="AC5" s="42">
        <v>62.899204382333799</v>
      </c>
      <c r="AD5" s="42">
        <v>62.157426473123202</v>
      </c>
      <c r="AE5" s="43">
        <v>1.5665583277691599</v>
      </c>
      <c r="AF5" s="43">
        <v>1.5331163573573401</v>
      </c>
      <c r="AG5" s="35">
        <v>0.50888231720407495</v>
      </c>
      <c r="AH5" s="35">
        <v>0.46514882670209701</v>
      </c>
      <c r="AI5" s="36" t="s">
        <v>73</v>
      </c>
      <c r="AJ5" s="36" t="s">
        <v>73</v>
      </c>
      <c r="AK5" s="40" t="s">
        <v>73</v>
      </c>
      <c r="AL5" s="40" t="s">
        <v>73</v>
      </c>
      <c r="AM5" s="41" t="s">
        <v>73</v>
      </c>
      <c r="AN5" s="41" t="s">
        <v>73</v>
      </c>
      <c r="AO5" s="3" t="s">
        <v>73</v>
      </c>
      <c r="AP5" s="3" t="s">
        <v>73</v>
      </c>
      <c r="AR5" s="44" t="s">
        <v>74</v>
      </c>
      <c r="AS5" s="33">
        <v>-1.4035295644097801</v>
      </c>
      <c r="AT5" s="33">
        <v>-1.41662761682807</v>
      </c>
      <c r="AU5" s="42">
        <v>62.146960657570503</v>
      </c>
      <c r="AV5" s="42">
        <v>62.151711810774401</v>
      </c>
      <c r="AW5" s="43">
        <v>1.5503320819778501</v>
      </c>
      <c r="AX5" s="43">
        <v>1.5545506157176301</v>
      </c>
      <c r="AY5" s="35">
        <v>0.52114593619514005</v>
      </c>
      <c r="AZ5" s="35">
        <v>0.51427154263673303</v>
      </c>
      <c r="BA5" s="36" t="s">
        <v>73</v>
      </c>
      <c r="BB5" s="36" t="s">
        <v>73</v>
      </c>
      <c r="BC5" s="40" t="s">
        <v>73</v>
      </c>
      <c r="BD5" s="40" t="s">
        <v>73</v>
      </c>
      <c r="BE5" s="41" t="s">
        <v>73</v>
      </c>
      <c r="BF5" s="41" t="s">
        <v>73</v>
      </c>
      <c r="BG5" s="3" t="s">
        <v>73</v>
      </c>
      <c r="BH5" s="3" t="s">
        <v>73</v>
      </c>
      <c r="BI5">
        <f t="shared" ref="BI5:BI11" si="16">IF(BJ5=AR5,1,0)</f>
        <v>1</v>
      </c>
      <c r="BJ5" t="s">
        <v>74</v>
      </c>
      <c r="BK5" s="35">
        <v>-1.4512831889503</v>
      </c>
      <c r="BL5" s="35">
        <v>-1.4554895635925</v>
      </c>
      <c r="BM5" s="35">
        <v>62.8780054845842</v>
      </c>
      <c r="BN5" s="35">
        <v>62.728644377839302</v>
      </c>
      <c r="BO5" s="35">
        <v>1.5656574302670101</v>
      </c>
      <c r="BP5" s="35">
        <v>1.5670001798316799</v>
      </c>
      <c r="BQ5" s="35">
        <v>0.51047864847191304</v>
      </c>
      <c r="BR5" s="35">
        <v>0.50298660633611003</v>
      </c>
      <c r="BS5" t="s">
        <v>73</v>
      </c>
      <c r="BT5" t="s">
        <v>73</v>
      </c>
      <c r="BU5" t="s">
        <v>73</v>
      </c>
      <c r="BV5" t="s">
        <v>73</v>
      </c>
      <c r="BW5" t="s">
        <v>73</v>
      </c>
      <c r="BX5" t="s">
        <v>73</v>
      </c>
      <c r="BY5" t="s">
        <v>73</v>
      </c>
      <c r="BZ5" t="s">
        <v>73</v>
      </c>
    </row>
    <row r="6" spans="1:78" s="47" customFormat="1" x14ac:dyDescent="0.25">
      <c r="A6" s="48">
        <v>14158500</v>
      </c>
      <c r="B6" s="47">
        <v>23773373</v>
      </c>
      <c r="C6" s="47" t="s">
        <v>2</v>
      </c>
      <c r="D6" s="47" t="s">
        <v>172</v>
      </c>
      <c r="F6" s="77"/>
      <c r="G6" s="49">
        <v>0.42799999999999999</v>
      </c>
      <c r="H6" s="49" t="str">
        <f t="shared" si="0"/>
        <v>NS</v>
      </c>
      <c r="I6" s="49" t="str">
        <f t="shared" si="1"/>
        <v>NS</v>
      </c>
      <c r="J6" s="49" t="str">
        <f t="shared" si="2"/>
        <v>NS</v>
      </c>
      <c r="K6" s="49" t="str">
        <f t="shared" si="3"/>
        <v>NS</v>
      </c>
      <c r="L6" s="50">
        <v>2E-3</v>
      </c>
      <c r="M6" s="49" t="str">
        <f t="shared" si="4"/>
        <v>VG</v>
      </c>
      <c r="N6" s="49" t="str">
        <f t="shared" si="5"/>
        <v>NS</v>
      </c>
      <c r="O6" s="49" t="str">
        <f t="shared" si="6"/>
        <v>NS</v>
      </c>
      <c r="P6" s="49" t="str">
        <f t="shared" si="7"/>
        <v>NS</v>
      </c>
      <c r="Q6" s="49">
        <v>0.754</v>
      </c>
      <c r="R6" s="49" t="str">
        <f t="shared" si="8"/>
        <v>NS</v>
      </c>
      <c r="S6" s="49" t="str">
        <f t="shared" si="9"/>
        <v>NS</v>
      </c>
      <c r="T6" s="49" t="str">
        <f t="shared" si="10"/>
        <v>NS</v>
      </c>
      <c r="U6" s="49" t="str">
        <f t="shared" si="11"/>
        <v>NS</v>
      </c>
      <c r="V6" s="49">
        <v>0.43</v>
      </c>
      <c r="W6" s="49" t="str">
        <f t="shared" si="12"/>
        <v>NS</v>
      </c>
      <c r="X6" s="49" t="str">
        <f t="shared" si="13"/>
        <v>NS</v>
      </c>
      <c r="Y6" s="49" t="str">
        <f t="shared" si="14"/>
        <v>NS</v>
      </c>
      <c r="Z6" s="49" t="str">
        <f t="shared" si="15"/>
        <v>NS</v>
      </c>
      <c r="AA6" s="51">
        <v>-1.4541049943029001</v>
      </c>
      <c r="AB6" s="51">
        <v>-1.3504457651966399</v>
      </c>
      <c r="AC6" s="51">
        <v>62.899204382333799</v>
      </c>
      <c r="AD6" s="51">
        <v>62.157426473123202</v>
      </c>
      <c r="AE6" s="51">
        <v>1.5665583277691599</v>
      </c>
      <c r="AF6" s="51">
        <v>1.5331163573573401</v>
      </c>
      <c r="AG6" s="51">
        <v>0.50888231720407495</v>
      </c>
      <c r="AH6" s="51">
        <v>0.46514882670209701</v>
      </c>
      <c r="AI6" s="52" t="s">
        <v>73</v>
      </c>
      <c r="AJ6" s="52" t="s">
        <v>73</v>
      </c>
      <c r="AK6" s="52" t="s">
        <v>73</v>
      </c>
      <c r="AL6" s="52" t="s">
        <v>73</v>
      </c>
      <c r="AM6" s="52" t="s">
        <v>73</v>
      </c>
      <c r="AN6" s="52" t="s">
        <v>73</v>
      </c>
      <c r="AO6" s="52" t="s">
        <v>73</v>
      </c>
      <c r="AP6" s="52" t="s">
        <v>73</v>
      </c>
      <c r="AR6" s="53" t="s">
        <v>74</v>
      </c>
      <c r="AS6" s="51">
        <v>-1.4035295644097801</v>
      </c>
      <c r="AT6" s="51">
        <v>-1.41662761682807</v>
      </c>
      <c r="AU6" s="51">
        <v>62.146960657570503</v>
      </c>
      <c r="AV6" s="51">
        <v>62.151711810774401</v>
      </c>
      <c r="AW6" s="51">
        <v>1.5503320819778501</v>
      </c>
      <c r="AX6" s="51">
        <v>1.5545506157176301</v>
      </c>
      <c r="AY6" s="51">
        <v>0.52114593619514005</v>
      </c>
      <c r="AZ6" s="51">
        <v>0.51427154263673303</v>
      </c>
      <c r="BA6" s="52" t="s">
        <v>73</v>
      </c>
      <c r="BB6" s="52" t="s">
        <v>73</v>
      </c>
      <c r="BC6" s="52" t="s">
        <v>73</v>
      </c>
      <c r="BD6" s="52" t="s">
        <v>73</v>
      </c>
      <c r="BE6" s="52" t="s">
        <v>73</v>
      </c>
      <c r="BF6" s="52" t="s">
        <v>73</v>
      </c>
      <c r="BG6" s="52" t="s">
        <v>73</v>
      </c>
      <c r="BH6" s="52" t="s">
        <v>73</v>
      </c>
      <c r="BI6" s="47">
        <f t="shared" si="16"/>
        <v>1</v>
      </c>
      <c r="BJ6" s="47" t="s">
        <v>74</v>
      </c>
      <c r="BK6" s="51">
        <v>-1.4512831889503</v>
      </c>
      <c r="BL6" s="51">
        <v>-1.4554895635925</v>
      </c>
      <c r="BM6" s="51">
        <v>62.8780054845842</v>
      </c>
      <c r="BN6" s="51">
        <v>62.728644377839302</v>
      </c>
      <c r="BO6" s="51">
        <v>1.5656574302670101</v>
      </c>
      <c r="BP6" s="51">
        <v>1.5670001798316799</v>
      </c>
      <c r="BQ6" s="51">
        <v>0.51047864847191304</v>
      </c>
      <c r="BR6" s="51">
        <v>0.50298660633611003</v>
      </c>
      <c r="BS6" s="47" t="s">
        <v>73</v>
      </c>
      <c r="BT6" s="47" t="s">
        <v>73</v>
      </c>
      <c r="BU6" s="47" t="s">
        <v>73</v>
      </c>
      <c r="BV6" s="47" t="s">
        <v>73</v>
      </c>
      <c r="BW6" s="47" t="s">
        <v>73</v>
      </c>
      <c r="BX6" s="47" t="s">
        <v>73</v>
      </c>
      <c r="BY6" s="47" t="s">
        <v>73</v>
      </c>
      <c r="BZ6" s="47" t="s">
        <v>73</v>
      </c>
    </row>
    <row r="7" spans="1:78" s="76" customFormat="1" x14ac:dyDescent="0.25">
      <c r="A7" s="94">
        <v>14158500</v>
      </c>
      <c r="B7" s="76">
        <v>23773373</v>
      </c>
      <c r="C7" s="76" t="s">
        <v>2</v>
      </c>
      <c r="D7" s="95" t="s">
        <v>178</v>
      </c>
      <c r="E7" s="95"/>
      <c r="F7" s="77"/>
      <c r="G7" s="16">
        <v>0.37</v>
      </c>
      <c r="H7" s="16" t="str">
        <f t="shared" si="0"/>
        <v>NS</v>
      </c>
      <c r="I7" s="16" t="str">
        <f t="shared" si="1"/>
        <v>NS</v>
      </c>
      <c r="J7" s="16" t="str">
        <f t="shared" si="2"/>
        <v>NS</v>
      </c>
      <c r="K7" s="16" t="str">
        <f t="shared" si="3"/>
        <v>NS</v>
      </c>
      <c r="L7" s="28">
        <v>7.2999999999999995E-2</v>
      </c>
      <c r="M7" s="16" t="str">
        <f t="shared" si="4"/>
        <v>G</v>
      </c>
      <c r="N7" s="16" t="str">
        <f t="shared" si="5"/>
        <v>NS</v>
      </c>
      <c r="O7" s="16" t="str">
        <f t="shared" si="6"/>
        <v>NS</v>
      </c>
      <c r="P7" s="16" t="str">
        <f t="shared" si="7"/>
        <v>NS</v>
      </c>
      <c r="Q7" s="16">
        <v>0.79</v>
      </c>
      <c r="R7" s="16" t="str">
        <f t="shared" si="8"/>
        <v>NS</v>
      </c>
      <c r="S7" s="16" t="str">
        <f t="shared" si="9"/>
        <v>NS</v>
      </c>
      <c r="T7" s="16" t="str">
        <f t="shared" si="10"/>
        <v>NS</v>
      </c>
      <c r="U7" s="16" t="str">
        <f t="shared" si="11"/>
        <v>NS</v>
      </c>
      <c r="V7" s="16">
        <v>0.4</v>
      </c>
      <c r="W7" s="16" t="str">
        <f t="shared" si="12"/>
        <v>NS</v>
      </c>
      <c r="X7" s="16" t="str">
        <f t="shared" si="13"/>
        <v>NS</v>
      </c>
      <c r="Y7" s="16" t="str">
        <f t="shared" si="14"/>
        <v>NS</v>
      </c>
      <c r="Z7" s="16" t="str">
        <f t="shared" si="15"/>
        <v>NS</v>
      </c>
      <c r="AA7" s="96">
        <v>-1.4541049943029001</v>
      </c>
      <c r="AB7" s="96">
        <v>-1.3504457651966399</v>
      </c>
      <c r="AC7" s="96">
        <v>62.899204382333799</v>
      </c>
      <c r="AD7" s="96">
        <v>62.157426473123202</v>
      </c>
      <c r="AE7" s="96">
        <v>1.5665583277691599</v>
      </c>
      <c r="AF7" s="96">
        <v>1.5331163573573401</v>
      </c>
      <c r="AG7" s="96">
        <v>0.50888231720407495</v>
      </c>
      <c r="AH7" s="96">
        <v>0.46514882670209701</v>
      </c>
      <c r="AI7" s="39" t="s">
        <v>73</v>
      </c>
      <c r="AJ7" s="39" t="s">
        <v>73</v>
      </c>
      <c r="AK7" s="39" t="s">
        <v>73</v>
      </c>
      <c r="AL7" s="39" t="s">
        <v>73</v>
      </c>
      <c r="AM7" s="39" t="s">
        <v>73</v>
      </c>
      <c r="AN7" s="39" t="s">
        <v>73</v>
      </c>
      <c r="AO7" s="39" t="s">
        <v>73</v>
      </c>
      <c r="AP7" s="39" t="s">
        <v>73</v>
      </c>
      <c r="AR7" s="97" t="s">
        <v>74</v>
      </c>
      <c r="AS7" s="96">
        <v>-1.4035295644097801</v>
      </c>
      <c r="AT7" s="96">
        <v>-1.41662761682807</v>
      </c>
      <c r="AU7" s="96">
        <v>62.146960657570503</v>
      </c>
      <c r="AV7" s="96">
        <v>62.151711810774401</v>
      </c>
      <c r="AW7" s="96">
        <v>1.5503320819778501</v>
      </c>
      <c r="AX7" s="96">
        <v>1.5545506157176301</v>
      </c>
      <c r="AY7" s="96">
        <v>0.52114593619514005</v>
      </c>
      <c r="AZ7" s="96">
        <v>0.51427154263673303</v>
      </c>
      <c r="BA7" s="39" t="s">
        <v>73</v>
      </c>
      <c r="BB7" s="39" t="s">
        <v>73</v>
      </c>
      <c r="BC7" s="39" t="s">
        <v>73</v>
      </c>
      <c r="BD7" s="39" t="s">
        <v>73</v>
      </c>
      <c r="BE7" s="39" t="s">
        <v>73</v>
      </c>
      <c r="BF7" s="39" t="s">
        <v>73</v>
      </c>
      <c r="BG7" s="39" t="s">
        <v>73</v>
      </c>
      <c r="BH7" s="39" t="s">
        <v>73</v>
      </c>
      <c r="BI7" s="76">
        <f t="shared" si="16"/>
        <v>1</v>
      </c>
      <c r="BJ7" s="76" t="s">
        <v>74</v>
      </c>
      <c r="BK7" s="96">
        <v>-1.4512831889503</v>
      </c>
      <c r="BL7" s="96">
        <v>-1.4554895635925</v>
      </c>
      <c r="BM7" s="96">
        <v>62.8780054845842</v>
      </c>
      <c r="BN7" s="96">
        <v>62.728644377839302</v>
      </c>
      <c r="BO7" s="96">
        <v>1.5656574302670101</v>
      </c>
      <c r="BP7" s="96">
        <v>1.5670001798316799</v>
      </c>
      <c r="BQ7" s="96">
        <v>0.51047864847191304</v>
      </c>
      <c r="BR7" s="96">
        <v>0.50298660633611003</v>
      </c>
      <c r="BS7" s="76" t="s">
        <v>73</v>
      </c>
      <c r="BT7" s="76" t="s">
        <v>73</v>
      </c>
      <c r="BU7" s="76" t="s">
        <v>73</v>
      </c>
      <c r="BV7" s="76" t="s">
        <v>73</v>
      </c>
      <c r="BW7" s="76" t="s">
        <v>73</v>
      </c>
      <c r="BX7" s="76" t="s">
        <v>73</v>
      </c>
      <c r="BY7" s="76" t="s">
        <v>73</v>
      </c>
      <c r="BZ7" s="76" t="s">
        <v>73</v>
      </c>
    </row>
    <row r="8" spans="1:78" s="47" customFormat="1" x14ac:dyDescent="0.25">
      <c r="A8" s="48">
        <v>14158500</v>
      </c>
      <c r="B8" s="47">
        <v>23773373</v>
      </c>
      <c r="C8" s="47" t="s">
        <v>2</v>
      </c>
      <c r="D8" s="93" t="s">
        <v>180</v>
      </c>
      <c r="E8" s="93"/>
      <c r="F8" s="100"/>
      <c r="G8" s="49">
        <v>0.53</v>
      </c>
      <c r="H8" s="49" t="str">
        <f t="shared" si="0"/>
        <v>S</v>
      </c>
      <c r="I8" s="49" t="str">
        <f t="shared" si="1"/>
        <v>NS</v>
      </c>
      <c r="J8" s="49" t="str">
        <f t="shared" si="2"/>
        <v>NS</v>
      </c>
      <c r="K8" s="49" t="str">
        <f t="shared" si="3"/>
        <v>NS</v>
      </c>
      <c r="L8" s="50">
        <v>-1E-3</v>
      </c>
      <c r="M8" s="49" t="str">
        <f t="shared" si="4"/>
        <v>VG</v>
      </c>
      <c r="N8" s="49" t="str">
        <f t="shared" si="5"/>
        <v>NS</v>
      </c>
      <c r="O8" s="49" t="str">
        <f t="shared" si="6"/>
        <v>NS</v>
      </c>
      <c r="P8" s="49" t="str">
        <f t="shared" si="7"/>
        <v>NS</v>
      </c>
      <c r="Q8" s="49">
        <v>0.69</v>
      </c>
      <c r="R8" s="49" t="str">
        <f t="shared" si="8"/>
        <v>S</v>
      </c>
      <c r="S8" s="49" t="str">
        <f t="shared" si="9"/>
        <v>NS</v>
      </c>
      <c r="T8" s="49" t="str">
        <f t="shared" si="10"/>
        <v>NS</v>
      </c>
      <c r="U8" s="49" t="str">
        <f t="shared" si="11"/>
        <v>NS</v>
      </c>
      <c r="V8" s="49">
        <v>0.57999999999999996</v>
      </c>
      <c r="W8" s="49" t="str">
        <f t="shared" si="12"/>
        <v>NS</v>
      </c>
      <c r="X8" s="49" t="str">
        <f t="shared" si="13"/>
        <v>NS</v>
      </c>
      <c r="Y8" s="49" t="str">
        <f t="shared" si="14"/>
        <v>NS</v>
      </c>
      <c r="Z8" s="49" t="str">
        <f t="shared" si="15"/>
        <v>NS</v>
      </c>
      <c r="AA8" s="51">
        <v>-1.4541049943029001</v>
      </c>
      <c r="AB8" s="51">
        <v>-1.3504457651966399</v>
      </c>
      <c r="AC8" s="51">
        <v>62.899204382333799</v>
      </c>
      <c r="AD8" s="51">
        <v>62.157426473123202</v>
      </c>
      <c r="AE8" s="51">
        <v>1.5665583277691599</v>
      </c>
      <c r="AF8" s="51">
        <v>1.5331163573573401</v>
      </c>
      <c r="AG8" s="51">
        <v>0.50888231720407495</v>
      </c>
      <c r="AH8" s="51">
        <v>0.46514882670209701</v>
      </c>
      <c r="AI8" s="52" t="s">
        <v>73</v>
      </c>
      <c r="AJ8" s="52" t="s">
        <v>73</v>
      </c>
      <c r="AK8" s="52" t="s">
        <v>73</v>
      </c>
      <c r="AL8" s="52" t="s">
        <v>73</v>
      </c>
      <c r="AM8" s="52" t="s">
        <v>73</v>
      </c>
      <c r="AN8" s="52" t="s">
        <v>73</v>
      </c>
      <c r="AO8" s="52" t="s">
        <v>73</v>
      </c>
      <c r="AP8" s="52" t="s">
        <v>73</v>
      </c>
      <c r="AR8" s="53" t="s">
        <v>74</v>
      </c>
      <c r="AS8" s="51">
        <v>-1.4035295644097801</v>
      </c>
      <c r="AT8" s="51">
        <v>-1.41662761682807</v>
      </c>
      <c r="AU8" s="51">
        <v>62.146960657570503</v>
      </c>
      <c r="AV8" s="51">
        <v>62.151711810774401</v>
      </c>
      <c r="AW8" s="51">
        <v>1.5503320819778501</v>
      </c>
      <c r="AX8" s="51">
        <v>1.5545506157176301</v>
      </c>
      <c r="AY8" s="51">
        <v>0.52114593619514005</v>
      </c>
      <c r="AZ8" s="51">
        <v>0.51427154263673303</v>
      </c>
      <c r="BA8" s="52" t="s">
        <v>73</v>
      </c>
      <c r="BB8" s="52" t="s">
        <v>73</v>
      </c>
      <c r="BC8" s="52" t="s">
        <v>73</v>
      </c>
      <c r="BD8" s="52" t="s">
        <v>73</v>
      </c>
      <c r="BE8" s="52" t="s">
        <v>73</v>
      </c>
      <c r="BF8" s="52" t="s">
        <v>73</v>
      </c>
      <c r="BG8" s="52" t="s">
        <v>73</v>
      </c>
      <c r="BH8" s="52" t="s">
        <v>73</v>
      </c>
      <c r="BI8" s="47">
        <f t="shared" si="16"/>
        <v>1</v>
      </c>
      <c r="BJ8" s="47" t="s">
        <v>74</v>
      </c>
      <c r="BK8" s="51">
        <v>-1.4512831889503</v>
      </c>
      <c r="BL8" s="51">
        <v>-1.4554895635925</v>
      </c>
      <c r="BM8" s="51">
        <v>62.8780054845842</v>
      </c>
      <c r="BN8" s="51">
        <v>62.728644377839302</v>
      </c>
      <c r="BO8" s="51">
        <v>1.5656574302670101</v>
      </c>
      <c r="BP8" s="51">
        <v>1.5670001798316799</v>
      </c>
      <c r="BQ8" s="51">
        <v>0.51047864847191304</v>
      </c>
      <c r="BR8" s="51">
        <v>0.50298660633611003</v>
      </c>
      <c r="BS8" s="47" t="s">
        <v>73</v>
      </c>
      <c r="BT8" s="47" t="s">
        <v>73</v>
      </c>
      <c r="BU8" s="47" t="s">
        <v>73</v>
      </c>
      <c r="BV8" s="47" t="s">
        <v>73</v>
      </c>
      <c r="BW8" s="47" t="s">
        <v>73</v>
      </c>
      <c r="BX8" s="47" t="s">
        <v>73</v>
      </c>
      <c r="BY8" s="47" t="s">
        <v>73</v>
      </c>
      <c r="BZ8" s="47" t="s">
        <v>73</v>
      </c>
    </row>
    <row r="9" spans="1:78" s="47" customFormat="1" x14ac:dyDescent="0.25">
      <c r="A9" s="48">
        <v>14158500</v>
      </c>
      <c r="B9" s="47">
        <v>23773373</v>
      </c>
      <c r="C9" s="47" t="s">
        <v>2</v>
      </c>
      <c r="D9" s="93">
        <v>44184</v>
      </c>
      <c r="E9" s="93"/>
      <c r="F9" s="100"/>
      <c r="G9" s="49">
        <v>0.32</v>
      </c>
      <c r="H9" s="49" t="str">
        <f t="shared" si="0"/>
        <v>NS</v>
      </c>
      <c r="I9" s="49" t="str">
        <f t="shared" si="1"/>
        <v>NS</v>
      </c>
      <c r="J9" s="49" t="str">
        <f t="shared" si="2"/>
        <v>NS</v>
      </c>
      <c r="K9" s="49" t="str">
        <f t="shared" si="3"/>
        <v>NS</v>
      </c>
      <c r="L9" s="50">
        <v>1.4999999999999999E-2</v>
      </c>
      <c r="M9" s="49" t="str">
        <f t="shared" si="4"/>
        <v>VG</v>
      </c>
      <c r="N9" s="49" t="str">
        <f t="shared" si="5"/>
        <v>NS</v>
      </c>
      <c r="O9" s="49" t="str">
        <f t="shared" si="6"/>
        <v>NS</v>
      </c>
      <c r="P9" s="49" t="str">
        <f t="shared" si="7"/>
        <v>NS</v>
      </c>
      <c r="Q9" s="49">
        <v>0.83</v>
      </c>
      <c r="R9" s="49" t="str">
        <f t="shared" si="8"/>
        <v>NS</v>
      </c>
      <c r="S9" s="49" t="str">
        <f t="shared" si="9"/>
        <v>NS</v>
      </c>
      <c r="T9" s="49" t="str">
        <f t="shared" si="10"/>
        <v>NS</v>
      </c>
      <c r="U9" s="49" t="str">
        <f t="shared" si="11"/>
        <v>NS</v>
      </c>
      <c r="V9" s="49">
        <v>0.41</v>
      </c>
      <c r="W9" s="49" t="str">
        <f t="shared" si="12"/>
        <v>NS</v>
      </c>
      <c r="X9" s="49" t="str">
        <f t="shared" si="13"/>
        <v>NS</v>
      </c>
      <c r="Y9" s="49" t="str">
        <f t="shared" si="14"/>
        <v>NS</v>
      </c>
      <c r="Z9" s="49" t="str">
        <f t="shared" si="15"/>
        <v>NS</v>
      </c>
      <c r="AA9" s="51">
        <v>-1.4541049943029001</v>
      </c>
      <c r="AB9" s="51">
        <v>-1.3504457651966399</v>
      </c>
      <c r="AC9" s="51">
        <v>62.899204382333799</v>
      </c>
      <c r="AD9" s="51">
        <v>62.157426473123202</v>
      </c>
      <c r="AE9" s="51">
        <v>1.5665583277691599</v>
      </c>
      <c r="AF9" s="51">
        <v>1.5331163573573401</v>
      </c>
      <c r="AG9" s="51">
        <v>0.50888231720407495</v>
      </c>
      <c r="AH9" s="51">
        <v>0.46514882670209701</v>
      </c>
      <c r="AI9" s="52" t="s">
        <v>73</v>
      </c>
      <c r="AJ9" s="52" t="s">
        <v>73</v>
      </c>
      <c r="AK9" s="52" t="s">
        <v>73</v>
      </c>
      <c r="AL9" s="52" t="s">
        <v>73</v>
      </c>
      <c r="AM9" s="52" t="s">
        <v>73</v>
      </c>
      <c r="AN9" s="52" t="s">
        <v>73</v>
      </c>
      <c r="AO9" s="52" t="s">
        <v>73</v>
      </c>
      <c r="AP9" s="52" t="s">
        <v>73</v>
      </c>
      <c r="AR9" s="53" t="s">
        <v>74</v>
      </c>
      <c r="AS9" s="51">
        <v>-1.4035295644097801</v>
      </c>
      <c r="AT9" s="51">
        <v>-1.41662761682807</v>
      </c>
      <c r="AU9" s="51">
        <v>62.146960657570503</v>
      </c>
      <c r="AV9" s="51">
        <v>62.151711810774401</v>
      </c>
      <c r="AW9" s="51">
        <v>1.5503320819778501</v>
      </c>
      <c r="AX9" s="51">
        <v>1.5545506157176301</v>
      </c>
      <c r="AY9" s="51">
        <v>0.52114593619514005</v>
      </c>
      <c r="AZ9" s="51">
        <v>0.51427154263673303</v>
      </c>
      <c r="BA9" s="52" t="s">
        <v>73</v>
      </c>
      <c r="BB9" s="52" t="s">
        <v>73</v>
      </c>
      <c r="BC9" s="52" t="s">
        <v>73</v>
      </c>
      <c r="BD9" s="52" t="s">
        <v>73</v>
      </c>
      <c r="BE9" s="52" t="s">
        <v>73</v>
      </c>
      <c r="BF9" s="52" t="s">
        <v>73</v>
      </c>
      <c r="BG9" s="52" t="s">
        <v>73</v>
      </c>
      <c r="BH9" s="52" t="s">
        <v>73</v>
      </c>
      <c r="BI9" s="47">
        <f t="shared" si="16"/>
        <v>1</v>
      </c>
      <c r="BJ9" s="47" t="s">
        <v>74</v>
      </c>
      <c r="BK9" s="51">
        <v>-1.4512831889503</v>
      </c>
      <c r="BL9" s="51">
        <v>-1.4554895635925</v>
      </c>
      <c r="BM9" s="51">
        <v>62.8780054845842</v>
      </c>
      <c r="BN9" s="51">
        <v>62.728644377839302</v>
      </c>
      <c r="BO9" s="51">
        <v>1.5656574302670101</v>
      </c>
      <c r="BP9" s="51">
        <v>1.5670001798316799</v>
      </c>
      <c r="BQ9" s="51">
        <v>0.51047864847191304</v>
      </c>
      <c r="BR9" s="51">
        <v>0.50298660633611003</v>
      </c>
      <c r="BS9" s="47" t="s">
        <v>73</v>
      </c>
      <c r="BT9" s="47" t="s">
        <v>73</v>
      </c>
      <c r="BU9" s="47" t="s">
        <v>73</v>
      </c>
      <c r="BV9" s="47" t="s">
        <v>73</v>
      </c>
      <c r="BW9" s="47" t="s">
        <v>73</v>
      </c>
      <c r="BX9" s="47" t="s">
        <v>73</v>
      </c>
      <c r="BY9" s="47" t="s">
        <v>73</v>
      </c>
      <c r="BZ9" s="47" t="s">
        <v>73</v>
      </c>
    </row>
    <row r="10" spans="1:78" s="47" customFormat="1" x14ac:dyDescent="0.25">
      <c r="A10" s="48">
        <v>14158500</v>
      </c>
      <c r="B10" s="47">
        <v>23773373</v>
      </c>
      <c r="C10" s="47" t="s">
        <v>2</v>
      </c>
      <c r="D10" s="93">
        <v>44184</v>
      </c>
      <c r="E10" s="93" t="s">
        <v>195</v>
      </c>
      <c r="F10" s="100"/>
      <c r="G10" s="49">
        <v>0.59</v>
      </c>
      <c r="H10" s="49" t="str">
        <f t="shared" si="0"/>
        <v>S</v>
      </c>
      <c r="I10" s="49" t="str">
        <f t="shared" si="1"/>
        <v>NS</v>
      </c>
      <c r="J10" s="49" t="str">
        <f t="shared" si="2"/>
        <v>NS</v>
      </c>
      <c r="K10" s="49" t="str">
        <f t="shared" si="3"/>
        <v>NS</v>
      </c>
      <c r="L10" s="50">
        <v>8.0000000000000002E-3</v>
      </c>
      <c r="M10" s="49" t="str">
        <f t="shared" si="4"/>
        <v>VG</v>
      </c>
      <c r="N10" s="49" t="str">
        <f t="shared" si="5"/>
        <v>NS</v>
      </c>
      <c r="O10" s="49" t="str">
        <f t="shared" si="6"/>
        <v>NS</v>
      </c>
      <c r="P10" s="49" t="str">
        <f t="shared" si="7"/>
        <v>NS</v>
      </c>
      <c r="Q10" s="49">
        <v>0.64</v>
      </c>
      <c r="R10" s="49" t="str">
        <f t="shared" si="8"/>
        <v>S</v>
      </c>
      <c r="S10" s="49" t="str">
        <f t="shared" si="9"/>
        <v>NS</v>
      </c>
      <c r="T10" s="49" t="str">
        <f t="shared" si="10"/>
        <v>NS</v>
      </c>
      <c r="U10" s="49" t="str">
        <f t="shared" si="11"/>
        <v>NS</v>
      </c>
      <c r="V10" s="49">
        <v>0.62</v>
      </c>
      <c r="W10" s="49" t="str">
        <f t="shared" si="12"/>
        <v>S</v>
      </c>
      <c r="X10" s="49" t="str">
        <f t="shared" si="13"/>
        <v>NS</v>
      </c>
      <c r="Y10" s="49" t="str">
        <f t="shared" si="14"/>
        <v>NS</v>
      </c>
      <c r="Z10" s="49" t="str">
        <f t="shared" si="15"/>
        <v>NS</v>
      </c>
      <c r="AA10" s="51">
        <v>-1.4541049943029001</v>
      </c>
      <c r="AB10" s="51">
        <v>-1.3504457651966399</v>
      </c>
      <c r="AC10" s="51">
        <v>62.899204382333799</v>
      </c>
      <c r="AD10" s="51">
        <v>62.157426473123202</v>
      </c>
      <c r="AE10" s="51">
        <v>1.5665583277691599</v>
      </c>
      <c r="AF10" s="51">
        <v>1.5331163573573401</v>
      </c>
      <c r="AG10" s="51">
        <v>0.50888231720407495</v>
      </c>
      <c r="AH10" s="51">
        <v>0.46514882670209701</v>
      </c>
      <c r="AI10" s="52" t="s">
        <v>73</v>
      </c>
      <c r="AJ10" s="52" t="s">
        <v>73</v>
      </c>
      <c r="AK10" s="52" t="s">
        <v>73</v>
      </c>
      <c r="AL10" s="52" t="s">
        <v>73</v>
      </c>
      <c r="AM10" s="52" t="s">
        <v>73</v>
      </c>
      <c r="AN10" s="52" t="s">
        <v>73</v>
      </c>
      <c r="AO10" s="52" t="s">
        <v>73</v>
      </c>
      <c r="AP10" s="52" t="s">
        <v>73</v>
      </c>
      <c r="AR10" s="53" t="s">
        <v>74</v>
      </c>
      <c r="AS10" s="51">
        <v>-1.4035295644097801</v>
      </c>
      <c r="AT10" s="51">
        <v>-1.41662761682807</v>
      </c>
      <c r="AU10" s="51">
        <v>62.146960657570503</v>
      </c>
      <c r="AV10" s="51">
        <v>62.151711810774401</v>
      </c>
      <c r="AW10" s="51">
        <v>1.5503320819778501</v>
      </c>
      <c r="AX10" s="51">
        <v>1.5545506157176301</v>
      </c>
      <c r="AY10" s="51">
        <v>0.52114593619514005</v>
      </c>
      <c r="AZ10" s="51">
        <v>0.51427154263673303</v>
      </c>
      <c r="BA10" s="52" t="s">
        <v>73</v>
      </c>
      <c r="BB10" s="52" t="s">
        <v>73</v>
      </c>
      <c r="BC10" s="52" t="s">
        <v>73</v>
      </c>
      <c r="BD10" s="52" t="s">
        <v>73</v>
      </c>
      <c r="BE10" s="52" t="s">
        <v>73</v>
      </c>
      <c r="BF10" s="52" t="s">
        <v>73</v>
      </c>
      <c r="BG10" s="52" t="s">
        <v>73</v>
      </c>
      <c r="BH10" s="52" t="s">
        <v>73</v>
      </c>
      <c r="BI10" s="47">
        <f t="shared" si="16"/>
        <v>1</v>
      </c>
      <c r="BJ10" s="47" t="s">
        <v>74</v>
      </c>
      <c r="BK10" s="51">
        <v>-1.4512831889503</v>
      </c>
      <c r="BL10" s="51">
        <v>-1.4554895635925</v>
      </c>
      <c r="BM10" s="51">
        <v>62.8780054845842</v>
      </c>
      <c r="BN10" s="51">
        <v>62.728644377839302</v>
      </c>
      <c r="BO10" s="51">
        <v>1.5656574302670101</v>
      </c>
      <c r="BP10" s="51">
        <v>1.5670001798316799</v>
      </c>
      <c r="BQ10" s="51">
        <v>0.51047864847191304</v>
      </c>
      <c r="BR10" s="51">
        <v>0.50298660633611003</v>
      </c>
      <c r="BS10" s="47" t="s">
        <v>73</v>
      </c>
      <c r="BT10" s="47" t="s">
        <v>73</v>
      </c>
      <c r="BU10" s="47" t="s">
        <v>73</v>
      </c>
      <c r="BV10" s="47" t="s">
        <v>73</v>
      </c>
      <c r="BW10" s="47" t="s">
        <v>73</v>
      </c>
      <c r="BX10" s="47" t="s">
        <v>73</v>
      </c>
      <c r="BY10" s="47" t="s">
        <v>73</v>
      </c>
      <c r="BZ10" s="47" t="s">
        <v>73</v>
      </c>
    </row>
    <row r="11" spans="1:78" s="47" customFormat="1" x14ac:dyDescent="0.25">
      <c r="A11" s="48">
        <v>14158500</v>
      </c>
      <c r="B11" s="47">
        <v>23773373</v>
      </c>
      <c r="C11" s="47" t="s">
        <v>2</v>
      </c>
      <c r="D11" s="93">
        <v>44184</v>
      </c>
      <c r="E11" s="93" t="s">
        <v>196</v>
      </c>
      <c r="F11" s="100"/>
      <c r="G11" s="49">
        <v>0.28000000000000003</v>
      </c>
      <c r="H11" s="49" t="str">
        <f t="shared" si="0"/>
        <v>NS</v>
      </c>
      <c r="I11" s="49" t="str">
        <f t="shared" si="1"/>
        <v>NS</v>
      </c>
      <c r="J11" s="49" t="str">
        <f t="shared" si="2"/>
        <v>NS</v>
      </c>
      <c r="K11" s="49" t="str">
        <f t="shared" si="3"/>
        <v>NS</v>
      </c>
      <c r="L11" s="50">
        <v>6.0000000000000001E-3</v>
      </c>
      <c r="M11" s="49" t="str">
        <f t="shared" si="4"/>
        <v>VG</v>
      </c>
      <c r="N11" s="49" t="str">
        <f t="shared" si="5"/>
        <v>NS</v>
      </c>
      <c r="O11" s="49" t="str">
        <f t="shared" si="6"/>
        <v>NS</v>
      </c>
      <c r="P11" s="49" t="str">
        <f t="shared" si="7"/>
        <v>NS</v>
      </c>
      <c r="Q11" s="49">
        <v>0.85</v>
      </c>
      <c r="R11" s="49" t="str">
        <f t="shared" si="8"/>
        <v>NS</v>
      </c>
      <c r="S11" s="49" t="str">
        <f t="shared" si="9"/>
        <v>NS</v>
      </c>
      <c r="T11" s="49" t="str">
        <f t="shared" si="10"/>
        <v>NS</v>
      </c>
      <c r="U11" s="49" t="str">
        <f t="shared" si="11"/>
        <v>NS</v>
      </c>
      <c r="V11" s="49">
        <v>0.39</v>
      </c>
      <c r="W11" s="49" t="str">
        <f t="shared" si="12"/>
        <v>NS</v>
      </c>
      <c r="X11" s="49" t="str">
        <f t="shared" si="13"/>
        <v>NS</v>
      </c>
      <c r="Y11" s="49" t="str">
        <f t="shared" si="14"/>
        <v>NS</v>
      </c>
      <c r="Z11" s="49" t="str">
        <f t="shared" si="15"/>
        <v>NS</v>
      </c>
      <c r="AA11" s="51">
        <v>-1.4541049943029001</v>
      </c>
      <c r="AB11" s="51">
        <v>-1.3504457651966399</v>
      </c>
      <c r="AC11" s="51">
        <v>62.899204382333799</v>
      </c>
      <c r="AD11" s="51">
        <v>62.157426473123202</v>
      </c>
      <c r="AE11" s="51">
        <v>1.5665583277691599</v>
      </c>
      <c r="AF11" s="51">
        <v>1.5331163573573401</v>
      </c>
      <c r="AG11" s="51">
        <v>0.50888231720407495</v>
      </c>
      <c r="AH11" s="51">
        <v>0.46514882670209701</v>
      </c>
      <c r="AI11" s="52" t="s">
        <v>73</v>
      </c>
      <c r="AJ11" s="52" t="s">
        <v>73</v>
      </c>
      <c r="AK11" s="52" t="s">
        <v>73</v>
      </c>
      <c r="AL11" s="52" t="s">
        <v>73</v>
      </c>
      <c r="AM11" s="52" t="s">
        <v>73</v>
      </c>
      <c r="AN11" s="52" t="s">
        <v>73</v>
      </c>
      <c r="AO11" s="52" t="s">
        <v>73</v>
      </c>
      <c r="AP11" s="52" t="s">
        <v>73</v>
      </c>
      <c r="AR11" s="53" t="s">
        <v>74</v>
      </c>
      <c r="AS11" s="51">
        <v>-1.4035295644097801</v>
      </c>
      <c r="AT11" s="51">
        <v>-1.41662761682807</v>
      </c>
      <c r="AU11" s="51">
        <v>62.146960657570503</v>
      </c>
      <c r="AV11" s="51">
        <v>62.151711810774401</v>
      </c>
      <c r="AW11" s="51">
        <v>1.5503320819778501</v>
      </c>
      <c r="AX11" s="51">
        <v>1.5545506157176301</v>
      </c>
      <c r="AY11" s="51">
        <v>0.52114593619514005</v>
      </c>
      <c r="AZ11" s="51">
        <v>0.51427154263673303</v>
      </c>
      <c r="BA11" s="52" t="s">
        <v>73</v>
      </c>
      <c r="BB11" s="52" t="s">
        <v>73</v>
      </c>
      <c r="BC11" s="52" t="s">
        <v>73</v>
      </c>
      <c r="BD11" s="52" t="s">
        <v>73</v>
      </c>
      <c r="BE11" s="52" t="s">
        <v>73</v>
      </c>
      <c r="BF11" s="52" t="s">
        <v>73</v>
      </c>
      <c r="BG11" s="52" t="s">
        <v>73</v>
      </c>
      <c r="BH11" s="52" t="s">
        <v>73</v>
      </c>
      <c r="BI11" s="47">
        <f t="shared" si="16"/>
        <v>1</v>
      </c>
      <c r="BJ11" s="47" t="s">
        <v>74</v>
      </c>
      <c r="BK11" s="51">
        <v>-1.4512831889503</v>
      </c>
      <c r="BL11" s="51">
        <v>-1.4554895635925</v>
      </c>
      <c r="BM11" s="51">
        <v>62.8780054845842</v>
      </c>
      <c r="BN11" s="51">
        <v>62.728644377839302</v>
      </c>
      <c r="BO11" s="51">
        <v>1.5656574302670101</v>
      </c>
      <c r="BP11" s="51">
        <v>1.5670001798316799</v>
      </c>
      <c r="BQ11" s="51">
        <v>0.51047864847191304</v>
      </c>
      <c r="BR11" s="51">
        <v>0.50298660633611003</v>
      </c>
      <c r="BS11" s="47" t="s">
        <v>73</v>
      </c>
      <c r="BT11" s="47" t="s">
        <v>73</v>
      </c>
      <c r="BU11" s="47" t="s">
        <v>73</v>
      </c>
      <c r="BV11" s="47" t="s">
        <v>73</v>
      </c>
      <c r="BW11" s="47" t="s">
        <v>73</v>
      </c>
      <c r="BX11" s="47" t="s">
        <v>73</v>
      </c>
      <c r="BY11" s="47" t="s">
        <v>73</v>
      </c>
      <c r="BZ11" s="47" t="s">
        <v>73</v>
      </c>
    </row>
    <row r="12" spans="1:78" s="47" customFormat="1" x14ac:dyDescent="0.25">
      <c r="A12" s="48">
        <v>14158500</v>
      </c>
      <c r="B12" s="47">
        <v>23773373</v>
      </c>
      <c r="C12" s="47" t="s">
        <v>2</v>
      </c>
      <c r="D12" s="93" t="s">
        <v>197</v>
      </c>
      <c r="E12" s="93"/>
      <c r="F12" s="100"/>
      <c r="G12" s="49">
        <v>0.53</v>
      </c>
      <c r="H12" s="49" t="str">
        <f t="shared" si="0"/>
        <v>S</v>
      </c>
      <c r="I12" s="49" t="str">
        <f t="shared" ref="I12" si="17">AJ12</f>
        <v>NS</v>
      </c>
      <c r="J12" s="49" t="str">
        <f t="shared" ref="J12" si="18">BB12</f>
        <v>NS</v>
      </c>
      <c r="K12" s="49" t="str">
        <f t="shared" ref="K12" si="19">BT12</f>
        <v>NS</v>
      </c>
      <c r="L12" s="50">
        <v>-1E-3</v>
      </c>
      <c r="M12" s="49" t="str">
        <f t="shared" si="4"/>
        <v>VG</v>
      </c>
      <c r="N12" s="49" t="str">
        <f t="shared" ref="N12" si="20">AO12</f>
        <v>NS</v>
      </c>
      <c r="O12" s="49" t="str">
        <f t="shared" ref="O12" si="21">BD12</f>
        <v>NS</v>
      </c>
      <c r="P12" s="49" t="str">
        <f t="shared" ref="P12" si="22">BY12</f>
        <v>NS</v>
      </c>
      <c r="Q12" s="49">
        <v>0.69</v>
      </c>
      <c r="R12" s="49" t="str">
        <f t="shared" si="8"/>
        <v>S</v>
      </c>
      <c r="S12" s="49" t="str">
        <f t="shared" ref="S12" si="23">AN12</f>
        <v>NS</v>
      </c>
      <c r="T12" s="49" t="str">
        <f t="shared" ref="T12" si="24">BF12</f>
        <v>NS</v>
      </c>
      <c r="U12" s="49" t="str">
        <f t="shared" ref="U12" si="25">BX12</f>
        <v>NS</v>
      </c>
      <c r="V12" s="49">
        <v>0.57999999999999996</v>
      </c>
      <c r="W12" s="49" t="str">
        <f t="shared" si="12"/>
        <v>NS</v>
      </c>
      <c r="X12" s="49" t="str">
        <f t="shared" ref="X12" si="26">AP12</f>
        <v>NS</v>
      </c>
      <c r="Y12" s="49" t="str">
        <f t="shared" ref="Y12" si="27">BH12</f>
        <v>NS</v>
      </c>
      <c r="Z12" s="49" t="str">
        <f t="shared" ref="Z12" si="28">BZ12</f>
        <v>NS</v>
      </c>
      <c r="AA12" s="51">
        <v>-1.4541049943029001</v>
      </c>
      <c r="AB12" s="51">
        <v>-1.3504457651966399</v>
      </c>
      <c r="AC12" s="51">
        <v>62.899204382333799</v>
      </c>
      <c r="AD12" s="51">
        <v>62.157426473123202</v>
      </c>
      <c r="AE12" s="51">
        <v>1.5665583277691599</v>
      </c>
      <c r="AF12" s="51">
        <v>1.5331163573573401</v>
      </c>
      <c r="AG12" s="51">
        <v>0.50888231720407495</v>
      </c>
      <c r="AH12" s="51">
        <v>0.46514882670209701</v>
      </c>
      <c r="AI12" s="52" t="s">
        <v>73</v>
      </c>
      <c r="AJ12" s="52" t="s">
        <v>73</v>
      </c>
      <c r="AK12" s="52" t="s">
        <v>73</v>
      </c>
      <c r="AL12" s="52" t="s">
        <v>73</v>
      </c>
      <c r="AM12" s="52" t="s">
        <v>73</v>
      </c>
      <c r="AN12" s="52" t="s">
        <v>73</v>
      </c>
      <c r="AO12" s="52" t="s">
        <v>73</v>
      </c>
      <c r="AP12" s="52" t="s">
        <v>73</v>
      </c>
      <c r="AR12" s="53" t="s">
        <v>74</v>
      </c>
      <c r="AS12" s="51">
        <v>-1.4035295644097801</v>
      </c>
      <c r="AT12" s="51">
        <v>-1.41662761682807</v>
      </c>
      <c r="AU12" s="51">
        <v>62.146960657570503</v>
      </c>
      <c r="AV12" s="51">
        <v>62.151711810774401</v>
      </c>
      <c r="AW12" s="51">
        <v>1.5503320819778501</v>
      </c>
      <c r="AX12" s="51">
        <v>1.5545506157176301</v>
      </c>
      <c r="AY12" s="51">
        <v>0.52114593619514005</v>
      </c>
      <c r="AZ12" s="51">
        <v>0.51427154263673303</v>
      </c>
      <c r="BA12" s="52" t="s">
        <v>73</v>
      </c>
      <c r="BB12" s="52" t="s">
        <v>73</v>
      </c>
      <c r="BC12" s="52" t="s">
        <v>73</v>
      </c>
      <c r="BD12" s="52" t="s">
        <v>73</v>
      </c>
      <c r="BE12" s="52" t="s">
        <v>73</v>
      </c>
      <c r="BF12" s="52" t="s">
        <v>73</v>
      </c>
      <c r="BG12" s="52" t="s">
        <v>73</v>
      </c>
      <c r="BH12" s="52" t="s">
        <v>73</v>
      </c>
      <c r="BI12" s="47">
        <f t="shared" ref="BI12" si="29">IF(BJ12=AR12,1,0)</f>
        <v>1</v>
      </c>
      <c r="BJ12" s="47" t="s">
        <v>74</v>
      </c>
      <c r="BK12" s="51">
        <v>-1.4512831889503</v>
      </c>
      <c r="BL12" s="51">
        <v>-1.4554895635925</v>
      </c>
      <c r="BM12" s="51">
        <v>62.8780054845842</v>
      </c>
      <c r="BN12" s="51">
        <v>62.728644377839302</v>
      </c>
      <c r="BO12" s="51">
        <v>1.5656574302670101</v>
      </c>
      <c r="BP12" s="51">
        <v>1.5670001798316799</v>
      </c>
      <c r="BQ12" s="51">
        <v>0.51047864847191304</v>
      </c>
      <c r="BR12" s="51">
        <v>0.50298660633611003</v>
      </c>
      <c r="BS12" s="47" t="s">
        <v>73</v>
      </c>
      <c r="BT12" s="47" t="s">
        <v>73</v>
      </c>
      <c r="BU12" s="47" t="s">
        <v>73</v>
      </c>
      <c r="BV12" s="47" t="s">
        <v>73</v>
      </c>
      <c r="BW12" s="47" t="s">
        <v>73</v>
      </c>
      <c r="BX12" s="47" t="s">
        <v>73</v>
      </c>
      <c r="BY12" s="47" t="s">
        <v>73</v>
      </c>
      <c r="BZ12" s="47" t="s">
        <v>73</v>
      </c>
    </row>
    <row r="13" spans="1:78" s="63" customFormat="1" x14ac:dyDescent="0.25">
      <c r="A13" s="62">
        <v>14158500</v>
      </c>
      <c r="B13" s="63">
        <v>23773373</v>
      </c>
      <c r="C13" s="63" t="s">
        <v>2</v>
      </c>
      <c r="D13" s="83">
        <v>44187</v>
      </c>
      <c r="E13" s="83"/>
      <c r="F13" s="79"/>
      <c r="G13" s="64">
        <v>0.53</v>
      </c>
      <c r="H13" s="64" t="str">
        <f t="shared" si="0"/>
        <v>S</v>
      </c>
      <c r="I13" s="64" t="str">
        <f t="shared" ref="I13" si="30">AJ13</f>
        <v>NS</v>
      </c>
      <c r="J13" s="64" t="str">
        <f t="shared" ref="J13" si="31">BB13</f>
        <v>NS</v>
      </c>
      <c r="K13" s="64" t="str">
        <f t="shared" ref="K13" si="32">BT13</f>
        <v>NS</v>
      </c>
      <c r="L13" s="65">
        <v>-4.7E-2</v>
      </c>
      <c r="M13" s="64" t="str">
        <f t="shared" si="4"/>
        <v>VG</v>
      </c>
      <c r="N13" s="64" t="str">
        <f t="shared" ref="N13" si="33">AO13</f>
        <v>NS</v>
      </c>
      <c r="O13" s="64" t="str">
        <f t="shared" ref="O13" si="34">BD13</f>
        <v>NS</v>
      </c>
      <c r="P13" s="64" t="str">
        <f t="shared" ref="P13" si="35">BY13</f>
        <v>NS</v>
      </c>
      <c r="Q13" s="64">
        <v>0.68</v>
      </c>
      <c r="R13" s="64" t="str">
        <f t="shared" si="8"/>
        <v>S</v>
      </c>
      <c r="S13" s="64" t="str">
        <f t="shared" ref="S13" si="36">AN13</f>
        <v>NS</v>
      </c>
      <c r="T13" s="64" t="str">
        <f t="shared" ref="T13" si="37">BF13</f>
        <v>NS</v>
      </c>
      <c r="U13" s="64" t="str">
        <f t="shared" ref="U13" si="38">BX13</f>
        <v>NS</v>
      </c>
      <c r="V13" s="64">
        <v>0.63</v>
      </c>
      <c r="W13" s="64" t="str">
        <f t="shared" si="12"/>
        <v>S</v>
      </c>
      <c r="X13" s="64" t="str">
        <f t="shared" ref="X13" si="39">AP13</f>
        <v>NS</v>
      </c>
      <c r="Y13" s="64" t="str">
        <f t="shared" ref="Y13" si="40">BH13</f>
        <v>NS</v>
      </c>
      <c r="Z13" s="64" t="str">
        <f t="shared" ref="Z13" si="41">BZ13</f>
        <v>NS</v>
      </c>
      <c r="AA13" s="66">
        <v>-1.4541049943029001</v>
      </c>
      <c r="AB13" s="66">
        <v>-1.3504457651966399</v>
      </c>
      <c r="AC13" s="66">
        <v>62.899204382333799</v>
      </c>
      <c r="AD13" s="66">
        <v>62.157426473123202</v>
      </c>
      <c r="AE13" s="66">
        <v>1.5665583277691599</v>
      </c>
      <c r="AF13" s="66">
        <v>1.5331163573573401</v>
      </c>
      <c r="AG13" s="66">
        <v>0.50888231720407495</v>
      </c>
      <c r="AH13" s="66">
        <v>0.46514882670209701</v>
      </c>
      <c r="AI13" s="67" t="s">
        <v>73</v>
      </c>
      <c r="AJ13" s="67" t="s">
        <v>73</v>
      </c>
      <c r="AK13" s="67" t="s">
        <v>73</v>
      </c>
      <c r="AL13" s="67" t="s">
        <v>73</v>
      </c>
      <c r="AM13" s="67" t="s">
        <v>73</v>
      </c>
      <c r="AN13" s="67" t="s">
        <v>73</v>
      </c>
      <c r="AO13" s="67" t="s">
        <v>73</v>
      </c>
      <c r="AP13" s="67" t="s">
        <v>73</v>
      </c>
      <c r="AR13" s="68" t="s">
        <v>74</v>
      </c>
      <c r="AS13" s="66">
        <v>-1.4035295644097801</v>
      </c>
      <c r="AT13" s="66">
        <v>-1.41662761682807</v>
      </c>
      <c r="AU13" s="66">
        <v>62.146960657570503</v>
      </c>
      <c r="AV13" s="66">
        <v>62.151711810774401</v>
      </c>
      <c r="AW13" s="66">
        <v>1.5503320819778501</v>
      </c>
      <c r="AX13" s="66">
        <v>1.5545506157176301</v>
      </c>
      <c r="AY13" s="66">
        <v>0.52114593619514005</v>
      </c>
      <c r="AZ13" s="66">
        <v>0.51427154263673303</v>
      </c>
      <c r="BA13" s="67" t="s">
        <v>73</v>
      </c>
      <c r="BB13" s="67" t="s">
        <v>73</v>
      </c>
      <c r="BC13" s="67" t="s">
        <v>73</v>
      </c>
      <c r="BD13" s="67" t="s">
        <v>73</v>
      </c>
      <c r="BE13" s="67" t="s">
        <v>73</v>
      </c>
      <c r="BF13" s="67" t="s">
        <v>73</v>
      </c>
      <c r="BG13" s="67" t="s">
        <v>73</v>
      </c>
      <c r="BH13" s="67" t="s">
        <v>73</v>
      </c>
      <c r="BI13" s="63">
        <f t="shared" ref="BI13" si="42">IF(BJ13=AR13,1,0)</f>
        <v>1</v>
      </c>
      <c r="BJ13" s="63" t="s">
        <v>74</v>
      </c>
      <c r="BK13" s="66">
        <v>-1.4512831889503</v>
      </c>
      <c r="BL13" s="66">
        <v>-1.4554895635925</v>
      </c>
      <c r="BM13" s="66">
        <v>62.8780054845842</v>
      </c>
      <c r="BN13" s="66">
        <v>62.728644377839302</v>
      </c>
      <c r="BO13" s="66">
        <v>1.5656574302670101</v>
      </c>
      <c r="BP13" s="66">
        <v>1.5670001798316799</v>
      </c>
      <c r="BQ13" s="66">
        <v>0.51047864847191304</v>
      </c>
      <c r="BR13" s="66">
        <v>0.50298660633611003</v>
      </c>
      <c r="BS13" s="63" t="s">
        <v>73</v>
      </c>
      <c r="BT13" s="63" t="s">
        <v>73</v>
      </c>
      <c r="BU13" s="63" t="s">
        <v>73</v>
      </c>
      <c r="BV13" s="63" t="s">
        <v>73</v>
      </c>
      <c r="BW13" s="63" t="s">
        <v>73</v>
      </c>
      <c r="BX13" s="63" t="s">
        <v>73</v>
      </c>
      <c r="BY13" s="63" t="s">
        <v>73</v>
      </c>
      <c r="BZ13" s="63" t="s">
        <v>73</v>
      </c>
    </row>
    <row r="14" spans="1:78" s="63" customFormat="1" x14ac:dyDescent="0.25">
      <c r="A14" s="62">
        <v>14158500</v>
      </c>
      <c r="B14" s="63">
        <v>23773373</v>
      </c>
      <c r="C14" s="63" t="s">
        <v>2</v>
      </c>
      <c r="D14" s="83" t="s">
        <v>204</v>
      </c>
      <c r="E14" s="83"/>
      <c r="F14" s="79"/>
      <c r="G14" s="64">
        <v>0.53</v>
      </c>
      <c r="H14" s="64" t="str">
        <f t="shared" si="0"/>
        <v>S</v>
      </c>
      <c r="I14" s="64" t="str">
        <f t="shared" ref="I14" si="43">AJ14</f>
        <v>NS</v>
      </c>
      <c r="J14" s="64" t="str">
        <f t="shared" ref="J14" si="44">BB14</f>
        <v>NS</v>
      </c>
      <c r="K14" s="64" t="str">
        <f t="shared" ref="K14" si="45">BT14</f>
        <v>NS</v>
      </c>
      <c r="L14" s="65">
        <v>-4.8000000000000001E-2</v>
      </c>
      <c r="M14" s="64" t="str">
        <f t="shared" si="4"/>
        <v>VG</v>
      </c>
      <c r="N14" s="64" t="str">
        <f t="shared" ref="N14" si="46">AO14</f>
        <v>NS</v>
      </c>
      <c r="O14" s="64" t="str">
        <f t="shared" ref="O14" si="47">BD14</f>
        <v>NS</v>
      </c>
      <c r="P14" s="64" t="str">
        <f t="shared" ref="P14" si="48">BY14</f>
        <v>NS</v>
      </c>
      <c r="Q14" s="64">
        <v>0.68</v>
      </c>
      <c r="R14" s="64" t="str">
        <f t="shared" si="8"/>
        <v>S</v>
      </c>
      <c r="S14" s="64" t="str">
        <f t="shared" ref="S14" si="49">AN14</f>
        <v>NS</v>
      </c>
      <c r="T14" s="64" t="str">
        <f t="shared" ref="T14" si="50">BF14</f>
        <v>NS</v>
      </c>
      <c r="U14" s="64" t="str">
        <f t="shared" ref="U14" si="51">BX14</f>
        <v>NS</v>
      </c>
      <c r="V14" s="64">
        <v>0.63</v>
      </c>
      <c r="W14" s="64" t="str">
        <f t="shared" si="12"/>
        <v>S</v>
      </c>
      <c r="X14" s="64" t="str">
        <f t="shared" ref="X14" si="52">AP14</f>
        <v>NS</v>
      </c>
      <c r="Y14" s="64" t="str">
        <f t="shared" ref="Y14" si="53">BH14</f>
        <v>NS</v>
      </c>
      <c r="Z14" s="64" t="str">
        <f t="shared" ref="Z14" si="54">BZ14</f>
        <v>NS</v>
      </c>
      <c r="AA14" s="66">
        <v>-1.4541049943029001</v>
      </c>
      <c r="AB14" s="66">
        <v>-1.3504457651966399</v>
      </c>
      <c r="AC14" s="66">
        <v>62.899204382333799</v>
      </c>
      <c r="AD14" s="66">
        <v>62.157426473123202</v>
      </c>
      <c r="AE14" s="66">
        <v>1.5665583277691599</v>
      </c>
      <c r="AF14" s="66">
        <v>1.5331163573573401</v>
      </c>
      <c r="AG14" s="66">
        <v>0.50888231720407495</v>
      </c>
      <c r="AH14" s="66">
        <v>0.46514882670209701</v>
      </c>
      <c r="AI14" s="67" t="s">
        <v>73</v>
      </c>
      <c r="AJ14" s="67" t="s">
        <v>73</v>
      </c>
      <c r="AK14" s="67" t="s">
        <v>73</v>
      </c>
      <c r="AL14" s="67" t="s">
        <v>73</v>
      </c>
      <c r="AM14" s="67" t="s">
        <v>73</v>
      </c>
      <c r="AN14" s="67" t="s">
        <v>73</v>
      </c>
      <c r="AO14" s="67" t="s">
        <v>73</v>
      </c>
      <c r="AP14" s="67" t="s">
        <v>73</v>
      </c>
      <c r="AR14" s="68" t="s">
        <v>74</v>
      </c>
      <c r="AS14" s="66">
        <v>-1.4035295644097801</v>
      </c>
      <c r="AT14" s="66">
        <v>-1.41662761682807</v>
      </c>
      <c r="AU14" s="66">
        <v>62.146960657570503</v>
      </c>
      <c r="AV14" s="66">
        <v>62.151711810774401</v>
      </c>
      <c r="AW14" s="66">
        <v>1.5503320819778501</v>
      </c>
      <c r="AX14" s="66">
        <v>1.5545506157176301</v>
      </c>
      <c r="AY14" s="66">
        <v>0.52114593619514005</v>
      </c>
      <c r="AZ14" s="66">
        <v>0.51427154263673303</v>
      </c>
      <c r="BA14" s="67" t="s">
        <v>73</v>
      </c>
      <c r="BB14" s="67" t="s">
        <v>73</v>
      </c>
      <c r="BC14" s="67" t="s">
        <v>73</v>
      </c>
      <c r="BD14" s="67" t="s">
        <v>73</v>
      </c>
      <c r="BE14" s="67" t="s">
        <v>73</v>
      </c>
      <c r="BF14" s="67" t="s">
        <v>73</v>
      </c>
      <c r="BG14" s="67" t="s">
        <v>73</v>
      </c>
      <c r="BH14" s="67" t="s">
        <v>73</v>
      </c>
      <c r="BI14" s="63">
        <f t="shared" ref="BI14" si="55">IF(BJ14=AR14,1,0)</f>
        <v>1</v>
      </c>
      <c r="BJ14" s="63" t="s">
        <v>74</v>
      </c>
      <c r="BK14" s="66">
        <v>-1.4512831889503</v>
      </c>
      <c r="BL14" s="66">
        <v>-1.4554895635925</v>
      </c>
      <c r="BM14" s="66">
        <v>62.8780054845842</v>
      </c>
      <c r="BN14" s="66">
        <v>62.728644377839302</v>
      </c>
      <c r="BO14" s="66">
        <v>1.5656574302670101</v>
      </c>
      <c r="BP14" s="66">
        <v>1.5670001798316799</v>
      </c>
      <c r="BQ14" s="66">
        <v>0.51047864847191304</v>
      </c>
      <c r="BR14" s="66">
        <v>0.50298660633611003</v>
      </c>
      <c r="BS14" s="63" t="s">
        <v>73</v>
      </c>
      <c r="BT14" s="63" t="s">
        <v>73</v>
      </c>
      <c r="BU14" s="63" t="s">
        <v>73</v>
      </c>
      <c r="BV14" s="63" t="s">
        <v>73</v>
      </c>
      <c r="BW14" s="63" t="s">
        <v>73</v>
      </c>
      <c r="BX14" s="63" t="s">
        <v>73</v>
      </c>
      <c r="BY14" s="63" t="s">
        <v>73</v>
      </c>
      <c r="BZ14" s="63" t="s">
        <v>73</v>
      </c>
    </row>
    <row r="15" spans="1:78" s="63" customFormat="1" x14ac:dyDescent="0.25">
      <c r="A15" s="62">
        <v>14158500</v>
      </c>
      <c r="B15" s="63">
        <v>23773373</v>
      </c>
      <c r="C15" s="63" t="s">
        <v>2</v>
      </c>
      <c r="D15" s="83" t="s">
        <v>205</v>
      </c>
      <c r="E15" s="83"/>
      <c r="F15" s="79"/>
      <c r="G15" s="64">
        <v>0.55000000000000004</v>
      </c>
      <c r="H15" s="64" t="str">
        <f t="shared" si="0"/>
        <v>S</v>
      </c>
      <c r="I15" s="64" t="str">
        <f t="shared" ref="I15" si="56">AJ15</f>
        <v>NS</v>
      </c>
      <c r="J15" s="64" t="str">
        <f t="shared" ref="J15" si="57">BB15</f>
        <v>NS</v>
      </c>
      <c r="K15" s="64" t="str">
        <f t="shared" ref="K15" si="58">BT15</f>
        <v>NS</v>
      </c>
      <c r="L15" s="65">
        <v>-1E-3</v>
      </c>
      <c r="M15" s="64" t="str">
        <f t="shared" si="4"/>
        <v>VG</v>
      </c>
      <c r="N15" s="64" t="str">
        <f t="shared" ref="N15" si="59">AO15</f>
        <v>NS</v>
      </c>
      <c r="O15" s="64" t="str">
        <f t="shared" ref="O15" si="60">BD15</f>
        <v>NS</v>
      </c>
      <c r="P15" s="64" t="str">
        <f t="shared" ref="P15" si="61">BY15</f>
        <v>NS</v>
      </c>
      <c r="Q15" s="64">
        <v>0.67</v>
      </c>
      <c r="R15" s="64" t="str">
        <f t="shared" si="8"/>
        <v>S</v>
      </c>
      <c r="S15" s="64" t="str">
        <f t="shared" ref="S15" si="62">AN15</f>
        <v>NS</v>
      </c>
      <c r="T15" s="64" t="str">
        <f t="shared" ref="T15" si="63">BF15</f>
        <v>NS</v>
      </c>
      <c r="U15" s="64" t="str">
        <f t="shared" ref="U15" si="64">BX15</f>
        <v>NS</v>
      </c>
      <c r="V15" s="64">
        <v>0.63</v>
      </c>
      <c r="W15" s="64" t="str">
        <f t="shared" si="12"/>
        <v>S</v>
      </c>
      <c r="X15" s="64" t="str">
        <f t="shared" ref="X15" si="65">AP15</f>
        <v>NS</v>
      </c>
      <c r="Y15" s="64" t="str">
        <f t="shared" ref="Y15" si="66">BH15</f>
        <v>NS</v>
      </c>
      <c r="Z15" s="64" t="str">
        <f t="shared" ref="Z15" si="67">BZ15</f>
        <v>NS</v>
      </c>
      <c r="AA15" s="66">
        <v>-1.4541049943029001</v>
      </c>
      <c r="AB15" s="66">
        <v>-1.3504457651966399</v>
      </c>
      <c r="AC15" s="66">
        <v>62.899204382333799</v>
      </c>
      <c r="AD15" s="66">
        <v>62.157426473123202</v>
      </c>
      <c r="AE15" s="66">
        <v>1.5665583277691599</v>
      </c>
      <c r="AF15" s="66">
        <v>1.5331163573573401</v>
      </c>
      <c r="AG15" s="66">
        <v>0.50888231720407495</v>
      </c>
      <c r="AH15" s="66">
        <v>0.46514882670209701</v>
      </c>
      <c r="AI15" s="67" t="s">
        <v>73</v>
      </c>
      <c r="AJ15" s="67" t="s">
        <v>73</v>
      </c>
      <c r="AK15" s="67" t="s">
        <v>73</v>
      </c>
      <c r="AL15" s="67" t="s">
        <v>73</v>
      </c>
      <c r="AM15" s="67" t="s">
        <v>73</v>
      </c>
      <c r="AN15" s="67" t="s">
        <v>73</v>
      </c>
      <c r="AO15" s="67" t="s">
        <v>73</v>
      </c>
      <c r="AP15" s="67" t="s">
        <v>73</v>
      </c>
      <c r="AR15" s="68" t="s">
        <v>74</v>
      </c>
      <c r="AS15" s="66">
        <v>-1.4035295644097801</v>
      </c>
      <c r="AT15" s="66">
        <v>-1.41662761682807</v>
      </c>
      <c r="AU15" s="66">
        <v>62.146960657570503</v>
      </c>
      <c r="AV15" s="66">
        <v>62.151711810774401</v>
      </c>
      <c r="AW15" s="66">
        <v>1.5503320819778501</v>
      </c>
      <c r="AX15" s="66">
        <v>1.5545506157176301</v>
      </c>
      <c r="AY15" s="66">
        <v>0.52114593619514005</v>
      </c>
      <c r="AZ15" s="66">
        <v>0.51427154263673303</v>
      </c>
      <c r="BA15" s="67" t="s">
        <v>73</v>
      </c>
      <c r="BB15" s="67" t="s">
        <v>73</v>
      </c>
      <c r="BC15" s="67" t="s">
        <v>73</v>
      </c>
      <c r="BD15" s="67" t="s">
        <v>73</v>
      </c>
      <c r="BE15" s="67" t="s">
        <v>73</v>
      </c>
      <c r="BF15" s="67" t="s">
        <v>73</v>
      </c>
      <c r="BG15" s="67" t="s">
        <v>73</v>
      </c>
      <c r="BH15" s="67" t="s">
        <v>73</v>
      </c>
      <c r="BI15" s="63">
        <f t="shared" ref="BI15" si="68">IF(BJ15=AR15,1,0)</f>
        <v>1</v>
      </c>
      <c r="BJ15" s="63" t="s">
        <v>74</v>
      </c>
      <c r="BK15" s="66">
        <v>-1.4512831889503</v>
      </c>
      <c r="BL15" s="66">
        <v>-1.4554895635925</v>
      </c>
      <c r="BM15" s="66">
        <v>62.8780054845842</v>
      </c>
      <c r="BN15" s="66">
        <v>62.728644377839302</v>
      </c>
      <c r="BO15" s="66">
        <v>1.5656574302670101</v>
      </c>
      <c r="BP15" s="66">
        <v>1.5670001798316799</v>
      </c>
      <c r="BQ15" s="66">
        <v>0.51047864847191304</v>
      </c>
      <c r="BR15" s="66">
        <v>0.50298660633611003</v>
      </c>
      <c r="BS15" s="63" t="s">
        <v>73</v>
      </c>
      <c r="BT15" s="63" t="s">
        <v>73</v>
      </c>
      <c r="BU15" s="63" t="s">
        <v>73</v>
      </c>
      <c r="BV15" s="63" t="s">
        <v>73</v>
      </c>
      <c r="BW15" s="63" t="s">
        <v>73</v>
      </c>
      <c r="BX15" s="63" t="s">
        <v>73</v>
      </c>
      <c r="BY15" s="63" t="s">
        <v>73</v>
      </c>
      <c r="BZ15" s="63" t="s">
        <v>73</v>
      </c>
    </row>
    <row r="16" spans="1:78" s="30" customFormat="1" x14ac:dyDescent="0.25">
      <c r="A16" s="114">
        <v>14158500</v>
      </c>
      <c r="B16" s="30">
        <v>23773373</v>
      </c>
      <c r="C16" s="30" t="s">
        <v>2</v>
      </c>
      <c r="D16" s="115" t="s">
        <v>206</v>
      </c>
      <c r="E16" s="115"/>
      <c r="F16" s="116"/>
      <c r="G16" s="24">
        <v>0.4</v>
      </c>
      <c r="H16" s="24" t="str">
        <f t="shared" si="0"/>
        <v>NS</v>
      </c>
      <c r="I16" s="24" t="str">
        <f t="shared" ref="I16" si="69">AJ16</f>
        <v>NS</v>
      </c>
      <c r="J16" s="24" t="str">
        <f t="shared" ref="J16" si="70">BB16</f>
        <v>NS</v>
      </c>
      <c r="K16" s="24" t="str">
        <f t="shared" ref="K16" si="71">BT16</f>
        <v>NS</v>
      </c>
      <c r="L16" s="25">
        <v>0.17499999999999999</v>
      </c>
      <c r="M16" s="24" t="str">
        <f t="shared" si="4"/>
        <v>NS</v>
      </c>
      <c r="N16" s="24" t="str">
        <f t="shared" ref="N16" si="72">AO16</f>
        <v>NS</v>
      </c>
      <c r="O16" s="24" t="str">
        <f t="shared" ref="O16" si="73">BD16</f>
        <v>NS</v>
      </c>
      <c r="P16" s="24" t="str">
        <f t="shared" ref="P16" si="74">BY16</f>
        <v>NS</v>
      </c>
      <c r="Q16" s="24">
        <v>0.74</v>
      </c>
      <c r="R16" s="24" t="str">
        <f t="shared" si="8"/>
        <v>NS</v>
      </c>
      <c r="S16" s="24" t="str">
        <f t="shared" ref="S16" si="75">AN16</f>
        <v>NS</v>
      </c>
      <c r="T16" s="24" t="str">
        <f t="shared" ref="T16" si="76">BF16</f>
        <v>NS</v>
      </c>
      <c r="U16" s="24" t="str">
        <f t="shared" ref="U16" si="77">BX16</f>
        <v>NS</v>
      </c>
      <c r="V16" s="24">
        <v>0.50900000000000001</v>
      </c>
      <c r="W16" s="24" t="str">
        <f t="shared" si="12"/>
        <v>NS</v>
      </c>
      <c r="X16" s="24" t="str">
        <f t="shared" ref="X16" si="78">AP16</f>
        <v>NS</v>
      </c>
      <c r="Y16" s="24" t="str">
        <f t="shared" ref="Y16" si="79">BH16</f>
        <v>NS</v>
      </c>
      <c r="Z16" s="24" t="str">
        <f t="shared" ref="Z16" si="80">BZ16</f>
        <v>NS</v>
      </c>
      <c r="AA16" s="33">
        <v>-1.4541049943029001</v>
      </c>
      <c r="AB16" s="33">
        <v>-1.3504457651966399</v>
      </c>
      <c r="AC16" s="33">
        <v>62.899204382333799</v>
      </c>
      <c r="AD16" s="33">
        <v>62.157426473123202</v>
      </c>
      <c r="AE16" s="33">
        <v>1.5665583277691599</v>
      </c>
      <c r="AF16" s="33">
        <v>1.5331163573573401</v>
      </c>
      <c r="AG16" s="33">
        <v>0.50888231720407495</v>
      </c>
      <c r="AH16" s="33">
        <v>0.46514882670209701</v>
      </c>
      <c r="AI16" s="36" t="s">
        <v>73</v>
      </c>
      <c r="AJ16" s="36" t="s">
        <v>73</v>
      </c>
      <c r="AK16" s="36" t="s">
        <v>73</v>
      </c>
      <c r="AL16" s="36" t="s">
        <v>73</v>
      </c>
      <c r="AM16" s="36" t="s">
        <v>73</v>
      </c>
      <c r="AN16" s="36" t="s">
        <v>73</v>
      </c>
      <c r="AO16" s="36" t="s">
        <v>73</v>
      </c>
      <c r="AP16" s="36" t="s">
        <v>73</v>
      </c>
      <c r="AR16" s="117" t="s">
        <v>74</v>
      </c>
      <c r="AS16" s="33">
        <v>-1.4035295644097801</v>
      </c>
      <c r="AT16" s="33">
        <v>-1.41662761682807</v>
      </c>
      <c r="AU16" s="33">
        <v>62.146960657570503</v>
      </c>
      <c r="AV16" s="33">
        <v>62.151711810774401</v>
      </c>
      <c r="AW16" s="33">
        <v>1.5503320819778501</v>
      </c>
      <c r="AX16" s="33">
        <v>1.5545506157176301</v>
      </c>
      <c r="AY16" s="33">
        <v>0.52114593619514005</v>
      </c>
      <c r="AZ16" s="33">
        <v>0.51427154263673303</v>
      </c>
      <c r="BA16" s="36" t="s">
        <v>73</v>
      </c>
      <c r="BB16" s="36" t="s">
        <v>73</v>
      </c>
      <c r="BC16" s="36" t="s">
        <v>73</v>
      </c>
      <c r="BD16" s="36" t="s">
        <v>73</v>
      </c>
      <c r="BE16" s="36" t="s">
        <v>73</v>
      </c>
      <c r="BF16" s="36" t="s">
        <v>73</v>
      </c>
      <c r="BG16" s="36" t="s">
        <v>73</v>
      </c>
      <c r="BH16" s="36" t="s">
        <v>73</v>
      </c>
      <c r="BI16" s="30">
        <f t="shared" ref="BI16" si="81">IF(BJ16=AR16,1,0)</f>
        <v>1</v>
      </c>
      <c r="BJ16" s="30" t="s">
        <v>74</v>
      </c>
      <c r="BK16" s="33">
        <v>-1.4512831889503</v>
      </c>
      <c r="BL16" s="33">
        <v>-1.4554895635925</v>
      </c>
      <c r="BM16" s="33">
        <v>62.8780054845842</v>
      </c>
      <c r="BN16" s="33">
        <v>62.728644377839302</v>
      </c>
      <c r="BO16" s="33">
        <v>1.5656574302670101</v>
      </c>
      <c r="BP16" s="33">
        <v>1.5670001798316799</v>
      </c>
      <c r="BQ16" s="33">
        <v>0.51047864847191304</v>
      </c>
      <c r="BR16" s="33">
        <v>0.50298660633611003</v>
      </c>
      <c r="BS16" s="30" t="s">
        <v>73</v>
      </c>
      <c r="BT16" s="30" t="s">
        <v>73</v>
      </c>
      <c r="BU16" s="30" t="s">
        <v>73</v>
      </c>
      <c r="BV16" s="30" t="s">
        <v>73</v>
      </c>
      <c r="BW16" s="30" t="s">
        <v>73</v>
      </c>
      <c r="BX16" s="30" t="s">
        <v>73</v>
      </c>
      <c r="BY16" s="30" t="s">
        <v>73</v>
      </c>
      <c r="BZ16" s="30" t="s">
        <v>73</v>
      </c>
    </row>
    <row r="17" spans="1:78" s="30" customFormat="1" x14ac:dyDescent="0.25">
      <c r="A17" s="114">
        <v>14158500</v>
      </c>
      <c r="B17" s="30">
        <v>23773373</v>
      </c>
      <c r="C17" s="30" t="s">
        <v>2</v>
      </c>
      <c r="D17" s="115" t="s">
        <v>207</v>
      </c>
      <c r="E17" s="115"/>
      <c r="F17" s="116"/>
      <c r="G17" s="24">
        <v>0.44</v>
      </c>
      <c r="H17" s="24" t="str">
        <f t="shared" si="0"/>
        <v>NS</v>
      </c>
      <c r="I17" s="24" t="str">
        <f t="shared" ref="I17" si="82">AJ17</f>
        <v>NS</v>
      </c>
      <c r="J17" s="24" t="str">
        <f t="shared" ref="J17" si="83">BB17</f>
        <v>NS</v>
      </c>
      <c r="K17" s="24" t="str">
        <f t="shared" ref="K17" si="84">BT17</f>
        <v>NS</v>
      </c>
      <c r="L17" s="25">
        <v>9.0999999999999998E-2</v>
      </c>
      <c r="M17" s="24" t="str">
        <f t="shared" si="4"/>
        <v>G</v>
      </c>
      <c r="N17" s="24" t="str">
        <f t="shared" ref="N17" si="85">AO17</f>
        <v>NS</v>
      </c>
      <c r="O17" s="24" t="str">
        <f t="shared" ref="O17" si="86">BD17</f>
        <v>NS</v>
      </c>
      <c r="P17" s="24" t="str">
        <f t="shared" ref="P17" si="87">BY17</f>
        <v>NS</v>
      </c>
      <c r="Q17" s="24">
        <v>0.74</v>
      </c>
      <c r="R17" s="24" t="str">
        <f t="shared" si="8"/>
        <v>NS</v>
      </c>
      <c r="S17" s="24" t="str">
        <f t="shared" ref="S17" si="88">AN17</f>
        <v>NS</v>
      </c>
      <c r="T17" s="24" t="str">
        <f t="shared" ref="T17" si="89">BF17</f>
        <v>NS</v>
      </c>
      <c r="U17" s="24" t="str">
        <f t="shared" ref="U17" si="90">BX17</f>
        <v>NS</v>
      </c>
      <c r="V17" s="24">
        <v>0.50900000000000001</v>
      </c>
      <c r="W17" s="24" t="str">
        <f t="shared" si="12"/>
        <v>NS</v>
      </c>
      <c r="X17" s="24" t="str">
        <f t="shared" ref="X17" si="91">AP17</f>
        <v>NS</v>
      </c>
      <c r="Y17" s="24" t="str">
        <f t="shared" ref="Y17" si="92">BH17</f>
        <v>NS</v>
      </c>
      <c r="Z17" s="24" t="str">
        <f t="shared" ref="Z17" si="93">BZ17</f>
        <v>NS</v>
      </c>
      <c r="AA17" s="33">
        <v>-1.4541049943029001</v>
      </c>
      <c r="AB17" s="33">
        <v>-1.3504457651966399</v>
      </c>
      <c r="AC17" s="33">
        <v>62.899204382333799</v>
      </c>
      <c r="AD17" s="33">
        <v>62.157426473123202</v>
      </c>
      <c r="AE17" s="33">
        <v>1.5665583277691599</v>
      </c>
      <c r="AF17" s="33">
        <v>1.5331163573573401</v>
      </c>
      <c r="AG17" s="33">
        <v>0.50888231720407495</v>
      </c>
      <c r="AH17" s="33">
        <v>0.46514882670209701</v>
      </c>
      <c r="AI17" s="36" t="s">
        <v>73</v>
      </c>
      <c r="AJ17" s="36" t="s">
        <v>73</v>
      </c>
      <c r="AK17" s="36" t="s">
        <v>73</v>
      </c>
      <c r="AL17" s="36" t="s">
        <v>73</v>
      </c>
      <c r="AM17" s="36" t="s">
        <v>73</v>
      </c>
      <c r="AN17" s="36" t="s">
        <v>73</v>
      </c>
      <c r="AO17" s="36" t="s">
        <v>73</v>
      </c>
      <c r="AP17" s="36" t="s">
        <v>73</v>
      </c>
      <c r="AR17" s="117" t="s">
        <v>74</v>
      </c>
      <c r="AS17" s="33">
        <v>-1.4035295644097801</v>
      </c>
      <c r="AT17" s="33">
        <v>-1.41662761682807</v>
      </c>
      <c r="AU17" s="33">
        <v>62.146960657570503</v>
      </c>
      <c r="AV17" s="33">
        <v>62.151711810774401</v>
      </c>
      <c r="AW17" s="33">
        <v>1.5503320819778501</v>
      </c>
      <c r="AX17" s="33">
        <v>1.5545506157176301</v>
      </c>
      <c r="AY17" s="33">
        <v>0.52114593619514005</v>
      </c>
      <c r="AZ17" s="33">
        <v>0.51427154263673303</v>
      </c>
      <c r="BA17" s="36" t="s">
        <v>73</v>
      </c>
      <c r="BB17" s="36" t="s">
        <v>73</v>
      </c>
      <c r="BC17" s="36" t="s">
        <v>73</v>
      </c>
      <c r="BD17" s="36" t="s">
        <v>73</v>
      </c>
      <c r="BE17" s="36" t="s">
        <v>73</v>
      </c>
      <c r="BF17" s="36" t="s">
        <v>73</v>
      </c>
      <c r="BG17" s="36" t="s">
        <v>73</v>
      </c>
      <c r="BH17" s="36" t="s">
        <v>73</v>
      </c>
      <c r="BI17" s="30">
        <f t="shared" ref="BI17" si="94">IF(BJ17=AR17,1,0)</f>
        <v>1</v>
      </c>
      <c r="BJ17" s="30" t="s">
        <v>74</v>
      </c>
      <c r="BK17" s="33">
        <v>-1.4512831889503</v>
      </c>
      <c r="BL17" s="33">
        <v>-1.4554895635925</v>
      </c>
      <c r="BM17" s="33">
        <v>62.8780054845842</v>
      </c>
      <c r="BN17" s="33">
        <v>62.728644377839302</v>
      </c>
      <c r="BO17" s="33">
        <v>1.5656574302670101</v>
      </c>
      <c r="BP17" s="33">
        <v>1.5670001798316799</v>
      </c>
      <c r="BQ17" s="33">
        <v>0.51047864847191304</v>
      </c>
      <c r="BR17" s="33">
        <v>0.50298660633611003</v>
      </c>
      <c r="BS17" s="30" t="s">
        <v>73</v>
      </c>
      <c r="BT17" s="30" t="s">
        <v>73</v>
      </c>
      <c r="BU17" s="30" t="s">
        <v>73</v>
      </c>
      <c r="BV17" s="30" t="s">
        <v>73</v>
      </c>
      <c r="BW17" s="30" t="s">
        <v>73</v>
      </c>
      <c r="BX17" s="30" t="s">
        <v>73</v>
      </c>
      <c r="BY17" s="30" t="s">
        <v>73</v>
      </c>
      <c r="BZ17" s="30" t="s">
        <v>73</v>
      </c>
    </row>
    <row r="18" spans="1:78" s="30" customFormat="1" x14ac:dyDescent="0.25">
      <c r="A18" s="114">
        <v>14158500</v>
      </c>
      <c r="B18" s="30">
        <v>23773373</v>
      </c>
      <c r="C18" s="30" t="s">
        <v>2</v>
      </c>
      <c r="D18" s="115" t="s">
        <v>209</v>
      </c>
      <c r="E18" s="115"/>
      <c r="F18" s="116"/>
      <c r="G18" s="24">
        <v>0.39</v>
      </c>
      <c r="H18" s="24" t="str">
        <f t="shared" si="0"/>
        <v>NS</v>
      </c>
      <c r="I18" s="24" t="str">
        <f t="shared" ref="I18" si="95">AJ18</f>
        <v>NS</v>
      </c>
      <c r="J18" s="24" t="str">
        <f t="shared" ref="J18" si="96">BB18</f>
        <v>NS</v>
      </c>
      <c r="K18" s="24" t="str">
        <f t="shared" ref="K18" si="97">BT18</f>
        <v>NS</v>
      </c>
      <c r="L18" s="25">
        <v>-1E-3</v>
      </c>
      <c r="M18" s="24" t="str">
        <f t="shared" si="4"/>
        <v>VG</v>
      </c>
      <c r="N18" s="24" t="str">
        <f t="shared" ref="N18" si="98">AO18</f>
        <v>NS</v>
      </c>
      <c r="O18" s="24" t="str">
        <f t="shared" ref="O18" si="99">BD18</f>
        <v>NS</v>
      </c>
      <c r="P18" s="24" t="str">
        <f t="shared" ref="P18" si="100">BY18</f>
        <v>NS</v>
      </c>
      <c r="Q18" s="24">
        <v>0.78</v>
      </c>
      <c r="R18" s="24" t="str">
        <f t="shared" si="8"/>
        <v>NS</v>
      </c>
      <c r="S18" s="24" t="str">
        <f t="shared" ref="S18" si="101">AN18</f>
        <v>NS</v>
      </c>
      <c r="T18" s="24" t="str">
        <f t="shared" ref="T18" si="102">BF18</f>
        <v>NS</v>
      </c>
      <c r="U18" s="24" t="str">
        <f t="shared" ref="U18" si="103">BX18</f>
        <v>NS</v>
      </c>
      <c r="V18" s="24">
        <v>0.51700000000000002</v>
      </c>
      <c r="W18" s="24" t="str">
        <f t="shared" si="12"/>
        <v>NS</v>
      </c>
      <c r="X18" s="24" t="str">
        <f t="shared" ref="X18" si="104">AP18</f>
        <v>NS</v>
      </c>
      <c r="Y18" s="24" t="str">
        <f t="shared" ref="Y18" si="105">BH18</f>
        <v>NS</v>
      </c>
      <c r="Z18" s="24" t="str">
        <f t="shared" ref="Z18" si="106">BZ18</f>
        <v>NS</v>
      </c>
      <c r="AA18" s="33">
        <v>-1.4541049943029001</v>
      </c>
      <c r="AB18" s="33">
        <v>-1.3504457651966399</v>
      </c>
      <c r="AC18" s="33">
        <v>62.899204382333799</v>
      </c>
      <c r="AD18" s="33">
        <v>62.157426473123202</v>
      </c>
      <c r="AE18" s="33">
        <v>1.5665583277691599</v>
      </c>
      <c r="AF18" s="33">
        <v>1.5331163573573401</v>
      </c>
      <c r="AG18" s="33">
        <v>0.50888231720407495</v>
      </c>
      <c r="AH18" s="33">
        <v>0.46514882670209701</v>
      </c>
      <c r="AI18" s="36" t="s">
        <v>73</v>
      </c>
      <c r="AJ18" s="36" t="s">
        <v>73</v>
      </c>
      <c r="AK18" s="36" t="s">
        <v>73</v>
      </c>
      <c r="AL18" s="36" t="s">
        <v>73</v>
      </c>
      <c r="AM18" s="36" t="s">
        <v>73</v>
      </c>
      <c r="AN18" s="36" t="s">
        <v>73</v>
      </c>
      <c r="AO18" s="36" t="s">
        <v>73</v>
      </c>
      <c r="AP18" s="36" t="s">
        <v>73</v>
      </c>
      <c r="AR18" s="117" t="s">
        <v>74</v>
      </c>
      <c r="AS18" s="33">
        <v>-1.4035295644097801</v>
      </c>
      <c r="AT18" s="33">
        <v>-1.41662761682807</v>
      </c>
      <c r="AU18" s="33">
        <v>62.146960657570503</v>
      </c>
      <c r="AV18" s="33">
        <v>62.151711810774401</v>
      </c>
      <c r="AW18" s="33">
        <v>1.5503320819778501</v>
      </c>
      <c r="AX18" s="33">
        <v>1.5545506157176301</v>
      </c>
      <c r="AY18" s="33">
        <v>0.52114593619514005</v>
      </c>
      <c r="AZ18" s="33">
        <v>0.51427154263673303</v>
      </c>
      <c r="BA18" s="36" t="s">
        <v>73</v>
      </c>
      <c r="BB18" s="36" t="s">
        <v>73</v>
      </c>
      <c r="BC18" s="36" t="s">
        <v>73</v>
      </c>
      <c r="BD18" s="36" t="s">
        <v>73</v>
      </c>
      <c r="BE18" s="36" t="s">
        <v>73</v>
      </c>
      <c r="BF18" s="36" t="s">
        <v>73</v>
      </c>
      <c r="BG18" s="36" t="s">
        <v>73</v>
      </c>
      <c r="BH18" s="36" t="s">
        <v>73</v>
      </c>
      <c r="BI18" s="30">
        <f t="shared" ref="BI18" si="107">IF(BJ18=AR18,1,0)</f>
        <v>1</v>
      </c>
      <c r="BJ18" s="30" t="s">
        <v>74</v>
      </c>
      <c r="BK18" s="33">
        <v>-1.4512831889503</v>
      </c>
      <c r="BL18" s="33">
        <v>-1.4554895635925</v>
      </c>
      <c r="BM18" s="33">
        <v>62.8780054845842</v>
      </c>
      <c r="BN18" s="33">
        <v>62.728644377839302</v>
      </c>
      <c r="BO18" s="33">
        <v>1.5656574302670101</v>
      </c>
      <c r="BP18" s="33">
        <v>1.5670001798316799</v>
      </c>
      <c r="BQ18" s="33">
        <v>0.51047864847191304</v>
      </c>
      <c r="BR18" s="33">
        <v>0.50298660633611003</v>
      </c>
      <c r="BS18" s="30" t="s">
        <v>73</v>
      </c>
      <c r="BT18" s="30" t="s">
        <v>73</v>
      </c>
      <c r="BU18" s="30" t="s">
        <v>73</v>
      </c>
      <c r="BV18" s="30" t="s">
        <v>73</v>
      </c>
      <c r="BW18" s="30" t="s">
        <v>73</v>
      </c>
      <c r="BX18" s="30" t="s">
        <v>73</v>
      </c>
      <c r="BY18" s="30" t="s">
        <v>73</v>
      </c>
      <c r="BZ18" s="30" t="s">
        <v>73</v>
      </c>
    </row>
    <row r="19" spans="1:78" s="47" customFormat="1" x14ac:dyDescent="0.25">
      <c r="A19" s="48">
        <v>14158500</v>
      </c>
      <c r="B19" s="47">
        <v>23773373</v>
      </c>
      <c r="C19" s="47" t="s">
        <v>2</v>
      </c>
      <c r="D19" s="93" t="s">
        <v>209</v>
      </c>
      <c r="E19" s="93" t="s">
        <v>208</v>
      </c>
      <c r="F19" s="100"/>
      <c r="G19" s="49">
        <v>0.62</v>
      </c>
      <c r="H19" s="49" t="str">
        <f t="shared" si="0"/>
        <v>S</v>
      </c>
      <c r="I19" s="49" t="str">
        <f t="shared" ref="I19" si="108">AJ19</f>
        <v>NS</v>
      </c>
      <c r="J19" s="49" t="str">
        <f t="shared" ref="J19" si="109">BB19</f>
        <v>NS</v>
      </c>
      <c r="K19" s="49" t="str">
        <f t="shared" ref="K19" si="110">BT19</f>
        <v>NS</v>
      </c>
      <c r="L19" s="50">
        <v>-7.0000000000000001E-3</v>
      </c>
      <c r="M19" s="49" t="str">
        <f t="shared" si="4"/>
        <v>VG</v>
      </c>
      <c r="N19" s="49" t="str">
        <f t="shared" ref="N19" si="111">AO19</f>
        <v>NS</v>
      </c>
      <c r="O19" s="49" t="str">
        <f t="shared" ref="O19" si="112">BD19</f>
        <v>NS</v>
      </c>
      <c r="P19" s="49" t="str">
        <f t="shared" ref="P19" si="113">BY19</f>
        <v>NS</v>
      </c>
      <c r="Q19" s="49">
        <v>0.62</v>
      </c>
      <c r="R19" s="49" t="str">
        <f t="shared" si="8"/>
        <v>S</v>
      </c>
      <c r="S19" s="49" t="str">
        <f t="shared" ref="S19" si="114">AN19</f>
        <v>NS</v>
      </c>
      <c r="T19" s="49" t="str">
        <f t="shared" ref="T19" si="115">BF19</f>
        <v>NS</v>
      </c>
      <c r="U19" s="49" t="str">
        <f t="shared" ref="U19" si="116">BX19</f>
        <v>NS</v>
      </c>
      <c r="V19" s="49">
        <v>0.68</v>
      </c>
      <c r="W19" s="49" t="str">
        <f t="shared" si="12"/>
        <v>S</v>
      </c>
      <c r="X19" s="49" t="str">
        <f t="shared" ref="X19" si="117">AP19</f>
        <v>NS</v>
      </c>
      <c r="Y19" s="49" t="str">
        <f t="shared" ref="Y19" si="118">BH19</f>
        <v>NS</v>
      </c>
      <c r="Z19" s="49" t="str">
        <f t="shared" ref="Z19" si="119">BZ19</f>
        <v>NS</v>
      </c>
      <c r="AA19" s="51">
        <v>-1.4541049943029001</v>
      </c>
      <c r="AB19" s="51">
        <v>-1.3504457651966399</v>
      </c>
      <c r="AC19" s="51">
        <v>62.899204382333799</v>
      </c>
      <c r="AD19" s="51">
        <v>62.157426473123202</v>
      </c>
      <c r="AE19" s="51">
        <v>1.5665583277691599</v>
      </c>
      <c r="AF19" s="51">
        <v>1.5331163573573401</v>
      </c>
      <c r="AG19" s="51">
        <v>0.50888231720407495</v>
      </c>
      <c r="AH19" s="51">
        <v>0.46514882670209701</v>
      </c>
      <c r="AI19" s="52" t="s">
        <v>73</v>
      </c>
      <c r="AJ19" s="52" t="s">
        <v>73</v>
      </c>
      <c r="AK19" s="52" t="s">
        <v>73</v>
      </c>
      <c r="AL19" s="52" t="s">
        <v>73</v>
      </c>
      <c r="AM19" s="52" t="s">
        <v>73</v>
      </c>
      <c r="AN19" s="52" t="s">
        <v>73</v>
      </c>
      <c r="AO19" s="52" t="s">
        <v>73</v>
      </c>
      <c r="AP19" s="52" t="s">
        <v>73</v>
      </c>
      <c r="AR19" s="53" t="s">
        <v>74</v>
      </c>
      <c r="AS19" s="51">
        <v>-1.4035295644097801</v>
      </c>
      <c r="AT19" s="51">
        <v>-1.41662761682807</v>
      </c>
      <c r="AU19" s="51">
        <v>62.146960657570503</v>
      </c>
      <c r="AV19" s="51">
        <v>62.151711810774401</v>
      </c>
      <c r="AW19" s="51">
        <v>1.5503320819778501</v>
      </c>
      <c r="AX19" s="51">
        <v>1.5545506157176301</v>
      </c>
      <c r="AY19" s="51">
        <v>0.52114593619514005</v>
      </c>
      <c r="AZ19" s="51">
        <v>0.51427154263673303</v>
      </c>
      <c r="BA19" s="52" t="s">
        <v>73</v>
      </c>
      <c r="BB19" s="52" t="s">
        <v>73</v>
      </c>
      <c r="BC19" s="52" t="s">
        <v>73</v>
      </c>
      <c r="BD19" s="52" t="s">
        <v>73</v>
      </c>
      <c r="BE19" s="52" t="s">
        <v>73</v>
      </c>
      <c r="BF19" s="52" t="s">
        <v>73</v>
      </c>
      <c r="BG19" s="52" t="s">
        <v>73</v>
      </c>
      <c r="BH19" s="52" t="s">
        <v>73</v>
      </c>
      <c r="BI19" s="47">
        <f t="shared" ref="BI19" si="120">IF(BJ19=AR19,1,0)</f>
        <v>1</v>
      </c>
      <c r="BJ19" s="47" t="s">
        <v>74</v>
      </c>
      <c r="BK19" s="51">
        <v>-1.4512831889503</v>
      </c>
      <c r="BL19" s="51">
        <v>-1.4554895635925</v>
      </c>
      <c r="BM19" s="51">
        <v>62.8780054845842</v>
      </c>
      <c r="BN19" s="51">
        <v>62.728644377839302</v>
      </c>
      <c r="BO19" s="51">
        <v>1.5656574302670101</v>
      </c>
      <c r="BP19" s="51">
        <v>1.5670001798316799</v>
      </c>
      <c r="BQ19" s="51">
        <v>0.51047864847191304</v>
      </c>
      <c r="BR19" s="51">
        <v>0.50298660633611003</v>
      </c>
      <c r="BS19" s="47" t="s">
        <v>73</v>
      </c>
      <c r="BT19" s="47" t="s">
        <v>73</v>
      </c>
      <c r="BU19" s="47" t="s">
        <v>73</v>
      </c>
      <c r="BV19" s="47" t="s">
        <v>73</v>
      </c>
      <c r="BW19" s="47" t="s">
        <v>73</v>
      </c>
      <c r="BX19" s="47" t="s">
        <v>73</v>
      </c>
      <c r="BY19" s="47" t="s">
        <v>73</v>
      </c>
      <c r="BZ19" s="47" t="s">
        <v>73</v>
      </c>
    </row>
    <row r="20" spans="1:78" s="63" customFormat="1" x14ac:dyDescent="0.25">
      <c r="A20" s="62">
        <v>14158500</v>
      </c>
      <c r="B20" s="63">
        <v>23773373</v>
      </c>
      <c r="C20" s="63" t="s">
        <v>2</v>
      </c>
      <c r="D20" s="83" t="s">
        <v>212</v>
      </c>
      <c r="E20" s="83" t="s">
        <v>211</v>
      </c>
      <c r="F20" s="79"/>
      <c r="G20" s="64">
        <v>0.67</v>
      </c>
      <c r="H20" s="64" t="str">
        <f t="shared" si="0"/>
        <v>S</v>
      </c>
      <c r="I20" s="64" t="str">
        <f t="shared" ref="I20" si="121">AJ20</f>
        <v>NS</v>
      </c>
      <c r="J20" s="64" t="str">
        <f t="shared" ref="J20" si="122">BB20</f>
        <v>NS</v>
      </c>
      <c r="K20" s="64" t="str">
        <f t="shared" ref="K20" si="123">BT20</f>
        <v>NS</v>
      </c>
      <c r="L20" s="65">
        <v>-2E-3</v>
      </c>
      <c r="M20" s="64" t="str">
        <f t="shared" si="4"/>
        <v>VG</v>
      </c>
      <c r="N20" s="64" t="str">
        <f t="shared" ref="N20" si="124">AO20</f>
        <v>NS</v>
      </c>
      <c r="O20" s="64" t="str">
        <f t="shared" ref="O20" si="125">BD20</f>
        <v>NS</v>
      </c>
      <c r="P20" s="64" t="str">
        <f t="shared" ref="P20" si="126">BY20</f>
        <v>NS</v>
      </c>
      <c r="Q20" s="64">
        <v>0.57999999999999996</v>
      </c>
      <c r="R20" s="64" t="str">
        <f t="shared" si="8"/>
        <v>G</v>
      </c>
      <c r="S20" s="64" t="str">
        <f t="shared" ref="S20" si="127">AN20</f>
        <v>NS</v>
      </c>
      <c r="T20" s="64" t="str">
        <f t="shared" ref="T20" si="128">BF20</f>
        <v>NS</v>
      </c>
      <c r="U20" s="64" t="str">
        <f t="shared" ref="U20" si="129">BX20</f>
        <v>NS</v>
      </c>
      <c r="V20" s="64">
        <v>0.68</v>
      </c>
      <c r="W20" s="64" t="str">
        <f t="shared" si="12"/>
        <v>S</v>
      </c>
      <c r="X20" s="64" t="str">
        <f t="shared" ref="X20" si="130">AP20</f>
        <v>NS</v>
      </c>
      <c r="Y20" s="64" t="str">
        <f t="shared" ref="Y20" si="131">BH20</f>
        <v>NS</v>
      </c>
      <c r="Z20" s="64" t="str">
        <f t="shared" ref="Z20" si="132">BZ20</f>
        <v>NS</v>
      </c>
      <c r="AA20" s="66">
        <v>-1.4541049943029001</v>
      </c>
      <c r="AB20" s="66">
        <v>-1.3504457651966399</v>
      </c>
      <c r="AC20" s="66">
        <v>62.899204382333799</v>
      </c>
      <c r="AD20" s="66">
        <v>62.157426473123202</v>
      </c>
      <c r="AE20" s="66">
        <v>1.5665583277691599</v>
      </c>
      <c r="AF20" s="66">
        <v>1.5331163573573401</v>
      </c>
      <c r="AG20" s="66">
        <v>0.50888231720407495</v>
      </c>
      <c r="AH20" s="66">
        <v>0.46514882670209701</v>
      </c>
      <c r="AI20" s="67" t="s">
        <v>73</v>
      </c>
      <c r="AJ20" s="67" t="s">
        <v>73</v>
      </c>
      <c r="AK20" s="67" t="s">
        <v>73</v>
      </c>
      <c r="AL20" s="67" t="s">
        <v>73</v>
      </c>
      <c r="AM20" s="67" t="s">
        <v>73</v>
      </c>
      <c r="AN20" s="67" t="s">
        <v>73</v>
      </c>
      <c r="AO20" s="67" t="s">
        <v>73</v>
      </c>
      <c r="AP20" s="67" t="s">
        <v>73</v>
      </c>
      <c r="AR20" s="68" t="s">
        <v>74</v>
      </c>
      <c r="AS20" s="66">
        <v>-1.4035295644097801</v>
      </c>
      <c r="AT20" s="66">
        <v>-1.41662761682807</v>
      </c>
      <c r="AU20" s="66">
        <v>62.146960657570503</v>
      </c>
      <c r="AV20" s="66">
        <v>62.151711810774401</v>
      </c>
      <c r="AW20" s="66">
        <v>1.5503320819778501</v>
      </c>
      <c r="AX20" s="66">
        <v>1.5545506157176301</v>
      </c>
      <c r="AY20" s="66">
        <v>0.52114593619514005</v>
      </c>
      <c r="AZ20" s="66">
        <v>0.51427154263673303</v>
      </c>
      <c r="BA20" s="67" t="s">
        <v>73</v>
      </c>
      <c r="BB20" s="67" t="s">
        <v>73</v>
      </c>
      <c r="BC20" s="67" t="s">
        <v>73</v>
      </c>
      <c r="BD20" s="67" t="s">
        <v>73</v>
      </c>
      <c r="BE20" s="67" t="s">
        <v>73</v>
      </c>
      <c r="BF20" s="67" t="s">
        <v>73</v>
      </c>
      <c r="BG20" s="67" t="s">
        <v>73</v>
      </c>
      <c r="BH20" s="67" t="s">
        <v>73</v>
      </c>
      <c r="BI20" s="63">
        <f t="shared" ref="BI20" si="133">IF(BJ20=AR20,1,0)</f>
        <v>1</v>
      </c>
      <c r="BJ20" s="63" t="s">
        <v>74</v>
      </c>
      <c r="BK20" s="66">
        <v>-1.4512831889503</v>
      </c>
      <c r="BL20" s="66">
        <v>-1.4554895635925</v>
      </c>
      <c r="BM20" s="66">
        <v>62.8780054845842</v>
      </c>
      <c r="BN20" s="66">
        <v>62.728644377839302</v>
      </c>
      <c r="BO20" s="66">
        <v>1.5656574302670101</v>
      </c>
      <c r="BP20" s="66">
        <v>1.5670001798316799</v>
      </c>
      <c r="BQ20" s="66">
        <v>0.51047864847191304</v>
      </c>
      <c r="BR20" s="66">
        <v>0.50298660633611003</v>
      </c>
      <c r="BS20" s="63" t="s">
        <v>73</v>
      </c>
      <c r="BT20" s="63" t="s">
        <v>73</v>
      </c>
      <c r="BU20" s="63" t="s">
        <v>73</v>
      </c>
      <c r="BV20" s="63" t="s">
        <v>73</v>
      </c>
      <c r="BW20" s="63" t="s">
        <v>73</v>
      </c>
      <c r="BX20" s="63" t="s">
        <v>73</v>
      </c>
      <c r="BY20" s="63" t="s">
        <v>73</v>
      </c>
      <c r="BZ20" s="63" t="s">
        <v>73</v>
      </c>
    </row>
    <row r="21" spans="1:78" s="63" customFormat="1" x14ac:dyDescent="0.25">
      <c r="A21" s="62">
        <v>14158500</v>
      </c>
      <c r="B21" s="63">
        <v>23773373</v>
      </c>
      <c r="C21" s="63" t="s">
        <v>2</v>
      </c>
      <c r="D21" s="83" t="s">
        <v>220</v>
      </c>
      <c r="E21" s="83" t="s">
        <v>219</v>
      </c>
      <c r="F21" s="79"/>
      <c r="G21" s="64">
        <v>0.69699999999999995</v>
      </c>
      <c r="H21" s="64" t="str">
        <f t="shared" si="0"/>
        <v>S</v>
      </c>
      <c r="I21" s="64" t="str">
        <f t="shared" ref="I21" si="134">AJ21</f>
        <v>NS</v>
      </c>
      <c r="J21" s="64" t="str">
        <f t="shared" ref="J21" si="135">BB21</f>
        <v>NS</v>
      </c>
      <c r="K21" s="64" t="str">
        <f t="shared" ref="K21" si="136">BT21</f>
        <v>NS</v>
      </c>
      <c r="L21" s="65">
        <v>-3.0000000000000001E-3</v>
      </c>
      <c r="M21" s="64" t="str">
        <f t="shared" si="4"/>
        <v>VG</v>
      </c>
      <c r="N21" s="64" t="str">
        <f t="shared" ref="N21" si="137">AO21</f>
        <v>NS</v>
      </c>
      <c r="O21" s="64" t="str">
        <f t="shared" ref="O21" si="138">BD21</f>
        <v>NS</v>
      </c>
      <c r="P21" s="64" t="str">
        <f t="shared" ref="P21" si="139">BY21</f>
        <v>NS</v>
      </c>
      <c r="Q21" s="64">
        <v>0.55000000000000004</v>
      </c>
      <c r="R21" s="64" t="str">
        <f t="shared" si="8"/>
        <v>G</v>
      </c>
      <c r="S21" s="64" t="str">
        <f t="shared" ref="S21" si="140">AN21</f>
        <v>NS</v>
      </c>
      <c r="T21" s="64" t="str">
        <f t="shared" ref="T21" si="141">BF21</f>
        <v>NS</v>
      </c>
      <c r="U21" s="64" t="str">
        <f t="shared" ref="U21" si="142">BX21</f>
        <v>NS</v>
      </c>
      <c r="V21" s="64">
        <v>0.69899999999999995</v>
      </c>
      <c r="W21" s="64" t="str">
        <f t="shared" si="12"/>
        <v>S</v>
      </c>
      <c r="X21" s="64" t="str">
        <f t="shared" ref="X21" si="143">AP21</f>
        <v>NS</v>
      </c>
      <c r="Y21" s="64" t="str">
        <f t="shared" ref="Y21" si="144">BH21</f>
        <v>NS</v>
      </c>
      <c r="Z21" s="64" t="str">
        <f t="shared" ref="Z21" si="145">BZ21</f>
        <v>NS</v>
      </c>
      <c r="AA21" s="66">
        <v>-1.4541049943029001</v>
      </c>
      <c r="AB21" s="66">
        <v>-1.3504457651966399</v>
      </c>
      <c r="AC21" s="66">
        <v>62.899204382333799</v>
      </c>
      <c r="AD21" s="66">
        <v>62.157426473123202</v>
      </c>
      <c r="AE21" s="66">
        <v>1.5665583277691599</v>
      </c>
      <c r="AF21" s="66">
        <v>1.5331163573573401</v>
      </c>
      <c r="AG21" s="66">
        <v>0.50888231720407495</v>
      </c>
      <c r="AH21" s="66">
        <v>0.46514882670209701</v>
      </c>
      <c r="AI21" s="67" t="s">
        <v>73</v>
      </c>
      <c r="AJ21" s="67" t="s">
        <v>73</v>
      </c>
      <c r="AK21" s="67" t="s">
        <v>73</v>
      </c>
      <c r="AL21" s="67" t="s">
        <v>73</v>
      </c>
      <c r="AM21" s="67" t="s">
        <v>73</v>
      </c>
      <c r="AN21" s="67" t="s">
        <v>73</v>
      </c>
      <c r="AO21" s="67" t="s">
        <v>73</v>
      </c>
      <c r="AP21" s="67" t="s">
        <v>73</v>
      </c>
      <c r="AR21" s="68" t="s">
        <v>74</v>
      </c>
      <c r="AS21" s="66">
        <v>-1.4035295644097801</v>
      </c>
      <c r="AT21" s="66">
        <v>-1.41662761682807</v>
      </c>
      <c r="AU21" s="66">
        <v>62.146960657570503</v>
      </c>
      <c r="AV21" s="66">
        <v>62.151711810774401</v>
      </c>
      <c r="AW21" s="66">
        <v>1.5503320819778501</v>
      </c>
      <c r="AX21" s="66">
        <v>1.5545506157176301</v>
      </c>
      <c r="AY21" s="66">
        <v>0.52114593619514005</v>
      </c>
      <c r="AZ21" s="66">
        <v>0.51427154263673303</v>
      </c>
      <c r="BA21" s="67" t="s">
        <v>73</v>
      </c>
      <c r="BB21" s="67" t="s">
        <v>73</v>
      </c>
      <c r="BC21" s="67" t="s">
        <v>73</v>
      </c>
      <c r="BD21" s="67" t="s">
        <v>73</v>
      </c>
      <c r="BE21" s="67" t="s">
        <v>73</v>
      </c>
      <c r="BF21" s="67" t="s">
        <v>73</v>
      </c>
      <c r="BG21" s="67" t="s">
        <v>73</v>
      </c>
      <c r="BH21" s="67" t="s">
        <v>73</v>
      </c>
      <c r="BI21" s="63">
        <f t="shared" ref="BI21" si="146">IF(BJ21=AR21,1,0)</f>
        <v>1</v>
      </c>
      <c r="BJ21" s="63" t="s">
        <v>74</v>
      </c>
      <c r="BK21" s="66">
        <v>-1.4512831889503</v>
      </c>
      <c r="BL21" s="66">
        <v>-1.4554895635925</v>
      </c>
      <c r="BM21" s="66">
        <v>62.8780054845842</v>
      </c>
      <c r="BN21" s="66">
        <v>62.728644377839302</v>
      </c>
      <c r="BO21" s="66">
        <v>1.5656574302670101</v>
      </c>
      <c r="BP21" s="66">
        <v>1.5670001798316799</v>
      </c>
      <c r="BQ21" s="66">
        <v>0.51047864847191304</v>
      </c>
      <c r="BR21" s="66">
        <v>0.50298660633611003</v>
      </c>
      <c r="BS21" s="63" t="s">
        <v>73</v>
      </c>
      <c r="BT21" s="63" t="s">
        <v>73</v>
      </c>
      <c r="BU21" s="63" t="s">
        <v>73</v>
      </c>
      <c r="BV21" s="63" t="s">
        <v>73</v>
      </c>
      <c r="BW21" s="63" t="s">
        <v>73</v>
      </c>
      <c r="BX21" s="63" t="s">
        <v>73</v>
      </c>
      <c r="BY21" s="63" t="s">
        <v>73</v>
      </c>
      <c r="BZ21" s="63" t="s">
        <v>73</v>
      </c>
    </row>
    <row r="22" spans="1:78" s="63" customFormat="1" x14ac:dyDescent="0.25">
      <c r="A22" s="62">
        <v>14158500</v>
      </c>
      <c r="B22" s="63">
        <v>23773373</v>
      </c>
      <c r="C22" s="63" t="s">
        <v>2</v>
      </c>
      <c r="D22" s="83" t="s">
        <v>221</v>
      </c>
      <c r="E22" s="83" t="s">
        <v>222</v>
      </c>
      <c r="F22" s="79"/>
      <c r="G22" s="64">
        <v>0.69699999999999995</v>
      </c>
      <c r="H22" s="64" t="str">
        <f t="shared" si="0"/>
        <v>S</v>
      </c>
      <c r="I22" s="64" t="str">
        <f t="shared" ref="I22" si="147">AJ22</f>
        <v>NS</v>
      </c>
      <c r="J22" s="64" t="str">
        <f t="shared" ref="J22" si="148">BB22</f>
        <v>NS</v>
      </c>
      <c r="K22" s="64" t="str">
        <f t="shared" ref="K22" si="149">BT22</f>
        <v>NS</v>
      </c>
      <c r="L22" s="65">
        <v>-4.0000000000000001E-3</v>
      </c>
      <c r="M22" s="64" t="str">
        <f t="shared" si="4"/>
        <v>VG</v>
      </c>
      <c r="N22" s="64" t="str">
        <f t="shared" ref="N22" si="150">AO22</f>
        <v>NS</v>
      </c>
      <c r="O22" s="64" t="str">
        <f t="shared" ref="O22" si="151">BD22</f>
        <v>NS</v>
      </c>
      <c r="P22" s="64" t="str">
        <f t="shared" ref="P22" si="152">BY22</f>
        <v>NS</v>
      </c>
      <c r="Q22" s="64">
        <v>0.55000000000000004</v>
      </c>
      <c r="R22" s="64" t="str">
        <f t="shared" si="8"/>
        <v>G</v>
      </c>
      <c r="S22" s="64" t="str">
        <f t="shared" ref="S22" si="153">AN22</f>
        <v>NS</v>
      </c>
      <c r="T22" s="64" t="str">
        <f t="shared" ref="T22" si="154">BF22</f>
        <v>NS</v>
      </c>
      <c r="U22" s="64" t="str">
        <f t="shared" ref="U22" si="155">BX22</f>
        <v>NS</v>
      </c>
      <c r="V22" s="64">
        <v>0.69899999999999995</v>
      </c>
      <c r="W22" s="64" t="str">
        <f t="shared" si="12"/>
        <v>S</v>
      </c>
      <c r="X22" s="64" t="str">
        <f t="shared" ref="X22" si="156">AP22</f>
        <v>NS</v>
      </c>
      <c r="Y22" s="64" t="str">
        <f t="shared" ref="Y22" si="157">BH22</f>
        <v>NS</v>
      </c>
      <c r="Z22" s="64" t="str">
        <f t="shared" ref="Z22" si="158">BZ22</f>
        <v>NS</v>
      </c>
      <c r="AA22" s="66">
        <v>-1.4541049943029001</v>
      </c>
      <c r="AB22" s="66">
        <v>-1.3504457651966399</v>
      </c>
      <c r="AC22" s="66">
        <v>62.899204382333799</v>
      </c>
      <c r="AD22" s="66">
        <v>62.157426473123202</v>
      </c>
      <c r="AE22" s="66">
        <v>1.5665583277691599</v>
      </c>
      <c r="AF22" s="66">
        <v>1.5331163573573401</v>
      </c>
      <c r="AG22" s="66">
        <v>0.50888231720407495</v>
      </c>
      <c r="AH22" s="66">
        <v>0.46514882670209701</v>
      </c>
      <c r="AI22" s="67" t="s">
        <v>73</v>
      </c>
      <c r="AJ22" s="67" t="s">
        <v>73</v>
      </c>
      <c r="AK22" s="67" t="s">
        <v>73</v>
      </c>
      <c r="AL22" s="67" t="s">
        <v>73</v>
      </c>
      <c r="AM22" s="67" t="s">
        <v>73</v>
      </c>
      <c r="AN22" s="67" t="s">
        <v>73</v>
      </c>
      <c r="AO22" s="67" t="s">
        <v>73</v>
      </c>
      <c r="AP22" s="67" t="s">
        <v>73</v>
      </c>
      <c r="AR22" s="68" t="s">
        <v>74</v>
      </c>
      <c r="AS22" s="66">
        <v>-1.4035295644097801</v>
      </c>
      <c r="AT22" s="66">
        <v>-1.41662761682807</v>
      </c>
      <c r="AU22" s="66">
        <v>62.146960657570503</v>
      </c>
      <c r="AV22" s="66">
        <v>62.151711810774401</v>
      </c>
      <c r="AW22" s="66">
        <v>1.5503320819778501</v>
      </c>
      <c r="AX22" s="66">
        <v>1.5545506157176301</v>
      </c>
      <c r="AY22" s="66">
        <v>0.52114593619514005</v>
      </c>
      <c r="AZ22" s="66">
        <v>0.51427154263673303</v>
      </c>
      <c r="BA22" s="67" t="s">
        <v>73</v>
      </c>
      <c r="BB22" s="67" t="s">
        <v>73</v>
      </c>
      <c r="BC22" s="67" t="s">
        <v>73</v>
      </c>
      <c r="BD22" s="67" t="s">
        <v>73</v>
      </c>
      <c r="BE22" s="67" t="s">
        <v>73</v>
      </c>
      <c r="BF22" s="67" t="s">
        <v>73</v>
      </c>
      <c r="BG22" s="67" t="s">
        <v>73</v>
      </c>
      <c r="BH22" s="67" t="s">
        <v>73</v>
      </c>
      <c r="BI22" s="63">
        <f t="shared" ref="BI22" si="159">IF(BJ22=AR22,1,0)</f>
        <v>1</v>
      </c>
      <c r="BJ22" s="63" t="s">
        <v>74</v>
      </c>
      <c r="BK22" s="66">
        <v>-1.4512831889503</v>
      </c>
      <c r="BL22" s="66">
        <v>-1.4554895635925</v>
      </c>
      <c r="BM22" s="66">
        <v>62.8780054845842</v>
      </c>
      <c r="BN22" s="66">
        <v>62.728644377839302</v>
      </c>
      <c r="BO22" s="66">
        <v>1.5656574302670101</v>
      </c>
      <c r="BP22" s="66">
        <v>1.5670001798316799</v>
      </c>
      <c r="BQ22" s="66">
        <v>0.51047864847191304</v>
      </c>
      <c r="BR22" s="66">
        <v>0.50298660633611003</v>
      </c>
      <c r="BS22" s="63" t="s">
        <v>73</v>
      </c>
      <c r="BT22" s="63" t="s">
        <v>73</v>
      </c>
      <c r="BU22" s="63" t="s">
        <v>73</v>
      </c>
      <c r="BV22" s="63" t="s">
        <v>73</v>
      </c>
      <c r="BW22" s="63" t="s">
        <v>73</v>
      </c>
      <c r="BX22" s="63" t="s">
        <v>73</v>
      </c>
      <c r="BY22" s="63" t="s">
        <v>73</v>
      </c>
      <c r="BZ22" s="63" t="s">
        <v>73</v>
      </c>
    </row>
    <row r="23" spans="1:78" s="63" customFormat="1" x14ac:dyDescent="0.25">
      <c r="A23" s="62">
        <v>14158500</v>
      </c>
      <c r="B23" s="63">
        <v>23773373</v>
      </c>
      <c r="C23" s="63" t="s">
        <v>2</v>
      </c>
      <c r="D23" s="83" t="s">
        <v>221</v>
      </c>
      <c r="E23" s="83" t="s">
        <v>223</v>
      </c>
      <c r="F23" s="79"/>
      <c r="G23" s="64">
        <v>0.57999999999999996</v>
      </c>
      <c r="H23" s="64" t="str">
        <f t="shared" si="0"/>
        <v>S</v>
      </c>
      <c r="I23" s="64" t="str">
        <f t="shared" ref="I23" si="160">AJ23</f>
        <v>NS</v>
      </c>
      <c r="J23" s="64" t="str">
        <f t="shared" ref="J23" si="161">BB23</f>
        <v>NS</v>
      </c>
      <c r="K23" s="64" t="str">
        <f t="shared" ref="K23" si="162">BT23</f>
        <v>NS</v>
      </c>
      <c r="L23" s="65">
        <v>-1E-3</v>
      </c>
      <c r="M23" s="64" t="str">
        <f t="shared" si="4"/>
        <v>VG</v>
      </c>
      <c r="N23" s="64" t="str">
        <f t="shared" ref="N23" si="163">AO23</f>
        <v>NS</v>
      </c>
      <c r="O23" s="64" t="str">
        <f t="shared" ref="O23" si="164">BD23</f>
        <v>NS</v>
      </c>
      <c r="P23" s="64" t="str">
        <f t="shared" ref="P23" si="165">BY23</f>
        <v>NS</v>
      </c>
      <c r="Q23" s="64">
        <v>0.65</v>
      </c>
      <c r="R23" s="64" t="str">
        <f t="shared" si="8"/>
        <v>S</v>
      </c>
      <c r="S23" s="64" t="str">
        <f t="shared" ref="S23" si="166">AN23</f>
        <v>NS</v>
      </c>
      <c r="T23" s="64" t="str">
        <f t="shared" ref="T23" si="167">BF23</f>
        <v>NS</v>
      </c>
      <c r="U23" s="64" t="str">
        <f t="shared" ref="U23" si="168">BX23</f>
        <v>NS</v>
      </c>
      <c r="V23" s="64">
        <v>0.63</v>
      </c>
      <c r="W23" s="64" t="str">
        <f t="shared" si="12"/>
        <v>S</v>
      </c>
      <c r="X23" s="64" t="str">
        <f t="shared" ref="X23" si="169">AP23</f>
        <v>NS</v>
      </c>
      <c r="Y23" s="64" t="str">
        <f t="shared" ref="Y23" si="170">BH23</f>
        <v>NS</v>
      </c>
      <c r="Z23" s="64" t="str">
        <f t="shared" ref="Z23" si="171">BZ23</f>
        <v>NS</v>
      </c>
      <c r="AA23" s="66">
        <v>-1.4541049943029001</v>
      </c>
      <c r="AB23" s="66">
        <v>-1.3504457651966399</v>
      </c>
      <c r="AC23" s="66">
        <v>62.899204382333799</v>
      </c>
      <c r="AD23" s="66">
        <v>62.157426473123202</v>
      </c>
      <c r="AE23" s="66">
        <v>1.5665583277691599</v>
      </c>
      <c r="AF23" s="66">
        <v>1.5331163573573401</v>
      </c>
      <c r="AG23" s="66">
        <v>0.50888231720407495</v>
      </c>
      <c r="AH23" s="66">
        <v>0.46514882670209701</v>
      </c>
      <c r="AI23" s="67" t="s">
        <v>73</v>
      </c>
      <c r="AJ23" s="67" t="s">
        <v>73</v>
      </c>
      <c r="AK23" s="67" t="s">
        <v>73</v>
      </c>
      <c r="AL23" s="67" t="s">
        <v>73</v>
      </c>
      <c r="AM23" s="67" t="s">
        <v>73</v>
      </c>
      <c r="AN23" s="67" t="s">
        <v>73</v>
      </c>
      <c r="AO23" s="67" t="s">
        <v>73</v>
      </c>
      <c r="AP23" s="67" t="s">
        <v>73</v>
      </c>
      <c r="AR23" s="68" t="s">
        <v>74</v>
      </c>
      <c r="AS23" s="66">
        <v>-1.4035295644097801</v>
      </c>
      <c r="AT23" s="66">
        <v>-1.41662761682807</v>
      </c>
      <c r="AU23" s="66">
        <v>62.146960657570503</v>
      </c>
      <c r="AV23" s="66">
        <v>62.151711810774401</v>
      </c>
      <c r="AW23" s="66">
        <v>1.5503320819778501</v>
      </c>
      <c r="AX23" s="66">
        <v>1.5545506157176301</v>
      </c>
      <c r="AY23" s="66">
        <v>0.52114593619514005</v>
      </c>
      <c r="AZ23" s="66">
        <v>0.51427154263673303</v>
      </c>
      <c r="BA23" s="67" t="s">
        <v>73</v>
      </c>
      <c r="BB23" s="67" t="s">
        <v>73</v>
      </c>
      <c r="BC23" s="67" t="s">
        <v>73</v>
      </c>
      <c r="BD23" s="67" t="s">
        <v>73</v>
      </c>
      <c r="BE23" s="67" t="s">
        <v>73</v>
      </c>
      <c r="BF23" s="67" t="s">
        <v>73</v>
      </c>
      <c r="BG23" s="67" t="s">
        <v>73</v>
      </c>
      <c r="BH23" s="67" t="s">
        <v>73</v>
      </c>
      <c r="BI23" s="63">
        <f t="shared" ref="BI23" si="172">IF(BJ23=AR23,1,0)</f>
        <v>1</v>
      </c>
      <c r="BJ23" s="63" t="s">
        <v>74</v>
      </c>
      <c r="BK23" s="66">
        <v>-1.4512831889503</v>
      </c>
      <c r="BL23" s="66">
        <v>-1.4554895635925</v>
      </c>
      <c r="BM23" s="66">
        <v>62.8780054845842</v>
      </c>
      <c r="BN23" s="66">
        <v>62.728644377839302</v>
      </c>
      <c r="BO23" s="66">
        <v>1.5656574302670101</v>
      </c>
      <c r="BP23" s="66">
        <v>1.5670001798316799</v>
      </c>
      <c r="BQ23" s="66">
        <v>0.51047864847191304</v>
      </c>
      <c r="BR23" s="66">
        <v>0.50298660633611003</v>
      </c>
      <c r="BS23" s="63" t="s">
        <v>73</v>
      </c>
      <c r="BT23" s="63" t="s">
        <v>73</v>
      </c>
      <c r="BU23" s="63" t="s">
        <v>73</v>
      </c>
      <c r="BV23" s="63" t="s">
        <v>73</v>
      </c>
      <c r="BW23" s="63" t="s">
        <v>73</v>
      </c>
      <c r="BX23" s="63" t="s">
        <v>73</v>
      </c>
      <c r="BY23" s="63" t="s">
        <v>73</v>
      </c>
      <c r="BZ23" s="63" t="s">
        <v>73</v>
      </c>
    </row>
    <row r="24" spans="1:78" s="63" customFormat="1" x14ac:dyDescent="0.25">
      <c r="A24" s="62">
        <v>14158500</v>
      </c>
      <c r="B24" s="63">
        <v>23773373</v>
      </c>
      <c r="C24" s="63" t="s">
        <v>2</v>
      </c>
      <c r="D24" s="83" t="s">
        <v>221</v>
      </c>
      <c r="E24" s="83" t="s">
        <v>224</v>
      </c>
      <c r="F24" s="79"/>
      <c r="G24" s="64">
        <v>0.67800000000000005</v>
      </c>
      <c r="H24" s="64" t="str">
        <f t="shared" si="0"/>
        <v>S</v>
      </c>
      <c r="I24" s="64" t="str">
        <f t="shared" ref="I24" si="173">AJ24</f>
        <v>NS</v>
      </c>
      <c r="J24" s="64" t="str">
        <f t="shared" ref="J24" si="174">BB24</f>
        <v>NS</v>
      </c>
      <c r="K24" s="64" t="str">
        <f t="shared" ref="K24" si="175">BT24</f>
        <v>NS</v>
      </c>
      <c r="L24" s="65">
        <v>-2E-3</v>
      </c>
      <c r="M24" s="64" t="str">
        <f t="shared" si="4"/>
        <v>VG</v>
      </c>
      <c r="N24" s="64" t="str">
        <f t="shared" ref="N24" si="176">AO24</f>
        <v>NS</v>
      </c>
      <c r="O24" s="64" t="str">
        <f t="shared" ref="O24" si="177">BD24</f>
        <v>NS</v>
      </c>
      <c r="P24" s="64" t="str">
        <f t="shared" ref="P24" si="178">BY24</f>
        <v>NS</v>
      </c>
      <c r="Q24" s="64">
        <v>0.56999999999999995</v>
      </c>
      <c r="R24" s="64" t="str">
        <f t="shared" si="8"/>
        <v>G</v>
      </c>
      <c r="S24" s="64" t="str">
        <f t="shared" ref="S24" si="179">AN24</f>
        <v>NS</v>
      </c>
      <c r="T24" s="64" t="str">
        <f t="shared" ref="T24" si="180">BF24</f>
        <v>NS</v>
      </c>
      <c r="U24" s="64" t="str">
        <f t="shared" ref="U24" si="181">BX24</f>
        <v>NS</v>
      </c>
      <c r="V24" s="64">
        <v>0.68500000000000005</v>
      </c>
      <c r="W24" s="64" t="str">
        <f t="shared" si="12"/>
        <v>S</v>
      </c>
      <c r="X24" s="64" t="str">
        <f t="shared" ref="X24" si="182">AP24</f>
        <v>NS</v>
      </c>
      <c r="Y24" s="64" t="str">
        <f t="shared" ref="Y24" si="183">BH24</f>
        <v>NS</v>
      </c>
      <c r="Z24" s="64" t="str">
        <f t="shared" ref="Z24" si="184">BZ24</f>
        <v>NS</v>
      </c>
      <c r="AA24" s="66">
        <v>-1.4541049943029001</v>
      </c>
      <c r="AB24" s="66">
        <v>-1.3504457651966399</v>
      </c>
      <c r="AC24" s="66">
        <v>62.899204382333799</v>
      </c>
      <c r="AD24" s="66">
        <v>62.157426473123202</v>
      </c>
      <c r="AE24" s="66">
        <v>1.5665583277691599</v>
      </c>
      <c r="AF24" s="66">
        <v>1.5331163573573401</v>
      </c>
      <c r="AG24" s="66">
        <v>0.50888231720407495</v>
      </c>
      <c r="AH24" s="66">
        <v>0.46514882670209701</v>
      </c>
      <c r="AI24" s="67" t="s">
        <v>73</v>
      </c>
      <c r="AJ24" s="67" t="s">
        <v>73</v>
      </c>
      <c r="AK24" s="67" t="s">
        <v>73</v>
      </c>
      <c r="AL24" s="67" t="s">
        <v>73</v>
      </c>
      <c r="AM24" s="67" t="s">
        <v>73</v>
      </c>
      <c r="AN24" s="67" t="s">
        <v>73</v>
      </c>
      <c r="AO24" s="67" t="s">
        <v>73</v>
      </c>
      <c r="AP24" s="67" t="s">
        <v>73</v>
      </c>
      <c r="AR24" s="68" t="s">
        <v>74</v>
      </c>
      <c r="AS24" s="66">
        <v>-1.4035295644097801</v>
      </c>
      <c r="AT24" s="66">
        <v>-1.41662761682807</v>
      </c>
      <c r="AU24" s="66">
        <v>62.146960657570503</v>
      </c>
      <c r="AV24" s="66">
        <v>62.151711810774401</v>
      </c>
      <c r="AW24" s="66">
        <v>1.5503320819778501</v>
      </c>
      <c r="AX24" s="66">
        <v>1.5545506157176301</v>
      </c>
      <c r="AY24" s="66">
        <v>0.52114593619514005</v>
      </c>
      <c r="AZ24" s="66">
        <v>0.51427154263673303</v>
      </c>
      <c r="BA24" s="67" t="s">
        <v>73</v>
      </c>
      <c r="BB24" s="67" t="s">
        <v>73</v>
      </c>
      <c r="BC24" s="67" t="s">
        <v>73</v>
      </c>
      <c r="BD24" s="67" t="s">
        <v>73</v>
      </c>
      <c r="BE24" s="67" t="s">
        <v>73</v>
      </c>
      <c r="BF24" s="67" t="s">
        <v>73</v>
      </c>
      <c r="BG24" s="67" t="s">
        <v>73</v>
      </c>
      <c r="BH24" s="67" t="s">
        <v>73</v>
      </c>
      <c r="BI24" s="63">
        <f t="shared" ref="BI24" si="185">IF(BJ24=AR24,1,0)</f>
        <v>1</v>
      </c>
      <c r="BJ24" s="63" t="s">
        <v>74</v>
      </c>
      <c r="BK24" s="66">
        <v>-1.4512831889503</v>
      </c>
      <c r="BL24" s="66">
        <v>-1.4554895635925</v>
      </c>
      <c r="BM24" s="66">
        <v>62.8780054845842</v>
      </c>
      <c r="BN24" s="66">
        <v>62.728644377839302</v>
      </c>
      <c r="BO24" s="66">
        <v>1.5656574302670101</v>
      </c>
      <c r="BP24" s="66">
        <v>1.5670001798316799</v>
      </c>
      <c r="BQ24" s="66">
        <v>0.51047864847191304</v>
      </c>
      <c r="BR24" s="66">
        <v>0.50298660633611003</v>
      </c>
      <c r="BS24" s="63" t="s">
        <v>73</v>
      </c>
      <c r="BT24" s="63" t="s">
        <v>73</v>
      </c>
      <c r="BU24" s="63" t="s">
        <v>73</v>
      </c>
      <c r="BV24" s="63" t="s">
        <v>73</v>
      </c>
      <c r="BW24" s="63" t="s">
        <v>73</v>
      </c>
      <c r="BX24" s="63" t="s">
        <v>73</v>
      </c>
      <c r="BY24" s="63" t="s">
        <v>73</v>
      </c>
      <c r="BZ24" s="63" t="s">
        <v>73</v>
      </c>
    </row>
    <row r="25" spans="1:78" s="63" customFormat="1" x14ac:dyDescent="0.25">
      <c r="A25" s="62">
        <v>14158500</v>
      </c>
      <c r="B25" s="63">
        <v>23773373</v>
      </c>
      <c r="C25" s="63" t="s">
        <v>2</v>
      </c>
      <c r="D25" s="83" t="s">
        <v>254</v>
      </c>
      <c r="E25" s="83" t="s">
        <v>219</v>
      </c>
      <c r="F25" s="79"/>
      <c r="G25" s="64">
        <v>0.69699999999999995</v>
      </c>
      <c r="H25" s="64" t="str">
        <f t="shared" ref="H25" si="186">IF(G25&gt;0.8,"VG",IF(G25&gt;0.7,"G",IF(G25&gt;0.45,"S","NS")))</f>
        <v>S</v>
      </c>
      <c r="I25" s="64" t="str">
        <f t="shared" ref="I25" si="187">AJ25</f>
        <v>NS</v>
      </c>
      <c r="J25" s="64" t="str">
        <f t="shared" ref="J25" si="188">BB25</f>
        <v>NS</v>
      </c>
      <c r="K25" s="64" t="str">
        <f t="shared" ref="K25" si="189">BT25</f>
        <v>NS</v>
      </c>
      <c r="L25" s="65">
        <v>-3.0999999999999999E-3</v>
      </c>
      <c r="M25" s="64" t="str">
        <f t="shared" ref="M25" si="190">IF(ABS(L25)&lt;5%,"VG",IF(ABS(L25)&lt;10%,"G",IF(ABS(L25)&lt;15%,"S","NS")))</f>
        <v>VG</v>
      </c>
      <c r="N25" s="64" t="str">
        <f t="shared" ref="N25" si="191">AO25</f>
        <v>NS</v>
      </c>
      <c r="O25" s="64" t="str">
        <f t="shared" ref="O25" si="192">BD25</f>
        <v>NS</v>
      </c>
      <c r="P25" s="64" t="str">
        <f t="shared" ref="P25" si="193">BY25</f>
        <v>NS</v>
      </c>
      <c r="Q25" s="64">
        <v>0.55000000000000004</v>
      </c>
      <c r="R25" s="64" t="str">
        <f t="shared" ref="R25" si="194">IF(Q25&lt;=0.5,"VG",IF(Q25&lt;=0.6,"G",IF(Q25&lt;=0.7,"S","NS")))</f>
        <v>G</v>
      </c>
      <c r="S25" s="64" t="str">
        <f t="shared" ref="S25" si="195">AN25</f>
        <v>NS</v>
      </c>
      <c r="T25" s="64" t="str">
        <f t="shared" ref="T25" si="196">BF25</f>
        <v>NS</v>
      </c>
      <c r="U25" s="64" t="str">
        <f t="shared" ref="U25" si="197">BX25</f>
        <v>NS</v>
      </c>
      <c r="V25" s="64">
        <v>0.69899999999999995</v>
      </c>
      <c r="W25" s="64" t="str">
        <f t="shared" ref="W25" si="198">IF(V25&gt;0.85,"VG",IF(V25&gt;0.75,"G",IF(V25&gt;0.6,"S","NS")))</f>
        <v>S</v>
      </c>
      <c r="X25" s="64" t="str">
        <f t="shared" ref="X25" si="199">AP25</f>
        <v>NS</v>
      </c>
      <c r="Y25" s="64" t="str">
        <f t="shared" ref="Y25" si="200">BH25</f>
        <v>NS</v>
      </c>
      <c r="Z25" s="64" t="str">
        <f t="shared" ref="Z25" si="201">BZ25</f>
        <v>NS</v>
      </c>
      <c r="AA25" s="66">
        <v>-1.4541049943029001</v>
      </c>
      <c r="AB25" s="66">
        <v>-1.3504457651966399</v>
      </c>
      <c r="AC25" s="66">
        <v>62.899204382333799</v>
      </c>
      <c r="AD25" s="66">
        <v>62.157426473123202</v>
      </c>
      <c r="AE25" s="66">
        <v>1.5665583277691599</v>
      </c>
      <c r="AF25" s="66">
        <v>1.5331163573573401</v>
      </c>
      <c r="AG25" s="66">
        <v>0.50888231720407495</v>
      </c>
      <c r="AH25" s="66">
        <v>0.46514882670209701</v>
      </c>
      <c r="AI25" s="67" t="s">
        <v>73</v>
      </c>
      <c r="AJ25" s="67" t="s">
        <v>73</v>
      </c>
      <c r="AK25" s="67" t="s">
        <v>73</v>
      </c>
      <c r="AL25" s="67" t="s">
        <v>73</v>
      </c>
      <c r="AM25" s="67" t="s">
        <v>73</v>
      </c>
      <c r="AN25" s="67" t="s">
        <v>73</v>
      </c>
      <c r="AO25" s="67" t="s">
        <v>73</v>
      </c>
      <c r="AP25" s="67" t="s">
        <v>73</v>
      </c>
      <c r="AR25" s="68" t="s">
        <v>74</v>
      </c>
      <c r="AS25" s="66">
        <v>-1.4035295644097801</v>
      </c>
      <c r="AT25" s="66">
        <v>-1.41662761682807</v>
      </c>
      <c r="AU25" s="66">
        <v>62.146960657570503</v>
      </c>
      <c r="AV25" s="66">
        <v>62.151711810774401</v>
      </c>
      <c r="AW25" s="66">
        <v>1.5503320819778501</v>
      </c>
      <c r="AX25" s="66">
        <v>1.5545506157176301</v>
      </c>
      <c r="AY25" s="66">
        <v>0.52114593619514005</v>
      </c>
      <c r="AZ25" s="66">
        <v>0.51427154263673303</v>
      </c>
      <c r="BA25" s="67" t="s">
        <v>73</v>
      </c>
      <c r="BB25" s="67" t="s">
        <v>73</v>
      </c>
      <c r="BC25" s="67" t="s">
        <v>73</v>
      </c>
      <c r="BD25" s="67" t="s">
        <v>73</v>
      </c>
      <c r="BE25" s="67" t="s">
        <v>73</v>
      </c>
      <c r="BF25" s="67" t="s">
        <v>73</v>
      </c>
      <c r="BG25" s="67" t="s">
        <v>73</v>
      </c>
      <c r="BH25" s="67" t="s">
        <v>73</v>
      </c>
      <c r="BI25" s="63">
        <f t="shared" ref="BI25" si="202">IF(BJ25=AR25,1,0)</f>
        <v>1</v>
      </c>
      <c r="BJ25" s="63" t="s">
        <v>74</v>
      </c>
      <c r="BK25" s="66">
        <v>-1.4512831889503</v>
      </c>
      <c r="BL25" s="66">
        <v>-1.4554895635925</v>
      </c>
      <c r="BM25" s="66">
        <v>62.8780054845842</v>
      </c>
      <c r="BN25" s="66">
        <v>62.728644377839302</v>
      </c>
      <c r="BO25" s="66">
        <v>1.5656574302670101</v>
      </c>
      <c r="BP25" s="66">
        <v>1.5670001798316799</v>
      </c>
      <c r="BQ25" s="66">
        <v>0.51047864847191304</v>
      </c>
      <c r="BR25" s="66">
        <v>0.50298660633611003</v>
      </c>
      <c r="BS25" s="63" t="s">
        <v>73</v>
      </c>
      <c r="BT25" s="63" t="s">
        <v>73</v>
      </c>
      <c r="BU25" s="63" t="s">
        <v>73</v>
      </c>
      <c r="BV25" s="63" t="s">
        <v>73</v>
      </c>
      <c r="BW25" s="63" t="s">
        <v>73</v>
      </c>
      <c r="BX25" s="63" t="s">
        <v>73</v>
      </c>
      <c r="BY25" s="63" t="s">
        <v>73</v>
      </c>
      <c r="BZ25" s="63" t="s">
        <v>73</v>
      </c>
    </row>
    <row r="26" spans="1:78" s="30" customFormat="1" x14ac:dyDescent="0.25">
      <c r="A26" s="114">
        <v>14158500</v>
      </c>
      <c r="B26" s="30">
        <v>23773373</v>
      </c>
      <c r="C26" s="30" t="s">
        <v>2</v>
      </c>
      <c r="D26" s="115" t="s">
        <v>301</v>
      </c>
      <c r="E26" s="115"/>
      <c r="F26" s="116"/>
      <c r="G26" s="24">
        <v>-8.15</v>
      </c>
      <c r="H26" s="24" t="str">
        <f t="shared" ref="H26" si="203">IF(G26&gt;0.8,"VG",IF(G26&gt;0.7,"G",IF(G26&gt;0.45,"S","NS")))</f>
        <v>NS</v>
      </c>
      <c r="I26" s="24" t="str">
        <f t="shared" ref="I26" si="204">AJ26</f>
        <v>NS</v>
      </c>
      <c r="J26" s="24" t="str">
        <f t="shared" ref="J26" si="205">BB26</f>
        <v>NS</v>
      </c>
      <c r="K26" s="24" t="str">
        <f t="shared" ref="K26" si="206">BT26</f>
        <v>NS</v>
      </c>
      <c r="L26" s="25">
        <v>-0.54910000000000003</v>
      </c>
      <c r="M26" s="24" t="str">
        <f t="shared" ref="M26" si="207">IF(ABS(L26)&lt;5%,"VG",IF(ABS(L26)&lt;10%,"G",IF(ABS(L26)&lt;15%,"S","NS")))</f>
        <v>NS</v>
      </c>
      <c r="N26" s="24" t="str">
        <f t="shared" ref="N26" si="208">AO26</f>
        <v>NS</v>
      </c>
      <c r="O26" s="24" t="str">
        <f t="shared" ref="O26" si="209">BD26</f>
        <v>NS</v>
      </c>
      <c r="P26" s="24" t="str">
        <f t="shared" ref="P26" si="210">BY26</f>
        <v>NS</v>
      </c>
      <c r="Q26" s="24">
        <v>1.07</v>
      </c>
      <c r="R26" s="24" t="str">
        <f t="shared" ref="R26" si="211">IF(Q26&lt;=0.5,"VG",IF(Q26&lt;=0.6,"G",IF(Q26&lt;=0.7,"S","NS")))</f>
        <v>NS</v>
      </c>
      <c r="S26" s="24" t="str">
        <f t="shared" ref="S26" si="212">AN26</f>
        <v>NS</v>
      </c>
      <c r="T26" s="24" t="str">
        <f t="shared" ref="T26" si="213">BF26</f>
        <v>NS</v>
      </c>
      <c r="U26" s="24" t="str">
        <f t="shared" ref="U26" si="214">BX26</f>
        <v>NS</v>
      </c>
      <c r="V26" s="24">
        <v>0.4</v>
      </c>
      <c r="W26" s="24" t="str">
        <f t="shared" ref="W26" si="215">IF(V26&gt;0.85,"VG",IF(V26&gt;0.75,"G",IF(V26&gt;0.6,"S","NS")))</f>
        <v>NS</v>
      </c>
      <c r="X26" s="24" t="str">
        <f t="shared" ref="X26" si="216">AP26</f>
        <v>NS</v>
      </c>
      <c r="Y26" s="24" t="str">
        <f t="shared" ref="Y26" si="217">BH26</f>
        <v>NS</v>
      </c>
      <c r="Z26" s="24" t="str">
        <f t="shared" ref="Z26" si="218">BZ26</f>
        <v>NS</v>
      </c>
      <c r="AA26" s="33">
        <v>-1.4541049943029001</v>
      </c>
      <c r="AB26" s="33">
        <v>-1.3504457651966399</v>
      </c>
      <c r="AC26" s="33">
        <v>62.899204382333799</v>
      </c>
      <c r="AD26" s="33">
        <v>62.157426473123202</v>
      </c>
      <c r="AE26" s="33">
        <v>1.5665583277691599</v>
      </c>
      <c r="AF26" s="33">
        <v>1.5331163573573401</v>
      </c>
      <c r="AG26" s="33">
        <v>0.50888231720407495</v>
      </c>
      <c r="AH26" s="33">
        <v>0.46514882670209701</v>
      </c>
      <c r="AI26" s="36" t="s">
        <v>73</v>
      </c>
      <c r="AJ26" s="36" t="s">
        <v>73</v>
      </c>
      <c r="AK26" s="36" t="s">
        <v>73</v>
      </c>
      <c r="AL26" s="36" t="s">
        <v>73</v>
      </c>
      <c r="AM26" s="36" t="s">
        <v>73</v>
      </c>
      <c r="AN26" s="36" t="s">
        <v>73</v>
      </c>
      <c r="AO26" s="36" t="s">
        <v>73</v>
      </c>
      <c r="AP26" s="36" t="s">
        <v>73</v>
      </c>
      <c r="AR26" s="117" t="s">
        <v>74</v>
      </c>
      <c r="AS26" s="33">
        <v>-1.4035295644097801</v>
      </c>
      <c r="AT26" s="33">
        <v>-1.41662761682807</v>
      </c>
      <c r="AU26" s="33">
        <v>62.146960657570503</v>
      </c>
      <c r="AV26" s="33">
        <v>62.151711810774401</v>
      </c>
      <c r="AW26" s="33">
        <v>1.5503320819778501</v>
      </c>
      <c r="AX26" s="33">
        <v>1.5545506157176301</v>
      </c>
      <c r="AY26" s="33">
        <v>0.52114593619514005</v>
      </c>
      <c r="AZ26" s="33">
        <v>0.51427154263673303</v>
      </c>
      <c r="BA26" s="36" t="s">
        <v>73</v>
      </c>
      <c r="BB26" s="36" t="s">
        <v>73</v>
      </c>
      <c r="BC26" s="36" t="s">
        <v>73</v>
      </c>
      <c r="BD26" s="36" t="s">
        <v>73</v>
      </c>
      <c r="BE26" s="36" t="s">
        <v>73</v>
      </c>
      <c r="BF26" s="36" t="s">
        <v>73</v>
      </c>
      <c r="BG26" s="36" t="s">
        <v>73</v>
      </c>
      <c r="BH26" s="36" t="s">
        <v>73</v>
      </c>
      <c r="BI26" s="30">
        <f t="shared" ref="BI26" si="219">IF(BJ26=AR26,1,0)</f>
        <v>1</v>
      </c>
      <c r="BJ26" s="30" t="s">
        <v>74</v>
      </c>
      <c r="BK26" s="33">
        <v>-1.4512831889503</v>
      </c>
      <c r="BL26" s="33">
        <v>-1.4554895635925</v>
      </c>
      <c r="BM26" s="33">
        <v>62.8780054845842</v>
      </c>
      <c r="BN26" s="33">
        <v>62.728644377839302</v>
      </c>
      <c r="BO26" s="33">
        <v>1.5656574302670101</v>
      </c>
      <c r="BP26" s="33">
        <v>1.5670001798316799</v>
      </c>
      <c r="BQ26" s="33">
        <v>0.51047864847191304</v>
      </c>
      <c r="BR26" s="33">
        <v>0.50298660633611003</v>
      </c>
      <c r="BS26" s="30" t="s">
        <v>73</v>
      </c>
      <c r="BT26" s="30" t="s">
        <v>73</v>
      </c>
      <c r="BU26" s="30" t="s">
        <v>73</v>
      </c>
      <c r="BV26" s="30" t="s">
        <v>73</v>
      </c>
      <c r="BW26" s="30" t="s">
        <v>73</v>
      </c>
      <c r="BX26" s="30" t="s">
        <v>73</v>
      </c>
      <c r="BY26" s="30" t="s">
        <v>73</v>
      </c>
      <c r="BZ26" s="30" t="s">
        <v>73</v>
      </c>
    </row>
    <row r="27" spans="1:78" s="30" customFormat="1" x14ac:dyDescent="0.25">
      <c r="A27" s="114">
        <v>14158500</v>
      </c>
      <c r="B27" s="30">
        <v>23773373</v>
      </c>
      <c r="C27" s="30" t="s">
        <v>2</v>
      </c>
      <c r="D27" s="115" t="s">
        <v>309</v>
      </c>
      <c r="E27" s="115" t="s">
        <v>308</v>
      </c>
      <c r="F27" s="116"/>
      <c r="G27" s="24">
        <v>-1.87</v>
      </c>
      <c r="H27" s="24" t="str">
        <f t="shared" ref="H27" si="220">IF(G27&gt;0.8,"VG",IF(G27&gt;0.7,"G",IF(G27&gt;0.45,"S","NS")))</f>
        <v>NS</v>
      </c>
      <c r="I27" s="24" t="str">
        <f t="shared" ref="I27" si="221">AJ27</f>
        <v>NS</v>
      </c>
      <c r="J27" s="24" t="str">
        <f t="shared" ref="J27" si="222">BB27</f>
        <v>NS</v>
      </c>
      <c r="K27" s="24" t="str">
        <f t="shared" ref="K27" si="223">BT27</f>
        <v>NS</v>
      </c>
      <c r="L27" s="25">
        <v>-0.30449999999999999</v>
      </c>
      <c r="M27" s="24" t="str">
        <f t="shared" ref="M27" si="224">IF(ABS(L27)&lt;5%,"VG",IF(ABS(L27)&lt;10%,"G",IF(ABS(L27)&lt;15%,"S","NS")))</f>
        <v>NS</v>
      </c>
      <c r="N27" s="24" t="str">
        <f t="shared" ref="N27" si="225">AO27</f>
        <v>NS</v>
      </c>
      <c r="O27" s="24" t="str">
        <f t="shared" ref="O27" si="226">BD27</f>
        <v>NS</v>
      </c>
      <c r="P27" s="24" t="str">
        <f t="shared" ref="P27" si="227">BY27</f>
        <v>NS</v>
      </c>
      <c r="Q27" s="24">
        <v>1.22</v>
      </c>
      <c r="R27" s="24" t="str">
        <f t="shared" ref="R27" si="228">IF(Q27&lt;=0.5,"VG",IF(Q27&lt;=0.6,"G",IF(Q27&lt;=0.7,"S","NS")))</f>
        <v>NS</v>
      </c>
      <c r="S27" s="24" t="str">
        <f t="shared" ref="S27" si="229">AN27</f>
        <v>NS</v>
      </c>
      <c r="T27" s="24" t="str">
        <f t="shared" ref="T27" si="230">BF27</f>
        <v>NS</v>
      </c>
      <c r="U27" s="24" t="str">
        <f t="shared" ref="U27" si="231">BX27</f>
        <v>NS</v>
      </c>
      <c r="V27" s="24">
        <v>0.40699999999999997</v>
      </c>
      <c r="W27" s="24" t="str">
        <f t="shared" ref="W27" si="232">IF(V27&gt;0.85,"VG",IF(V27&gt;0.75,"G",IF(V27&gt;0.6,"S","NS")))</f>
        <v>NS</v>
      </c>
      <c r="X27" s="24" t="str">
        <f t="shared" ref="X27" si="233">AP27</f>
        <v>NS</v>
      </c>
      <c r="Y27" s="24" t="str">
        <f t="shared" ref="Y27" si="234">BH27</f>
        <v>NS</v>
      </c>
      <c r="Z27" s="24" t="str">
        <f t="shared" ref="Z27" si="235">BZ27</f>
        <v>NS</v>
      </c>
      <c r="AA27" s="33">
        <v>-1.4541049943029001</v>
      </c>
      <c r="AB27" s="33">
        <v>-1.3504457651966399</v>
      </c>
      <c r="AC27" s="33">
        <v>62.899204382333799</v>
      </c>
      <c r="AD27" s="33">
        <v>62.157426473123202</v>
      </c>
      <c r="AE27" s="33">
        <v>1.5665583277691599</v>
      </c>
      <c r="AF27" s="33">
        <v>1.5331163573573401</v>
      </c>
      <c r="AG27" s="33">
        <v>0.50888231720407495</v>
      </c>
      <c r="AH27" s="33">
        <v>0.46514882670209701</v>
      </c>
      <c r="AI27" s="36" t="s">
        <v>73</v>
      </c>
      <c r="AJ27" s="36" t="s">
        <v>73</v>
      </c>
      <c r="AK27" s="36" t="s">
        <v>73</v>
      </c>
      <c r="AL27" s="36" t="s">
        <v>73</v>
      </c>
      <c r="AM27" s="36" t="s">
        <v>73</v>
      </c>
      <c r="AN27" s="36" t="s">
        <v>73</v>
      </c>
      <c r="AO27" s="36" t="s">
        <v>73</v>
      </c>
      <c r="AP27" s="36" t="s">
        <v>73</v>
      </c>
      <c r="AR27" s="117" t="s">
        <v>74</v>
      </c>
      <c r="AS27" s="33">
        <v>-1.4035295644097801</v>
      </c>
      <c r="AT27" s="33">
        <v>-1.41662761682807</v>
      </c>
      <c r="AU27" s="33">
        <v>62.146960657570503</v>
      </c>
      <c r="AV27" s="33">
        <v>62.151711810774401</v>
      </c>
      <c r="AW27" s="33">
        <v>1.5503320819778501</v>
      </c>
      <c r="AX27" s="33">
        <v>1.5545506157176301</v>
      </c>
      <c r="AY27" s="33">
        <v>0.52114593619514005</v>
      </c>
      <c r="AZ27" s="33">
        <v>0.51427154263673303</v>
      </c>
      <c r="BA27" s="36" t="s">
        <v>73</v>
      </c>
      <c r="BB27" s="36" t="s">
        <v>73</v>
      </c>
      <c r="BC27" s="36" t="s">
        <v>73</v>
      </c>
      <c r="BD27" s="36" t="s">
        <v>73</v>
      </c>
      <c r="BE27" s="36" t="s">
        <v>73</v>
      </c>
      <c r="BF27" s="36" t="s">
        <v>73</v>
      </c>
      <c r="BG27" s="36" t="s">
        <v>73</v>
      </c>
      <c r="BH27" s="36" t="s">
        <v>73</v>
      </c>
      <c r="BI27" s="30">
        <f t="shared" ref="BI27" si="236">IF(BJ27=AR27,1,0)</f>
        <v>1</v>
      </c>
      <c r="BJ27" s="30" t="s">
        <v>74</v>
      </c>
      <c r="BK27" s="33">
        <v>-1.4512831889503</v>
      </c>
      <c r="BL27" s="33">
        <v>-1.4554895635925</v>
      </c>
      <c r="BM27" s="33">
        <v>62.8780054845842</v>
      </c>
      <c r="BN27" s="33">
        <v>62.728644377839302</v>
      </c>
      <c r="BO27" s="33">
        <v>1.5656574302670101</v>
      </c>
      <c r="BP27" s="33">
        <v>1.5670001798316799</v>
      </c>
      <c r="BQ27" s="33">
        <v>0.51047864847191304</v>
      </c>
      <c r="BR27" s="33">
        <v>0.50298660633611003</v>
      </c>
      <c r="BS27" s="30" t="s">
        <v>73</v>
      </c>
      <c r="BT27" s="30" t="s">
        <v>73</v>
      </c>
      <c r="BU27" s="30" t="s">
        <v>73</v>
      </c>
      <c r="BV27" s="30" t="s">
        <v>73</v>
      </c>
      <c r="BW27" s="30" t="s">
        <v>73</v>
      </c>
      <c r="BX27" s="30" t="s">
        <v>73</v>
      </c>
      <c r="BY27" s="30" t="s">
        <v>73</v>
      </c>
      <c r="BZ27" s="30" t="s">
        <v>73</v>
      </c>
    </row>
    <row r="28" spans="1:78" s="30" customFormat="1" x14ac:dyDescent="0.25">
      <c r="A28" s="114">
        <v>14158500</v>
      </c>
      <c r="B28" s="30">
        <v>23773373</v>
      </c>
      <c r="C28" s="30" t="s">
        <v>2</v>
      </c>
      <c r="D28" s="115" t="s">
        <v>311</v>
      </c>
      <c r="E28" s="115" t="s">
        <v>310</v>
      </c>
      <c r="F28" s="116"/>
      <c r="G28" s="24">
        <v>-0.95</v>
      </c>
      <c r="H28" s="24" t="str">
        <f t="shared" ref="H28" si="237">IF(G28&gt;0.8,"VG",IF(G28&gt;0.7,"G",IF(G28&gt;0.45,"S","NS")))</f>
        <v>NS</v>
      </c>
      <c r="I28" s="24" t="str">
        <f t="shared" ref="I28" si="238">AJ28</f>
        <v>NS</v>
      </c>
      <c r="J28" s="24" t="str">
        <f t="shared" ref="J28" si="239">BB28</f>
        <v>NS</v>
      </c>
      <c r="K28" s="24" t="str">
        <f t="shared" ref="K28" si="240">BT28</f>
        <v>NS</v>
      </c>
      <c r="L28" s="25">
        <v>0</v>
      </c>
      <c r="M28" s="24" t="str">
        <f t="shared" ref="M28" si="241">IF(ABS(L28)&lt;5%,"VG",IF(ABS(L28)&lt;10%,"G",IF(ABS(L28)&lt;15%,"S","NS")))</f>
        <v>VG</v>
      </c>
      <c r="N28" s="24" t="str">
        <f t="shared" ref="N28" si="242">AO28</f>
        <v>NS</v>
      </c>
      <c r="O28" s="24" t="str">
        <f t="shared" ref="O28" si="243">BD28</f>
        <v>NS</v>
      </c>
      <c r="P28" s="24" t="str">
        <f t="shared" ref="P28" si="244">BY28</f>
        <v>NS</v>
      </c>
      <c r="Q28" s="24">
        <v>1.4</v>
      </c>
      <c r="R28" s="24" t="str">
        <f t="shared" ref="R28" si="245">IF(Q28&lt;=0.5,"VG",IF(Q28&lt;=0.6,"G",IF(Q28&lt;=0.7,"S","NS")))</f>
        <v>NS</v>
      </c>
      <c r="S28" s="24" t="str">
        <f t="shared" ref="S28" si="246">AN28</f>
        <v>NS</v>
      </c>
      <c r="T28" s="24" t="str">
        <f t="shared" ref="T28" si="247">BF28</f>
        <v>NS</v>
      </c>
      <c r="U28" s="24" t="str">
        <f t="shared" ref="U28" si="248">BX28</f>
        <v>NS</v>
      </c>
      <c r="V28" s="24">
        <v>0.4078</v>
      </c>
      <c r="W28" s="24" t="str">
        <f t="shared" ref="W28" si="249">IF(V28&gt;0.85,"VG",IF(V28&gt;0.75,"G",IF(V28&gt;0.6,"S","NS")))</f>
        <v>NS</v>
      </c>
      <c r="X28" s="24" t="str">
        <f t="shared" ref="X28" si="250">AP28</f>
        <v>NS</v>
      </c>
      <c r="Y28" s="24" t="str">
        <f t="shared" ref="Y28" si="251">BH28</f>
        <v>NS</v>
      </c>
      <c r="Z28" s="24" t="str">
        <f t="shared" ref="Z28" si="252">BZ28</f>
        <v>NS</v>
      </c>
      <c r="AA28" s="33">
        <v>-1.4541049943029001</v>
      </c>
      <c r="AB28" s="33">
        <v>-1.3504457651966399</v>
      </c>
      <c r="AC28" s="33">
        <v>62.899204382333799</v>
      </c>
      <c r="AD28" s="33">
        <v>62.157426473123202</v>
      </c>
      <c r="AE28" s="33">
        <v>1.5665583277691599</v>
      </c>
      <c r="AF28" s="33">
        <v>1.5331163573573401</v>
      </c>
      <c r="AG28" s="33">
        <v>0.50888231720407495</v>
      </c>
      <c r="AH28" s="33">
        <v>0.46514882670209701</v>
      </c>
      <c r="AI28" s="36" t="s">
        <v>73</v>
      </c>
      <c r="AJ28" s="36" t="s">
        <v>73</v>
      </c>
      <c r="AK28" s="36" t="s">
        <v>73</v>
      </c>
      <c r="AL28" s="36" t="s">
        <v>73</v>
      </c>
      <c r="AM28" s="36" t="s">
        <v>73</v>
      </c>
      <c r="AN28" s="36" t="s">
        <v>73</v>
      </c>
      <c r="AO28" s="36" t="s">
        <v>73</v>
      </c>
      <c r="AP28" s="36" t="s">
        <v>73</v>
      </c>
      <c r="AR28" s="117" t="s">
        <v>74</v>
      </c>
      <c r="AS28" s="33">
        <v>-1.4035295644097801</v>
      </c>
      <c r="AT28" s="33">
        <v>-1.41662761682807</v>
      </c>
      <c r="AU28" s="33">
        <v>62.146960657570503</v>
      </c>
      <c r="AV28" s="33">
        <v>62.151711810774401</v>
      </c>
      <c r="AW28" s="33">
        <v>1.5503320819778501</v>
      </c>
      <c r="AX28" s="33">
        <v>1.5545506157176301</v>
      </c>
      <c r="AY28" s="33">
        <v>0.52114593619514005</v>
      </c>
      <c r="AZ28" s="33">
        <v>0.51427154263673303</v>
      </c>
      <c r="BA28" s="36" t="s">
        <v>73</v>
      </c>
      <c r="BB28" s="36" t="s">
        <v>73</v>
      </c>
      <c r="BC28" s="36" t="s">
        <v>73</v>
      </c>
      <c r="BD28" s="36" t="s">
        <v>73</v>
      </c>
      <c r="BE28" s="36" t="s">
        <v>73</v>
      </c>
      <c r="BF28" s="36" t="s">
        <v>73</v>
      </c>
      <c r="BG28" s="36" t="s">
        <v>73</v>
      </c>
      <c r="BH28" s="36" t="s">
        <v>73</v>
      </c>
      <c r="BI28" s="30">
        <f t="shared" ref="BI28" si="253">IF(BJ28=AR28,1,0)</f>
        <v>1</v>
      </c>
      <c r="BJ28" s="30" t="s">
        <v>74</v>
      </c>
      <c r="BK28" s="33">
        <v>-1.4512831889503</v>
      </c>
      <c r="BL28" s="33">
        <v>-1.4554895635925</v>
      </c>
      <c r="BM28" s="33">
        <v>62.8780054845842</v>
      </c>
      <c r="BN28" s="33">
        <v>62.728644377839302</v>
      </c>
      <c r="BO28" s="33">
        <v>1.5656574302670101</v>
      </c>
      <c r="BP28" s="33">
        <v>1.5670001798316799</v>
      </c>
      <c r="BQ28" s="33">
        <v>0.51047864847191304</v>
      </c>
      <c r="BR28" s="33">
        <v>0.50298660633611003</v>
      </c>
      <c r="BS28" s="30" t="s">
        <v>73</v>
      </c>
      <c r="BT28" s="30" t="s">
        <v>73</v>
      </c>
      <c r="BU28" s="30" t="s">
        <v>73</v>
      </c>
      <c r="BV28" s="30" t="s">
        <v>73</v>
      </c>
      <c r="BW28" s="30" t="s">
        <v>73</v>
      </c>
      <c r="BX28" s="30" t="s">
        <v>73</v>
      </c>
      <c r="BY28" s="30" t="s">
        <v>73</v>
      </c>
      <c r="BZ28" s="30" t="s">
        <v>73</v>
      </c>
    </row>
    <row r="29" spans="1:78" s="30" customFormat="1" ht="45" x14ac:dyDescent="0.25">
      <c r="A29" s="114">
        <v>14158500</v>
      </c>
      <c r="B29" s="30">
        <v>23773373</v>
      </c>
      <c r="C29" s="30" t="s">
        <v>2</v>
      </c>
      <c r="D29" s="115" t="s">
        <v>336</v>
      </c>
      <c r="E29" s="130" t="s">
        <v>335</v>
      </c>
      <c r="F29" s="116"/>
      <c r="G29" s="24">
        <v>-0.15</v>
      </c>
      <c r="H29" s="24" t="str">
        <f t="shared" ref="H29" si="254">IF(G29&gt;0.8,"VG",IF(G29&gt;0.7,"G",IF(G29&gt;0.45,"S","NS")))</f>
        <v>NS</v>
      </c>
      <c r="I29" s="24" t="str">
        <f t="shared" ref="I29" si="255">AJ29</f>
        <v>NS</v>
      </c>
      <c r="J29" s="24" t="str">
        <f t="shared" ref="J29" si="256">BB29</f>
        <v>NS</v>
      </c>
      <c r="K29" s="24" t="str">
        <f t="shared" ref="K29" si="257">BT29</f>
        <v>NS</v>
      </c>
      <c r="L29" s="25">
        <v>-9.1300000000000006E-2</v>
      </c>
      <c r="M29" s="24" t="str">
        <f t="shared" ref="M29" si="258">IF(ABS(L29)&lt;5%,"VG",IF(ABS(L29)&lt;10%,"G",IF(ABS(L29)&lt;15%,"S","NS")))</f>
        <v>G</v>
      </c>
      <c r="N29" s="24" t="str">
        <f t="shared" ref="N29" si="259">AO29</f>
        <v>NS</v>
      </c>
      <c r="O29" s="24" t="str">
        <f t="shared" ref="O29" si="260">BD29</f>
        <v>NS</v>
      </c>
      <c r="P29" s="24" t="str">
        <f t="shared" ref="P29" si="261">BY29</f>
        <v>NS</v>
      </c>
      <c r="Q29" s="24">
        <v>1.05</v>
      </c>
      <c r="R29" s="24" t="str">
        <f t="shared" ref="R29" si="262">IF(Q29&lt;=0.5,"VG",IF(Q29&lt;=0.6,"G",IF(Q29&lt;=0.7,"S","NS")))</f>
        <v>NS</v>
      </c>
      <c r="S29" s="24" t="str">
        <f t="shared" ref="S29" si="263">AN29</f>
        <v>NS</v>
      </c>
      <c r="T29" s="24" t="str">
        <f t="shared" ref="T29" si="264">BF29</f>
        <v>NS</v>
      </c>
      <c r="U29" s="24" t="str">
        <f t="shared" ref="U29" si="265">BX29</f>
        <v>NS</v>
      </c>
      <c r="V29" s="24">
        <v>0.45</v>
      </c>
      <c r="W29" s="24" t="str">
        <f t="shared" ref="W29" si="266">IF(V29&gt;0.85,"VG",IF(V29&gt;0.75,"G",IF(V29&gt;0.6,"S","NS")))</f>
        <v>NS</v>
      </c>
      <c r="X29" s="24" t="str">
        <f t="shared" ref="X29" si="267">AP29</f>
        <v>NS</v>
      </c>
      <c r="Y29" s="24" t="str">
        <f t="shared" ref="Y29" si="268">BH29</f>
        <v>NS</v>
      </c>
      <c r="Z29" s="24" t="str">
        <f t="shared" ref="Z29" si="269">BZ29</f>
        <v>NS</v>
      </c>
      <c r="AA29" s="33">
        <v>-1.4541049943029001</v>
      </c>
      <c r="AB29" s="33">
        <v>-1.3504457651966399</v>
      </c>
      <c r="AC29" s="33">
        <v>62.899204382333799</v>
      </c>
      <c r="AD29" s="33">
        <v>62.157426473123202</v>
      </c>
      <c r="AE29" s="33">
        <v>1.5665583277691599</v>
      </c>
      <c r="AF29" s="33">
        <v>1.5331163573573401</v>
      </c>
      <c r="AG29" s="33">
        <v>0.50888231720407495</v>
      </c>
      <c r="AH29" s="33">
        <v>0.46514882670209701</v>
      </c>
      <c r="AI29" s="36" t="s">
        <v>73</v>
      </c>
      <c r="AJ29" s="36" t="s">
        <v>73</v>
      </c>
      <c r="AK29" s="36" t="s">
        <v>73</v>
      </c>
      <c r="AL29" s="36" t="s">
        <v>73</v>
      </c>
      <c r="AM29" s="36" t="s">
        <v>73</v>
      </c>
      <c r="AN29" s="36" t="s">
        <v>73</v>
      </c>
      <c r="AO29" s="36" t="s">
        <v>73</v>
      </c>
      <c r="AP29" s="36" t="s">
        <v>73</v>
      </c>
      <c r="AR29" s="117" t="s">
        <v>74</v>
      </c>
      <c r="AS29" s="33">
        <v>-1.4035295644097801</v>
      </c>
      <c r="AT29" s="33">
        <v>-1.41662761682807</v>
      </c>
      <c r="AU29" s="33">
        <v>62.146960657570503</v>
      </c>
      <c r="AV29" s="33">
        <v>62.151711810774401</v>
      </c>
      <c r="AW29" s="33">
        <v>1.5503320819778501</v>
      </c>
      <c r="AX29" s="33">
        <v>1.5545506157176301</v>
      </c>
      <c r="AY29" s="33">
        <v>0.52114593619514005</v>
      </c>
      <c r="AZ29" s="33">
        <v>0.51427154263673303</v>
      </c>
      <c r="BA29" s="36" t="s">
        <v>73</v>
      </c>
      <c r="BB29" s="36" t="s">
        <v>73</v>
      </c>
      <c r="BC29" s="36" t="s">
        <v>73</v>
      </c>
      <c r="BD29" s="36" t="s">
        <v>73</v>
      </c>
      <c r="BE29" s="36" t="s">
        <v>73</v>
      </c>
      <c r="BF29" s="36" t="s">
        <v>73</v>
      </c>
      <c r="BG29" s="36" t="s">
        <v>73</v>
      </c>
      <c r="BH29" s="36" t="s">
        <v>73</v>
      </c>
      <c r="BI29" s="30">
        <f t="shared" ref="BI29" si="270">IF(BJ29=AR29,1,0)</f>
        <v>1</v>
      </c>
      <c r="BJ29" s="30" t="s">
        <v>74</v>
      </c>
      <c r="BK29" s="33">
        <v>-1.4512831889503</v>
      </c>
      <c r="BL29" s="33">
        <v>-1.4554895635925</v>
      </c>
      <c r="BM29" s="33">
        <v>62.8780054845842</v>
      </c>
      <c r="BN29" s="33">
        <v>62.728644377839302</v>
      </c>
      <c r="BO29" s="33">
        <v>1.5656574302670101</v>
      </c>
      <c r="BP29" s="33">
        <v>1.5670001798316799</v>
      </c>
      <c r="BQ29" s="33">
        <v>0.51047864847191304</v>
      </c>
      <c r="BR29" s="33">
        <v>0.50298660633611003</v>
      </c>
      <c r="BS29" s="30" t="s">
        <v>73</v>
      </c>
      <c r="BT29" s="30" t="s">
        <v>73</v>
      </c>
      <c r="BU29" s="30" t="s">
        <v>73</v>
      </c>
      <c r="BV29" s="30" t="s">
        <v>73</v>
      </c>
      <c r="BW29" s="30" t="s">
        <v>73</v>
      </c>
      <c r="BX29" s="30" t="s">
        <v>73</v>
      </c>
      <c r="BY29" s="30" t="s">
        <v>73</v>
      </c>
      <c r="BZ29" s="30" t="s">
        <v>73</v>
      </c>
    </row>
    <row r="30" spans="1:78" s="30" customFormat="1" x14ac:dyDescent="0.25">
      <c r="A30" s="114">
        <v>14158500</v>
      </c>
      <c r="B30" s="30">
        <v>23773373</v>
      </c>
      <c r="C30" s="30" t="s">
        <v>2</v>
      </c>
      <c r="D30" s="115" t="s">
        <v>359</v>
      </c>
      <c r="E30" s="130"/>
      <c r="F30" s="116"/>
      <c r="G30" s="24">
        <v>-58.9</v>
      </c>
      <c r="H30" s="24" t="str">
        <f t="shared" ref="H30" si="271">IF(G30&gt;0.8,"VG",IF(G30&gt;0.7,"G",IF(G30&gt;0.45,"S","NS")))</f>
        <v>NS</v>
      </c>
      <c r="I30" s="24" t="str">
        <f t="shared" ref="I30" si="272">AJ30</f>
        <v>NS</v>
      </c>
      <c r="J30" s="24" t="str">
        <f t="shared" ref="J30" si="273">BB30</f>
        <v>NS</v>
      </c>
      <c r="K30" s="24" t="str">
        <f t="shared" ref="K30" si="274">BT30</f>
        <v>NS</v>
      </c>
      <c r="L30" s="25">
        <v>-0.75</v>
      </c>
      <c r="M30" s="24" t="str">
        <f t="shared" ref="M30" si="275">IF(ABS(L30)&lt;5%,"VG",IF(ABS(L30)&lt;10%,"G",IF(ABS(L30)&lt;15%,"S","NS")))</f>
        <v>NS</v>
      </c>
      <c r="N30" s="24" t="str">
        <f t="shared" ref="N30" si="276">AO30</f>
        <v>NS</v>
      </c>
      <c r="O30" s="24" t="str">
        <f t="shared" ref="O30" si="277">BD30</f>
        <v>NS</v>
      </c>
      <c r="P30" s="24" t="str">
        <f t="shared" ref="P30" si="278">BY30</f>
        <v>NS</v>
      </c>
      <c r="Q30" s="24">
        <v>1.17</v>
      </c>
      <c r="R30" s="24" t="str">
        <f t="shared" ref="R30" si="279">IF(Q30&lt;=0.5,"VG",IF(Q30&lt;=0.6,"G",IF(Q30&lt;=0.7,"S","NS")))</f>
        <v>NS</v>
      </c>
      <c r="S30" s="24" t="str">
        <f t="shared" ref="S30" si="280">AN30</f>
        <v>NS</v>
      </c>
      <c r="T30" s="24" t="str">
        <f t="shared" ref="T30" si="281">BF30</f>
        <v>NS</v>
      </c>
      <c r="U30" s="24" t="str">
        <f t="shared" ref="U30" si="282">BX30</f>
        <v>NS</v>
      </c>
      <c r="V30" s="24">
        <v>0.59299999999999997</v>
      </c>
      <c r="W30" s="24" t="str">
        <f t="shared" ref="W30" si="283">IF(V30&gt;0.85,"VG",IF(V30&gt;0.75,"G",IF(V30&gt;0.6,"S","NS")))</f>
        <v>NS</v>
      </c>
      <c r="X30" s="24" t="str">
        <f t="shared" ref="X30" si="284">AP30</f>
        <v>NS</v>
      </c>
      <c r="Y30" s="24" t="str">
        <f t="shared" ref="Y30" si="285">BH30</f>
        <v>NS</v>
      </c>
      <c r="Z30" s="24" t="str">
        <f t="shared" ref="Z30" si="286">BZ30</f>
        <v>NS</v>
      </c>
      <c r="AA30" s="33">
        <v>-1.4541049943029001</v>
      </c>
      <c r="AB30" s="33">
        <v>-1.3504457651966399</v>
      </c>
      <c r="AC30" s="33">
        <v>62.899204382333799</v>
      </c>
      <c r="AD30" s="33">
        <v>62.157426473123202</v>
      </c>
      <c r="AE30" s="33">
        <v>1.5665583277691599</v>
      </c>
      <c r="AF30" s="33">
        <v>1.5331163573573401</v>
      </c>
      <c r="AG30" s="33">
        <v>0.50888231720407495</v>
      </c>
      <c r="AH30" s="33">
        <v>0.46514882670209701</v>
      </c>
      <c r="AI30" s="36" t="s">
        <v>73</v>
      </c>
      <c r="AJ30" s="36" t="s">
        <v>73</v>
      </c>
      <c r="AK30" s="36" t="s">
        <v>73</v>
      </c>
      <c r="AL30" s="36" t="s">
        <v>73</v>
      </c>
      <c r="AM30" s="36" t="s">
        <v>73</v>
      </c>
      <c r="AN30" s="36" t="s">
        <v>73</v>
      </c>
      <c r="AO30" s="36" t="s">
        <v>73</v>
      </c>
      <c r="AP30" s="36" t="s">
        <v>73</v>
      </c>
      <c r="AR30" s="117" t="s">
        <v>74</v>
      </c>
      <c r="AS30" s="33">
        <v>-1.4035295644097801</v>
      </c>
      <c r="AT30" s="33">
        <v>-1.41662761682807</v>
      </c>
      <c r="AU30" s="33">
        <v>62.146960657570503</v>
      </c>
      <c r="AV30" s="33">
        <v>62.151711810774401</v>
      </c>
      <c r="AW30" s="33">
        <v>1.5503320819778501</v>
      </c>
      <c r="AX30" s="33">
        <v>1.5545506157176301</v>
      </c>
      <c r="AY30" s="33">
        <v>0.52114593619514005</v>
      </c>
      <c r="AZ30" s="33">
        <v>0.51427154263673303</v>
      </c>
      <c r="BA30" s="36" t="s">
        <v>73</v>
      </c>
      <c r="BB30" s="36" t="s">
        <v>73</v>
      </c>
      <c r="BC30" s="36" t="s">
        <v>73</v>
      </c>
      <c r="BD30" s="36" t="s">
        <v>73</v>
      </c>
      <c r="BE30" s="36" t="s">
        <v>73</v>
      </c>
      <c r="BF30" s="36" t="s">
        <v>73</v>
      </c>
      <c r="BG30" s="36" t="s">
        <v>73</v>
      </c>
      <c r="BH30" s="36" t="s">
        <v>73</v>
      </c>
      <c r="BI30" s="30">
        <f t="shared" ref="BI30" si="287">IF(BJ30=AR30,1,0)</f>
        <v>1</v>
      </c>
      <c r="BJ30" s="30" t="s">
        <v>74</v>
      </c>
      <c r="BK30" s="33">
        <v>-1.4512831889503</v>
      </c>
      <c r="BL30" s="33">
        <v>-1.4554895635925</v>
      </c>
      <c r="BM30" s="33">
        <v>62.8780054845842</v>
      </c>
      <c r="BN30" s="33">
        <v>62.728644377839302</v>
      </c>
      <c r="BO30" s="33">
        <v>1.5656574302670101</v>
      </c>
      <c r="BP30" s="33">
        <v>1.5670001798316799</v>
      </c>
      <c r="BQ30" s="33">
        <v>0.51047864847191304</v>
      </c>
      <c r="BR30" s="33">
        <v>0.50298660633611003</v>
      </c>
      <c r="BS30" s="30" t="s">
        <v>73</v>
      </c>
      <c r="BT30" s="30" t="s">
        <v>73</v>
      </c>
      <c r="BU30" s="30" t="s">
        <v>73</v>
      </c>
      <c r="BV30" s="30" t="s">
        <v>73</v>
      </c>
      <c r="BW30" s="30" t="s">
        <v>73</v>
      </c>
      <c r="BX30" s="30" t="s">
        <v>73</v>
      </c>
      <c r="BY30" s="30" t="s">
        <v>73</v>
      </c>
      <c r="BZ30" s="30" t="s">
        <v>73</v>
      </c>
    </row>
    <row r="31" spans="1:78" s="30" customFormat="1" x14ac:dyDescent="0.25">
      <c r="A31" s="114">
        <v>14158500</v>
      </c>
      <c r="B31" s="30">
        <v>23773373</v>
      </c>
      <c r="C31" s="30" t="s">
        <v>2</v>
      </c>
      <c r="D31" s="115" t="s">
        <v>364</v>
      </c>
      <c r="E31" s="130"/>
      <c r="F31" s="116"/>
      <c r="G31" s="24">
        <v>-58.9</v>
      </c>
      <c r="H31" s="24" t="str">
        <f t="shared" ref="H31" si="288">IF(G31&gt;0.8,"VG",IF(G31&gt;0.7,"G",IF(G31&gt;0.45,"S","NS")))</f>
        <v>NS</v>
      </c>
      <c r="I31" s="24" t="str">
        <f t="shared" ref="I31" si="289">AJ31</f>
        <v>NS</v>
      </c>
      <c r="J31" s="24" t="str">
        <f t="shared" ref="J31" si="290">BB31</f>
        <v>NS</v>
      </c>
      <c r="K31" s="24" t="str">
        <f t="shared" ref="K31" si="291">BT31</f>
        <v>NS</v>
      </c>
      <c r="L31" s="25">
        <v>-0.75</v>
      </c>
      <c r="M31" s="24" t="str">
        <f t="shared" ref="M31" si="292">IF(ABS(L31)&lt;5%,"VG",IF(ABS(L31)&lt;10%,"G",IF(ABS(L31)&lt;15%,"S","NS")))</f>
        <v>NS</v>
      </c>
      <c r="N31" s="24" t="str">
        <f t="shared" ref="N31" si="293">AO31</f>
        <v>NS</v>
      </c>
      <c r="O31" s="24" t="str">
        <f t="shared" ref="O31" si="294">BD31</f>
        <v>NS</v>
      </c>
      <c r="P31" s="24" t="str">
        <f t="shared" ref="P31" si="295">BY31</f>
        <v>NS</v>
      </c>
      <c r="Q31" s="24">
        <v>1.17</v>
      </c>
      <c r="R31" s="24" t="str">
        <f t="shared" ref="R31" si="296">IF(Q31&lt;=0.5,"VG",IF(Q31&lt;=0.6,"G",IF(Q31&lt;=0.7,"S","NS")))</f>
        <v>NS</v>
      </c>
      <c r="S31" s="24" t="str">
        <f t="shared" ref="S31" si="297">AN31</f>
        <v>NS</v>
      </c>
      <c r="T31" s="24" t="str">
        <f t="shared" ref="T31" si="298">BF31</f>
        <v>NS</v>
      </c>
      <c r="U31" s="24" t="str">
        <f t="shared" ref="U31" si="299">BX31</f>
        <v>NS</v>
      </c>
      <c r="V31" s="24">
        <v>0.59299999999999997</v>
      </c>
      <c r="W31" s="24" t="str">
        <f t="shared" ref="W31" si="300">IF(V31&gt;0.85,"VG",IF(V31&gt;0.75,"G",IF(V31&gt;0.6,"S","NS")))</f>
        <v>NS</v>
      </c>
      <c r="X31" s="24" t="str">
        <f t="shared" ref="X31" si="301">AP31</f>
        <v>NS</v>
      </c>
      <c r="Y31" s="24" t="str">
        <f t="shared" ref="Y31" si="302">BH31</f>
        <v>NS</v>
      </c>
      <c r="Z31" s="24" t="str">
        <f t="shared" ref="Z31" si="303">BZ31</f>
        <v>NS</v>
      </c>
      <c r="AA31" s="33">
        <v>-1.4541049943029001</v>
      </c>
      <c r="AB31" s="33">
        <v>-1.3504457651966399</v>
      </c>
      <c r="AC31" s="33">
        <v>62.899204382333799</v>
      </c>
      <c r="AD31" s="33">
        <v>62.157426473123202</v>
      </c>
      <c r="AE31" s="33">
        <v>1.5665583277691599</v>
      </c>
      <c r="AF31" s="33">
        <v>1.5331163573573401</v>
      </c>
      <c r="AG31" s="33">
        <v>0.50888231720407495</v>
      </c>
      <c r="AH31" s="33">
        <v>0.46514882670209701</v>
      </c>
      <c r="AI31" s="36" t="s">
        <v>73</v>
      </c>
      <c r="AJ31" s="36" t="s">
        <v>73</v>
      </c>
      <c r="AK31" s="36" t="s">
        <v>73</v>
      </c>
      <c r="AL31" s="36" t="s">
        <v>73</v>
      </c>
      <c r="AM31" s="36" t="s">
        <v>73</v>
      </c>
      <c r="AN31" s="36" t="s">
        <v>73</v>
      </c>
      <c r="AO31" s="36" t="s">
        <v>73</v>
      </c>
      <c r="AP31" s="36" t="s">
        <v>73</v>
      </c>
      <c r="AR31" s="117" t="s">
        <v>74</v>
      </c>
      <c r="AS31" s="33">
        <v>-1.4035295644097801</v>
      </c>
      <c r="AT31" s="33">
        <v>-1.41662761682807</v>
      </c>
      <c r="AU31" s="33">
        <v>62.146960657570503</v>
      </c>
      <c r="AV31" s="33">
        <v>62.151711810774401</v>
      </c>
      <c r="AW31" s="33">
        <v>1.5503320819778501</v>
      </c>
      <c r="AX31" s="33">
        <v>1.5545506157176301</v>
      </c>
      <c r="AY31" s="33">
        <v>0.52114593619514005</v>
      </c>
      <c r="AZ31" s="33">
        <v>0.51427154263673303</v>
      </c>
      <c r="BA31" s="36" t="s">
        <v>73</v>
      </c>
      <c r="BB31" s="36" t="s">
        <v>73</v>
      </c>
      <c r="BC31" s="36" t="s">
        <v>73</v>
      </c>
      <c r="BD31" s="36" t="s">
        <v>73</v>
      </c>
      <c r="BE31" s="36" t="s">
        <v>73</v>
      </c>
      <c r="BF31" s="36" t="s">
        <v>73</v>
      </c>
      <c r="BG31" s="36" t="s">
        <v>73</v>
      </c>
      <c r="BH31" s="36" t="s">
        <v>73</v>
      </c>
      <c r="BI31" s="30">
        <f t="shared" ref="BI31" si="304">IF(BJ31=AR31,1,0)</f>
        <v>1</v>
      </c>
      <c r="BJ31" s="30" t="s">
        <v>74</v>
      </c>
      <c r="BK31" s="33">
        <v>-1.4512831889503</v>
      </c>
      <c r="BL31" s="33">
        <v>-1.4554895635925</v>
      </c>
      <c r="BM31" s="33">
        <v>62.8780054845842</v>
      </c>
      <c r="BN31" s="33">
        <v>62.728644377839302</v>
      </c>
      <c r="BO31" s="33">
        <v>1.5656574302670101</v>
      </c>
      <c r="BP31" s="33">
        <v>1.5670001798316799</v>
      </c>
      <c r="BQ31" s="33">
        <v>0.51047864847191304</v>
      </c>
      <c r="BR31" s="33">
        <v>0.50298660633611003</v>
      </c>
      <c r="BS31" s="30" t="s">
        <v>73</v>
      </c>
      <c r="BT31" s="30" t="s">
        <v>73</v>
      </c>
      <c r="BU31" s="30" t="s">
        <v>73</v>
      </c>
      <c r="BV31" s="30" t="s">
        <v>73</v>
      </c>
      <c r="BW31" s="30" t="s">
        <v>73</v>
      </c>
      <c r="BX31" s="30" t="s">
        <v>73</v>
      </c>
      <c r="BY31" s="30" t="s">
        <v>73</v>
      </c>
      <c r="BZ31" s="30" t="s">
        <v>73</v>
      </c>
    </row>
    <row r="32" spans="1:78" s="30" customFormat="1" ht="60" x14ac:dyDescent="0.25">
      <c r="A32" s="114">
        <v>14158500</v>
      </c>
      <c r="B32" s="30">
        <v>23773373</v>
      </c>
      <c r="C32" s="30" t="s">
        <v>2</v>
      </c>
      <c r="D32" s="115" t="s">
        <v>369</v>
      </c>
      <c r="E32" s="130" t="s">
        <v>370</v>
      </c>
      <c r="F32" s="116"/>
      <c r="G32" s="24">
        <v>-2.2959999999999998</v>
      </c>
      <c r="H32" s="24" t="str">
        <f t="shared" ref="H32" si="305">IF(G32&gt;0.8,"VG",IF(G32&gt;0.7,"G",IF(G32&gt;0.45,"S","NS")))</f>
        <v>NS</v>
      </c>
      <c r="I32" s="24" t="str">
        <f t="shared" ref="I32" si="306">AJ32</f>
        <v>NS</v>
      </c>
      <c r="J32" s="24" t="str">
        <f t="shared" ref="J32" si="307">BB32</f>
        <v>NS</v>
      </c>
      <c r="K32" s="24" t="str">
        <f t="shared" ref="K32" si="308">BT32</f>
        <v>NS</v>
      </c>
      <c r="L32" s="25">
        <v>-0.36199999999999999</v>
      </c>
      <c r="M32" s="24" t="str">
        <f t="shared" ref="M32" si="309">IF(ABS(L32)&lt;5%,"VG",IF(ABS(L32)&lt;10%,"G",IF(ABS(L32)&lt;15%,"S","NS")))</f>
        <v>NS</v>
      </c>
      <c r="N32" s="24" t="str">
        <f t="shared" ref="N32" si="310">AO32</f>
        <v>NS</v>
      </c>
      <c r="O32" s="24" t="str">
        <f t="shared" ref="O32" si="311">BD32</f>
        <v>NS</v>
      </c>
      <c r="P32" s="24" t="str">
        <f t="shared" ref="P32" si="312">BY32</f>
        <v>NS</v>
      </c>
      <c r="Q32" s="24">
        <v>1.1399999999999999</v>
      </c>
      <c r="R32" s="24" t="str">
        <f t="shared" ref="R32" si="313">IF(Q32&lt;=0.5,"VG",IF(Q32&lt;=0.6,"G",IF(Q32&lt;=0.7,"S","NS")))</f>
        <v>NS</v>
      </c>
      <c r="S32" s="24" t="str">
        <f t="shared" ref="S32" si="314">AN32</f>
        <v>NS</v>
      </c>
      <c r="T32" s="24" t="str">
        <f t="shared" ref="T32" si="315">BF32</f>
        <v>NS</v>
      </c>
      <c r="U32" s="24" t="str">
        <f t="shared" ref="U32" si="316">BX32</f>
        <v>NS</v>
      </c>
      <c r="V32" s="24">
        <v>0.6</v>
      </c>
      <c r="W32" s="24" t="str">
        <f t="shared" ref="W32" si="317">IF(V32&gt;0.85,"VG",IF(V32&gt;0.75,"G",IF(V32&gt;0.6,"S","NS")))</f>
        <v>NS</v>
      </c>
      <c r="X32" s="24" t="str">
        <f t="shared" ref="X32" si="318">AP32</f>
        <v>NS</v>
      </c>
      <c r="Y32" s="24" t="str">
        <f t="shared" ref="Y32" si="319">BH32</f>
        <v>NS</v>
      </c>
      <c r="Z32" s="24" t="str">
        <f t="shared" ref="Z32" si="320">BZ32</f>
        <v>NS</v>
      </c>
      <c r="AA32" s="33">
        <v>-1.4541049943029001</v>
      </c>
      <c r="AB32" s="33">
        <v>-1.3504457651966399</v>
      </c>
      <c r="AC32" s="33">
        <v>62.899204382333799</v>
      </c>
      <c r="AD32" s="33">
        <v>62.157426473123202</v>
      </c>
      <c r="AE32" s="33">
        <v>1.5665583277691599</v>
      </c>
      <c r="AF32" s="33">
        <v>1.5331163573573401</v>
      </c>
      <c r="AG32" s="33">
        <v>0.50888231720407495</v>
      </c>
      <c r="AH32" s="33">
        <v>0.46514882670209701</v>
      </c>
      <c r="AI32" s="36" t="s">
        <v>73</v>
      </c>
      <c r="AJ32" s="36" t="s">
        <v>73</v>
      </c>
      <c r="AK32" s="36" t="s">
        <v>73</v>
      </c>
      <c r="AL32" s="36" t="s">
        <v>73</v>
      </c>
      <c r="AM32" s="36" t="s">
        <v>73</v>
      </c>
      <c r="AN32" s="36" t="s">
        <v>73</v>
      </c>
      <c r="AO32" s="36" t="s">
        <v>73</v>
      </c>
      <c r="AP32" s="36" t="s">
        <v>73</v>
      </c>
      <c r="AR32" s="117" t="s">
        <v>74</v>
      </c>
      <c r="AS32" s="33">
        <v>-1.4035295644097801</v>
      </c>
      <c r="AT32" s="33">
        <v>-1.41662761682807</v>
      </c>
      <c r="AU32" s="33">
        <v>62.146960657570503</v>
      </c>
      <c r="AV32" s="33">
        <v>62.151711810774401</v>
      </c>
      <c r="AW32" s="33">
        <v>1.5503320819778501</v>
      </c>
      <c r="AX32" s="33">
        <v>1.5545506157176301</v>
      </c>
      <c r="AY32" s="33">
        <v>0.52114593619514005</v>
      </c>
      <c r="AZ32" s="33">
        <v>0.51427154263673303</v>
      </c>
      <c r="BA32" s="36" t="s">
        <v>73</v>
      </c>
      <c r="BB32" s="36" t="s">
        <v>73</v>
      </c>
      <c r="BC32" s="36" t="s">
        <v>73</v>
      </c>
      <c r="BD32" s="36" t="s">
        <v>73</v>
      </c>
      <c r="BE32" s="36" t="s">
        <v>73</v>
      </c>
      <c r="BF32" s="36" t="s">
        <v>73</v>
      </c>
      <c r="BG32" s="36" t="s">
        <v>73</v>
      </c>
      <c r="BH32" s="36" t="s">
        <v>73</v>
      </c>
      <c r="BI32" s="30">
        <f t="shared" ref="BI32" si="321">IF(BJ32=AR32,1,0)</f>
        <v>1</v>
      </c>
      <c r="BJ32" s="30" t="s">
        <v>74</v>
      </c>
      <c r="BK32" s="33">
        <v>-1.4512831889503</v>
      </c>
      <c r="BL32" s="33">
        <v>-1.4554895635925</v>
      </c>
      <c r="BM32" s="33">
        <v>62.8780054845842</v>
      </c>
      <c r="BN32" s="33">
        <v>62.728644377839302</v>
      </c>
      <c r="BO32" s="33">
        <v>1.5656574302670101</v>
      </c>
      <c r="BP32" s="33">
        <v>1.5670001798316799</v>
      </c>
      <c r="BQ32" s="33">
        <v>0.51047864847191304</v>
      </c>
      <c r="BR32" s="33">
        <v>0.50298660633611003</v>
      </c>
      <c r="BS32" s="30" t="s">
        <v>73</v>
      </c>
      <c r="BT32" s="30" t="s">
        <v>73</v>
      </c>
      <c r="BU32" s="30" t="s">
        <v>73</v>
      </c>
      <c r="BV32" s="30" t="s">
        <v>73</v>
      </c>
      <c r="BW32" s="30" t="s">
        <v>73</v>
      </c>
      <c r="BX32" s="30" t="s">
        <v>73</v>
      </c>
      <c r="BY32" s="30" t="s">
        <v>73</v>
      </c>
      <c r="BZ32" s="30" t="s">
        <v>73</v>
      </c>
    </row>
    <row r="33" spans="1:78" s="132" customFormat="1" x14ac:dyDescent="0.25">
      <c r="A33" s="161">
        <v>14158500</v>
      </c>
      <c r="B33" s="132">
        <v>23773373</v>
      </c>
      <c r="C33" s="132" t="s">
        <v>2</v>
      </c>
      <c r="D33" s="162" t="s">
        <v>371</v>
      </c>
      <c r="E33" s="162" t="s">
        <v>372</v>
      </c>
      <c r="F33" s="133"/>
      <c r="G33" s="134">
        <v>-0.99399999999999999</v>
      </c>
      <c r="H33" s="134" t="str">
        <f t="shared" ref="H33" si="322">IF(G33&gt;0.8,"VG",IF(G33&gt;0.7,"G",IF(G33&gt;0.45,"S","NS")))</f>
        <v>NS</v>
      </c>
      <c r="I33" s="134" t="str">
        <f t="shared" ref="I33" si="323">AJ33</f>
        <v>NS</v>
      </c>
      <c r="J33" s="134" t="str">
        <f t="shared" ref="J33" si="324">BB33</f>
        <v>NS</v>
      </c>
      <c r="K33" s="134" t="str">
        <f t="shared" ref="K33" si="325">BT33</f>
        <v>NS</v>
      </c>
      <c r="L33" s="135">
        <v>-0.247</v>
      </c>
      <c r="M33" s="134" t="str">
        <f t="shared" ref="M33" si="326">IF(ABS(L33)&lt;5%,"VG",IF(ABS(L33)&lt;10%,"G",IF(ABS(L33)&lt;15%,"S","NS")))</f>
        <v>NS</v>
      </c>
      <c r="N33" s="134" t="str">
        <f t="shared" ref="N33" si="327">AO33</f>
        <v>NS</v>
      </c>
      <c r="O33" s="134" t="str">
        <f t="shared" ref="O33" si="328">BD33</f>
        <v>NS</v>
      </c>
      <c r="P33" s="134" t="str">
        <f t="shared" ref="P33" si="329">BY33</f>
        <v>NS</v>
      </c>
      <c r="Q33" s="134">
        <v>1.1499999999999999</v>
      </c>
      <c r="R33" s="134" t="str">
        <f t="shared" ref="R33" si="330">IF(Q33&lt;=0.5,"VG",IF(Q33&lt;=0.6,"G",IF(Q33&lt;=0.7,"S","NS")))</f>
        <v>NS</v>
      </c>
      <c r="S33" s="134" t="str">
        <f t="shared" ref="S33" si="331">AN33</f>
        <v>NS</v>
      </c>
      <c r="T33" s="134" t="str">
        <f t="shared" ref="T33" si="332">BF33</f>
        <v>NS</v>
      </c>
      <c r="U33" s="134" t="str">
        <f t="shared" ref="U33" si="333">BX33</f>
        <v>NS</v>
      </c>
      <c r="V33" s="134">
        <v>0.49919999999999998</v>
      </c>
      <c r="W33" s="134" t="str">
        <f t="shared" ref="W33" si="334">IF(V33&gt;0.85,"VG",IF(V33&gt;0.75,"G",IF(V33&gt;0.6,"S","NS")))</f>
        <v>NS</v>
      </c>
      <c r="X33" s="134" t="str">
        <f t="shared" ref="X33" si="335">AP33</f>
        <v>NS</v>
      </c>
      <c r="Y33" s="134" t="str">
        <f t="shared" ref="Y33" si="336">BH33</f>
        <v>NS</v>
      </c>
      <c r="Z33" s="134" t="str">
        <f t="shared" ref="Z33" si="337">BZ33</f>
        <v>NS</v>
      </c>
      <c r="AA33" s="163">
        <v>-1.4541049943029001</v>
      </c>
      <c r="AB33" s="163">
        <v>-1.3504457651966399</v>
      </c>
      <c r="AC33" s="163">
        <v>62.899204382333799</v>
      </c>
      <c r="AD33" s="163">
        <v>62.157426473123202</v>
      </c>
      <c r="AE33" s="163">
        <v>1.5665583277691599</v>
      </c>
      <c r="AF33" s="163">
        <v>1.5331163573573401</v>
      </c>
      <c r="AG33" s="163">
        <v>0.50888231720407495</v>
      </c>
      <c r="AH33" s="163">
        <v>0.46514882670209701</v>
      </c>
      <c r="AI33" s="36" t="s">
        <v>73</v>
      </c>
      <c r="AJ33" s="36" t="s">
        <v>73</v>
      </c>
      <c r="AK33" s="36" t="s">
        <v>73</v>
      </c>
      <c r="AL33" s="36" t="s">
        <v>73</v>
      </c>
      <c r="AM33" s="36" t="s">
        <v>73</v>
      </c>
      <c r="AN33" s="36" t="s">
        <v>73</v>
      </c>
      <c r="AO33" s="36" t="s">
        <v>73</v>
      </c>
      <c r="AP33" s="36" t="s">
        <v>73</v>
      </c>
      <c r="AR33" s="164" t="s">
        <v>74</v>
      </c>
      <c r="AS33" s="163">
        <v>-1.4035295644097801</v>
      </c>
      <c r="AT33" s="163">
        <v>-1.41662761682807</v>
      </c>
      <c r="AU33" s="163">
        <v>62.146960657570503</v>
      </c>
      <c r="AV33" s="163">
        <v>62.151711810774401</v>
      </c>
      <c r="AW33" s="163">
        <v>1.5503320819778501</v>
      </c>
      <c r="AX33" s="163">
        <v>1.5545506157176301</v>
      </c>
      <c r="AY33" s="163">
        <v>0.52114593619514005</v>
      </c>
      <c r="AZ33" s="163">
        <v>0.51427154263673303</v>
      </c>
      <c r="BA33" s="36" t="s">
        <v>73</v>
      </c>
      <c r="BB33" s="36" t="s">
        <v>73</v>
      </c>
      <c r="BC33" s="36" t="s">
        <v>73</v>
      </c>
      <c r="BD33" s="36" t="s">
        <v>73</v>
      </c>
      <c r="BE33" s="36" t="s">
        <v>73</v>
      </c>
      <c r="BF33" s="36" t="s">
        <v>73</v>
      </c>
      <c r="BG33" s="36" t="s">
        <v>73</v>
      </c>
      <c r="BH33" s="36" t="s">
        <v>73</v>
      </c>
      <c r="BI33" s="132">
        <f t="shared" ref="BI33" si="338">IF(BJ33=AR33,1,0)</f>
        <v>1</v>
      </c>
      <c r="BJ33" s="132" t="s">
        <v>74</v>
      </c>
      <c r="BK33" s="163">
        <v>-1.4512831889503</v>
      </c>
      <c r="BL33" s="163">
        <v>-1.4554895635925</v>
      </c>
      <c r="BM33" s="163">
        <v>62.8780054845842</v>
      </c>
      <c r="BN33" s="163">
        <v>62.728644377839302</v>
      </c>
      <c r="BO33" s="163">
        <v>1.5656574302670101</v>
      </c>
      <c r="BP33" s="163">
        <v>1.5670001798316799</v>
      </c>
      <c r="BQ33" s="163">
        <v>0.51047864847191304</v>
      </c>
      <c r="BR33" s="163">
        <v>0.50298660633611003</v>
      </c>
      <c r="BS33" s="132" t="s">
        <v>73</v>
      </c>
      <c r="BT33" s="132" t="s">
        <v>73</v>
      </c>
      <c r="BU33" s="132" t="s">
        <v>73</v>
      </c>
      <c r="BV33" s="132" t="s">
        <v>73</v>
      </c>
      <c r="BW33" s="132" t="s">
        <v>73</v>
      </c>
      <c r="BX33" s="132" t="s">
        <v>73</v>
      </c>
      <c r="BY33" s="132" t="s">
        <v>73</v>
      </c>
      <c r="BZ33" s="132" t="s">
        <v>73</v>
      </c>
    </row>
    <row r="34" spans="1:78" s="132" customFormat="1" x14ac:dyDescent="0.25">
      <c r="A34" s="161">
        <v>14158500</v>
      </c>
      <c r="B34" s="132">
        <v>23773373</v>
      </c>
      <c r="C34" s="132" t="s">
        <v>2</v>
      </c>
      <c r="D34" s="162" t="s">
        <v>371</v>
      </c>
      <c r="E34" s="162" t="s">
        <v>373</v>
      </c>
      <c r="F34" s="133"/>
      <c r="G34" s="134">
        <v>-0.155</v>
      </c>
      <c r="H34" s="134" t="str">
        <f t="shared" ref="H34" si="339">IF(G34&gt;0.8,"VG",IF(G34&gt;0.7,"G",IF(G34&gt;0.45,"S","NS")))</f>
        <v>NS</v>
      </c>
      <c r="I34" s="134" t="str">
        <f t="shared" ref="I34" si="340">AJ34</f>
        <v>NS</v>
      </c>
      <c r="J34" s="134" t="str">
        <f t="shared" ref="J34" si="341">BB34</f>
        <v>NS</v>
      </c>
      <c r="K34" s="134" t="str">
        <f t="shared" ref="K34" si="342">BT34</f>
        <v>NS</v>
      </c>
      <c r="L34" s="135">
        <v>-9.1399999999999995E-2</v>
      </c>
      <c r="M34" s="134" t="str">
        <f t="shared" ref="M34" si="343">IF(ABS(L34)&lt;5%,"VG",IF(ABS(L34)&lt;10%,"G",IF(ABS(L34)&lt;15%,"S","NS")))</f>
        <v>G</v>
      </c>
      <c r="N34" s="134" t="str">
        <f t="shared" ref="N34" si="344">AO34</f>
        <v>NS</v>
      </c>
      <c r="O34" s="134" t="str">
        <f t="shared" ref="O34" si="345">BD34</f>
        <v>NS</v>
      </c>
      <c r="P34" s="134" t="str">
        <f t="shared" ref="P34" si="346">BY34</f>
        <v>NS</v>
      </c>
      <c r="Q34" s="134">
        <v>1.05</v>
      </c>
      <c r="R34" s="134" t="str">
        <f t="shared" ref="R34" si="347">IF(Q34&lt;=0.5,"VG",IF(Q34&lt;=0.6,"G",IF(Q34&lt;=0.7,"S","NS")))</f>
        <v>NS</v>
      </c>
      <c r="S34" s="134" t="str">
        <f t="shared" ref="S34" si="348">AN34</f>
        <v>NS</v>
      </c>
      <c r="T34" s="134" t="str">
        <f t="shared" ref="T34" si="349">BF34</f>
        <v>NS</v>
      </c>
      <c r="U34" s="134" t="str">
        <f t="shared" ref="U34" si="350">BX34</f>
        <v>NS</v>
      </c>
      <c r="V34" s="134">
        <v>0.44900000000000001</v>
      </c>
      <c r="W34" s="134" t="str">
        <f t="shared" ref="W34" si="351">IF(V34&gt;0.85,"VG",IF(V34&gt;0.75,"G",IF(V34&gt;0.6,"S","NS")))</f>
        <v>NS</v>
      </c>
      <c r="X34" s="134" t="str">
        <f t="shared" ref="X34" si="352">AP34</f>
        <v>NS</v>
      </c>
      <c r="Y34" s="134" t="str">
        <f t="shared" ref="Y34" si="353">BH34</f>
        <v>NS</v>
      </c>
      <c r="Z34" s="134" t="str">
        <f t="shared" ref="Z34" si="354">BZ34</f>
        <v>NS</v>
      </c>
      <c r="AA34" s="163">
        <v>-1.4541049943029001</v>
      </c>
      <c r="AB34" s="163">
        <v>-1.3504457651966399</v>
      </c>
      <c r="AC34" s="163">
        <v>62.899204382333799</v>
      </c>
      <c r="AD34" s="163">
        <v>62.157426473123202</v>
      </c>
      <c r="AE34" s="163">
        <v>1.5665583277691599</v>
      </c>
      <c r="AF34" s="163">
        <v>1.5331163573573401</v>
      </c>
      <c r="AG34" s="163">
        <v>0.50888231720407495</v>
      </c>
      <c r="AH34" s="163">
        <v>0.46514882670209701</v>
      </c>
      <c r="AI34" s="36" t="s">
        <v>73</v>
      </c>
      <c r="AJ34" s="36" t="s">
        <v>73</v>
      </c>
      <c r="AK34" s="36" t="s">
        <v>73</v>
      </c>
      <c r="AL34" s="36" t="s">
        <v>73</v>
      </c>
      <c r="AM34" s="36" t="s">
        <v>73</v>
      </c>
      <c r="AN34" s="36" t="s">
        <v>73</v>
      </c>
      <c r="AO34" s="36" t="s">
        <v>73</v>
      </c>
      <c r="AP34" s="36" t="s">
        <v>73</v>
      </c>
      <c r="AR34" s="164" t="s">
        <v>74</v>
      </c>
      <c r="AS34" s="163">
        <v>-1.4035295644097801</v>
      </c>
      <c r="AT34" s="163">
        <v>-1.41662761682807</v>
      </c>
      <c r="AU34" s="163">
        <v>62.146960657570503</v>
      </c>
      <c r="AV34" s="163">
        <v>62.151711810774401</v>
      </c>
      <c r="AW34" s="163">
        <v>1.5503320819778501</v>
      </c>
      <c r="AX34" s="163">
        <v>1.5545506157176301</v>
      </c>
      <c r="AY34" s="163">
        <v>0.52114593619514005</v>
      </c>
      <c r="AZ34" s="163">
        <v>0.51427154263673303</v>
      </c>
      <c r="BA34" s="36" t="s">
        <v>73</v>
      </c>
      <c r="BB34" s="36" t="s">
        <v>73</v>
      </c>
      <c r="BC34" s="36" t="s">
        <v>73</v>
      </c>
      <c r="BD34" s="36" t="s">
        <v>73</v>
      </c>
      <c r="BE34" s="36" t="s">
        <v>73</v>
      </c>
      <c r="BF34" s="36" t="s">
        <v>73</v>
      </c>
      <c r="BG34" s="36" t="s">
        <v>73</v>
      </c>
      <c r="BH34" s="36" t="s">
        <v>73</v>
      </c>
      <c r="BI34" s="132">
        <f t="shared" ref="BI34" si="355">IF(BJ34=AR34,1,0)</f>
        <v>1</v>
      </c>
      <c r="BJ34" s="132" t="s">
        <v>74</v>
      </c>
      <c r="BK34" s="163">
        <v>-1.4512831889503</v>
      </c>
      <c r="BL34" s="163">
        <v>-1.4554895635925</v>
      </c>
      <c r="BM34" s="163">
        <v>62.8780054845842</v>
      </c>
      <c r="BN34" s="163">
        <v>62.728644377839302</v>
      </c>
      <c r="BO34" s="163">
        <v>1.5656574302670101</v>
      </c>
      <c r="BP34" s="163">
        <v>1.5670001798316799</v>
      </c>
      <c r="BQ34" s="163">
        <v>0.51047864847191304</v>
      </c>
      <c r="BR34" s="163">
        <v>0.50298660633611003</v>
      </c>
      <c r="BS34" s="132" t="s">
        <v>73</v>
      </c>
      <c r="BT34" s="132" t="s">
        <v>73</v>
      </c>
      <c r="BU34" s="132" t="s">
        <v>73</v>
      </c>
      <c r="BV34" s="132" t="s">
        <v>73</v>
      </c>
      <c r="BW34" s="132" t="s">
        <v>73</v>
      </c>
      <c r="BX34" s="132" t="s">
        <v>73</v>
      </c>
      <c r="BY34" s="132" t="s">
        <v>73</v>
      </c>
      <c r="BZ34" s="132" t="s">
        <v>73</v>
      </c>
    </row>
    <row r="35" spans="1:78" s="132" customFormat="1" x14ac:dyDescent="0.25">
      <c r="A35" s="161">
        <v>14158500</v>
      </c>
      <c r="B35" s="132">
        <v>23773373</v>
      </c>
      <c r="C35" s="132" t="s">
        <v>2</v>
      </c>
      <c r="D35" s="162" t="s">
        <v>375</v>
      </c>
      <c r="E35" s="162" t="s">
        <v>374</v>
      </c>
      <c r="F35" s="133"/>
      <c r="G35" s="134">
        <v>2.4E-2</v>
      </c>
      <c r="H35" s="134" t="str">
        <f t="shared" ref="H35" si="356">IF(G35&gt;0.8,"VG",IF(G35&gt;0.7,"G",IF(G35&gt;0.45,"S","NS")))</f>
        <v>NS</v>
      </c>
      <c r="I35" s="134" t="str">
        <f t="shared" ref="I35" si="357">AJ35</f>
        <v>NS</v>
      </c>
      <c r="J35" s="134" t="str">
        <f t="shared" ref="J35" si="358">BB35</f>
        <v>NS</v>
      </c>
      <c r="K35" s="134" t="str">
        <f t="shared" ref="K35" si="359">BT35</f>
        <v>NS</v>
      </c>
      <c r="L35" s="135">
        <v>-2.3E-2</v>
      </c>
      <c r="M35" s="134" t="str">
        <f t="shared" ref="M35" si="360">IF(ABS(L35)&lt;5%,"VG",IF(ABS(L35)&lt;10%,"G",IF(ABS(L35)&lt;15%,"S","NS")))</f>
        <v>VG</v>
      </c>
      <c r="N35" s="134" t="str">
        <f t="shared" ref="N35" si="361">AO35</f>
        <v>NS</v>
      </c>
      <c r="O35" s="134" t="str">
        <f t="shared" ref="O35" si="362">BD35</f>
        <v>NS</v>
      </c>
      <c r="P35" s="134" t="str">
        <f t="shared" ref="P35" si="363">BY35</f>
        <v>NS</v>
      </c>
      <c r="Q35" s="134">
        <v>0.98599999999999999</v>
      </c>
      <c r="R35" s="134" t="str">
        <f t="shared" ref="R35" si="364">IF(Q35&lt;=0.5,"VG",IF(Q35&lt;=0.6,"G",IF(Q35&lt;=0.7,"S","NS")))</f>
        <v>NS</v>
      </c>
      <c r="S35" s="134" t="str">
        <f t="shared" ref="S35" si="365">AN35</f>
        <v>NS</v>
      </c>
      <c r="T35" s="134" t="str">
        <f t="shared" ref="T35" si="366">BF35</f>
        <v>NS</v>
      </c>
      <c r="U35" s="134" t="str">
        <f t="shared" ref="U35" si="367">BX35</f>
        <v>NS</v>
      </c>
      <c r="V35" s="134">
        <v>0.43</v>
      </c>
      <c r="W35" s="134" t="str">
        <f t="shared" ref="W35" si="368">IF(V35&gt;0.85,"VG",IF(V35&gt;0.75,"G",IF(V35&gt;0.6,"S","NS")))</f>
        <v>NS</v>
      </c>
      <c r="X35" s="134" t="str">
        <f t="shared" ref="X35" si="369">AP35</f>
        <v>NS</v>
      </c>
      <c r="Y35" s="134" t="str">
        <f t="shared" ref="Y35" si="370">BH35</f>
        <v>NS</v>
      </c>
      <c r="Z35" s="134" t="str">
        <f t="shared" ref="Z35" si="371">BZ35</f>
        <v>NS</v>
      </c>
      <c r="AA35" s="163">
        <v>-1.4541049943029001</v>
      </c>
      <c r="AB35" s="163">
        <v>-1.3504457651966399</v>
      </c>
      <c r="AC35" s="163">
        <v>62.899204382333799</v>
      </c>
      <c r="AD35" s="163">
        <v>62.157426473123202</v>
      </c>
      <c r="AE35" s="163">
        <v>1.5665583277691599</v>
      </c>
      <c r="AF35" s="163">
        <v>1.5331163573573401</v>
      </c>
      <c r="AG35" s="163">
        <v>0.50888231720407495</v>
      </c>
      <c r="AH35" s="163">
        <v>0.46514882670209701</v>
      </c>
      <c r="AI35" s="36" t="s">
        <v>73</v>
      </c>
      <c r="AJ35" s="36" t="s">
        <v>73</v>
      </c>
      <c r="AK35" s="36" t="s">
        <v>73</v>
      </c>
      <c r="AL35" s="36" t="s">
        <v>73</v>
      </c>
      <c r="AM35" s="36" t="s">
        <v>73</v>
      </c>
      <c r="AN35" s="36" t="s">
        <v>73</v>
      </c>
      <c r="AO35" s="36" t="s">
        <v>73</v>
      </c>
      <c r="AP35" s="36" t="s">
        <v>73</v>
      </c>
      <c r="AR35" s="164" t="s">
        <v>74</v>
      </c>
      <c r="AS35" s="163">
        <v>-1.4035295644097801</v>
      </c>
      <c r="AT35" s="163">
        <v>-1.41662761682807</v>
      </c>
      <c r="AU35" s="163">
        <v>62.146960657570503</v>
      </c>
      <c r="AV35" s="163">
        <v>62.151711810774401</v>
      </c>
      <c r="AW35" s="163">
        <v>1.5503320819778501</v>
      </c>
      <c r="AX35" s="163">
        <v>1.5545506157176301</v>
      </c>
      <c r="AY35" s="163">
        <v>0.52114593619514005</v>
      </c>
      <c r="AZ35" s="163">
        <v>0.51427154263673303</v>
      </c>
      <c r="BA35" s="36" t="s">
        <v>73</v>
      </c>
      <c r="BB35" s="36" t="s">
        <v>73</v>
      </c>
      <c r="BC35" s="36" t="s">
        <v>73</v>
      </c>
      <c r="BD35" s="36" t="s">
        <v>73</v>
      </c>
      <c r="BE35" s="36" t="s">
        <v>73</v>
      </c>
      <c r="BF35" s="36" t="s">
        <v>73</v>
      </c>
      <c r="BG35" s="36" t="s">
        <v>73</v>
      </c>
      <c r="BH35" s="36" t="s">
        <v>73</v>
      </c>
      <c r="BI35" s="132">
        <f t="shared" ref="BI35" si="372">IF(BJ35=AR35,1,0)</f>
        <v>1</v>
      </c>
      <c r="BJ35" s="132" t="s">
        <v>74</v>
      </c>
      <c r="BK35" s="163">
        <v>-1.4512831889503</v>
      </c>
      <c r="BL35" s="163">
        <v>-1.4554895635925</v>
      </c>
      <c r="BM35" s="163">
        <v>62.8780054845842</v>
      </c>
      <c r="BN35" s="163">
        <v>62.728644377839302</v>
      </c>
      <c r="BO35" s="163">
        <v>1.5656574302670101</v>
      </c>
      <c r="BP35" s="163">
        <v>1.5670001798316799</v>
      </c>
      <c r="BQ35" s="163">
        <v>0.51047864847191304</v>
      </c>
      <c r="BR35" s="163">
        <v>0.50298660633611003</v>
      </c>
      <c r="BS35" s="132" t="s">
        <v>73</v>
      </c>
      <c r="BT35" s="132" t="s">
        <v>73</v>
      </c>
      <c r="BU35" s="132" t="s">
        <v>73</v>
      </c>
      <c r="BV35" s="132" t="s">
        <v>73</v>
      </c>
      <c r="BW35" s="132" t="s">
        <v>73</v>
      </c>
      <c r="BX35" s="132" t="s">
        <v>73</v>
      </c>
      <c r="BY35" s="132" t="s">
        <v>73</v>
      </c>
      <c r="BZ35" s="132" t="s">
        <v>73</v>
      </c>
    </row>
    <row r="36" spans="1:78" s="132" customFormat="1" x14ac:dyDescent="0.25">
      <c r="A36" s="161">
        <v>14158500</v>
      </c>
      <c r="B36" s="132">
        <v>23773373</v>
      </c>
      <c r="C36" s="132" t="s">
        <v>2</v>
      </c>
      <c r="D36" s="162" t="s">
        <v>376</v>
      </c>
      <c r="E36" s="162" t="s">
        <v>377</v>
      </c>
      <c r="F36" s="133"/>
      <c r="G36" s="134">
        <v>-4.1000000000000002E-2</v>
      </c>
      <c r="H36" s="134" t="str">
        <f t="shared" ref="H36:H37" si="373">IF(G36&gt;0.8,"VG",IF(G36&gt;0.7,"G",IF(G36&gt;0.45,"S","NS")))</f>
        <v>NS</v>
      </c>
      <c r="I36" s="134" t="str">
        <f t="shared" ref="I36:I37" si="374">AJ36</f>
        <v>NS</v>
      </c>
      <c r="J36" s="134" t="str">
        <f t="shared" ref="J36:J37" si="375">BB36</f>
        <v>NS</v>
      </c>
      <c r="K36" s="134" t="str">
        <f t="shared" ref="K36:K37" si="376">BT36</f>
        <v>NS</v>
      </c>
      <c r="L36" s="135">
        <v>3.7999999999999999E-2</v>
      </c>
      <c r="M36" s="134" t="str">
        <f t="shared" ref="M36:M37" si="377">IF(ABS(L36)&lt;5%,"VG",IF(ABS(L36)&lt;10%,"G",IF(ABS(L36)&lt;15%,"S","NS")))</f>
        <v>VG</v>
      </c>
      <c r="N36" s="134" t="str">
        <f t="shared" ref="N36:N37" si="378">AO36</f>
        <v>NS</v>
      </c>
      <c r="O36" s="134" t="str">
        <f t="shared" ref="O36:O37" si="379">BD36</f>
        <v>NS</v>
      </c>
      <c r="P36" s="134" t="str">
        <f t="shared" ref="P36:P37" si="380">BY36</f>
        <v>NS</v>
      </c>
      <c r="Q36" s="134">
        <v>1.0169999999999999</v>
      </c>
      <c r="R36" s="134" t="str">
        <f t="shared" ref="R36:R37" si="381">IF(Q36&lt;=0.5,"VG",IF(Q36&lt;=0.6,"G",IF(Q36&lt;=0.7,"S","NS")))</f>
        <v>NS</v>
      </c>
      <c r="S36" s="134" t="str">
        <f t="shared" ref="S36:S37" si="382">AN36</f>
        <v>NS</v>
      </c>
      <c r="T36" s="134" t="str">
        <f t="shared" ref="T36:T37" si="383">BF36</f>
        <v>NS</v>
      </c>
      <c r="U36" s="134" t="str">
        <f t="shared" ref="U36:U37" si="384">BX36</f>
        <v>NS</v>
      </c>
      <c r="V36" s="134">
        <v>0.52</v>
      </c>
      <c r="W36" s="134" t="str">
        <f t="shared" ref="W36:W37" si="385">IF(V36&gt;0.85,"VG",IF(V36&gt;0.75,"G",IF(V36&gt;0.6,"S","NS")))</f>
        <v>NS</v>
      </c>
      <c r="X36" s="134" t="str">
        <f t="shared" ref="X36:X37" si="386">AP36</f>
        <v>NS</v>
      </c>
      <c r="Y36" s="134" t="str">
        <f t="shared" ref="Y36:Y37" si="387">BH36</f>
        <v>NS</v>
      </c>
      <c r="Z36" s="134" t="str">
        <f t="shared" ref="Z36:Z37" si="388">BZ36</f>
        <v>NS</v>
      </c>
      <c r="AA36" s="163">
        <v>-1.4541049943029001</v>
      </c>
      <c r="AB36" s="163">
        <v>-1.3504457651966399</v>
      </c>
      <c r="AC36" s="163">
        <v>62.899204382333799</v>
      </c>
      <c r="AD36" s="163">
        <v>62.157426473123202</v>
      </c>
      <c r="AE36" s="163">
        <v>1.5665583277691599</v>
      </c>
      <c r="AF36" s="163">
        <v>1.5331163573573401</v>
      </c>
      <c r="AG36" s="163">
        <v>0.50888231720407495</v>
      </c>
      <c r="AH36" s="163">
        <v>0.46514882670209701</v>
      </c>
      <c r="AI36" s="36" t="s">
        <v>73</v>
      </c>
      <c r="AJ36" s="36" t="s">
        <v>73</v>
      </c>
      <c r="AK36" s="36" t="s">
        <v>73</v>
      </c>
      <c r="AL36" s="36" t="s">
        <v>73</v>
      </c>
      <c r="AM36" s="36" t="s">
        <v>73</v>
      </c>
      <c r="AN36" s="36" t="s">
        <v>73</v>
      </c>
      <c r="AO36" s="36" t="s">
        <v>73</v>
      </c>
      <c r="AP36" s="36" t="s">
        <v>73</v>
      </c>
      <c r="AR36" s="164" t="s">
        <v>74</v>
      </c>
      <c r="AS36" s="163">
        <v>-1.4035295644097801</v>
      </c>
      <c r="AT36" s="163">
        <v>-1.41662761682807</v>
      </c>
      <c r="AU36" s="163">
        <v>62.146960657570503</v>
      </c>
      <c r="AV36" s="163">
        <v>62.151711810774401</v>
      </c>
      <c r="AW36" s="163">
        <v>1.5503320819778501</v>
      </c>
      <c r="AX36" s="163">
        <v>1.5545506157176301</v>
      </c>
      <c r="AY36" s="163">
        <v>0.52114593619514005</v>
      </c>
      <c r="AZ36" s="163">
        <v>0.51427154263673303</v>
      </c>
      <c r="BA36" s="36" t="s">
        <v>73</v>
      </c>
      <c r="BB36" s="36" t="s">
        <v>73</v>
      </c>
      <c r="BC36" s="36" t="s">
        <v>73</v>
      </c>
      <c r="BD36" s="36" t="s">
        <v>73</v>
      </c>
      <c r="BE36" s="36" t="s">
        <v>73</v>
      </c>
      <c r="BF36" s="36" t="s">
        <v>73</v>
      </c>
      <c r="BG36" s="36" t="s">
        <v>73</v>
      </c>
      <c r="BH36" s="36" t="s">
        <v>73</v>
      </c>
      <c r="BI36" s="132">
        <f t="shared" ref="BI36:BI37" si="389">IF(BJ36=AR36,1,0)</f>
        <v>1</v>
      </c>
      <c r="BJ36" s="132" t="s">
        <v>74</v>
      </c>
      <c r="BK36" s="163">
        <v>-1.4512831889503</v>
      </c>
      <c r="BL36" s="163">
        <v>-1.4554895635925</v>
      </c>
      <c r="BM36" s="163">
        <v>62.8780054845842</v>
      </c>
      <c r="BN36" s="163">
        <v>62.728644377839302</v>
      </c>
      <c r="BO36" s="163">
        <v>1.5656574302670101</v>
      </c>
      <c r="BP36" s="163">
        <v>1.5670001798316799</v>
      </c>
      <c r="BQ36" s="163">
        <v>0.51047864847191304</v>
      </c>
      <c r="BR36" s="163">
        <v>0.50298660633611003</v>
      </c>
      <c r="BS36" s="132" t="s">
        <v>73</v>
      </c>
      <c r="BT36" s="132" t="s">
        <v>73</v>
      </c>
      <c r="BU36" s="132" t="s">
        <v>73</v>
      </c>
      <c r="BV36" s="132" t="s">
        <v>73</v>
      </c>
      <c r="BW36" s="132" t="s">
        <v>73</v>
      </c>
      <c r="BX36" s="132" t="s">
        <v>73</v>
      </c>
      <c r="BY36" s="132" t="s">
        <v>73</v>
      </c>
      <c r="BZ36" s="132" t="s">
        <v>73</v>
      </c>
    </row>
    <row r="37" spans="1:78" s="120" customFormat="1" ht="60" x14ac:dyDescent="0.25">
      <c r="A37" s="165">
        <v>14158500</v>
      </c>
      <c r="B37" s="120">
        <v>23773373</v>
      </c>
      <c r="C37" s="120" t="s">
        <v>2</v>
      </c>
      <c r="D37" s="98" t="s">
        <v>378</v>
      </c>
      <c r="E37" s="98" t="s">
        <v>379</v>
      </c>
      <c r="F37" s="121"/>
      <c r="G37" s="122">
        <v>0.75</v>
      </c>
      <c r="H37" s="122" t="str">
        <f t="shared" si="373"/>
        <v>G</v>
      </c>
      <c r="I37" s="122" t="str">
        <f t="shared" si="374"/>
        <v>NS</v>
      </c>
      <c r="J37" s="122" t="str">
        <f t="shared" si="375"/>
        <v>NS</v>
      </c>
      <c r="K37" s="122" t="str">
        <f t="shared" si="376"/>
        <v>NS</v>
      </c>
      <c r="L37" s="123">
        <v>1.0999999999999999E-2</v>
      </c>
      <c r="M37" s="122" t="str">
        <f t="shared" si="377"/>
        <v>VG</v>
      </c>
      <c r="N37" s="122" t="str">
        <f t="shared" si="378"/>
        <v>NS</v>
      </c>
      <c r="O37" s="122" t="str">
        <f t="shared" si="379"/>
        <v>NS</v>
      </c>
      <c r="P37" s="122" t="str">
        <f t="shared" si="380"/>
        <v>NS</v>
      </c>
      <c r="Q37" s="122">
        <v>0.5</v>
      </c>
      <c r="R37" s="122" t="str">
        <f t="shared" si="381"/>
        <v>VG</v>
      </c>
      <c r="S37" s="122" t="str">
        <f t="shared" si="382"/>
        <v>NS</v>
      </c>
      <c r="T37" s="122" t="str">
        <f t="shared" si="383"/>
        <v>NS</v>
      </c>
      <c r="U37" s="122" t="str">
        <f t="shared" si="384"/>
        <v>NS</v>
      </c>
      <c r="V37" s="122">
        <v>0.753</v>
      </c>
      <c r="W37" s="122" t="str">
        <f t="shared" si="385"/>
        <v>G</v>
      </c>
      <c r="X37" s="122" t="str">
        <f t="shared" si="386"/>
        <v>NS</v>
      </c>
      <c r="Y37" s="122" t="str">
        <f t="shared" si="387"/>
        <v>NS</v>
      </c>
      <c r="Z37" s="122" t="str">
        <f t="shared" si="388"/>
        <v>NS</v>
      </c>
      <c r="AA37" s="166">
        <v>-1.4541049943029001</v>
      </c>
      <c r="AB37" s="166">
        <v>-1.3504457651966399</v>
      </c>
      <c r="AC37" s="166">
        <v>62.899204382333799</v>
      </c>
      <c r="AD37" s="166">
        <v>62.157426473123202</v>
      </c>
      <c r="AE37" s="166">
        <v>1.5665583277691599</v>
      </c>
      <c r="AF37" s="166">
        <v>1.5331163573573401</v>
      </c>
      <c r="AG37" s="166">
        <v>0.50888231720407495</v>
      </c>
      <c r="AH37" s="166">
        <v>0.46514882670209701</v>
      </c>
      <c r="AI37" s="67" t="s">
        <v>73</v>
      </c>
      <c r="AJ37" s="67" t="s">
        <v>73</v>
      </c>
      <c r="AK37" s="67" t="s">
        <v>73</v>
      </c>
      <c r="AL37" s="67" t="s">
        <v>73</v>
      </c>
      <c r="AM37" s="67" t="s">
        <v>73</v>
      </c>
      <c r="AN37" s="67" t="s">
        <v>73</v>
      </c>
      <c r="AO37" s="67" t="s">
        <v>73</v>
      </c>
      <c r="AP37" s="67" t="s">
        <v>73</v>
      </c>
      <c r="AR37" s="167" t="s">
        <v>74</v>
      </c>
      <c r="AS37" s="166">
        <v>-1.4035295644097801</v>
      </c>
      <c r="AT37" s="166">
        <v>-1.41662761682807</v>
      </c>
      <c r="AU37" s="166">
        <v>62.146960657570503</v>
      </c>
      <c r="AV37" s="166">
        <v>62.151711810774401</v>
      </c>
      <c r="AW37" s="166">
        <v>1.5503320819778501</v>
      </c>
      <c r="AX37" s="166">
        <v>1.5545506157176301</v>
      </c>
      <c r="AY37" s="166">
        <v>0.52114593619514005</v>
      </c>
      <c r="AZ37" s="166">
        <v>0.51427154263673303</v>
      </c>
      <c r="BA37" s="67" t="s">
        <v>73</v>
      </c>
      <c r="BB37" s="67" t="s">
        <v>73</v>
      </c>
      <c r="BC37" s="67" t="s">
        <v>73</v>
      </c>
      <c r="BD37" s="67" t="s">
        <v>73</v>
      </c>
      <c r="BE37" s="67" t="s">
        <v>73</v>
      </c>
      <c r="BF37" s="67" t="s">
        <v>73</v>
      </c>
      <c r="BG37" s="67" t="s">
        <v>73</v>
      </c>
      <c r="BH37" s="67" t="s">
        <v>73</v>
      </c>
      <c r="BI37" s="120">
        <f t="shared" si="389"/>
        <v>1</v>
      </c>
      <c r="BJ37" s="120" t="s">
        <v>74</v>
      </c>
      <c r="BK37" s="166">
        <v>-1.4512831889503</v>
      </c>
      <c r="BL37" s="166">
        <v>-1.4554895635925</v>
      </c>
      <c r="BM37" s="166">
        <v>62.8780054845842</v>
      </c>
      <c r="BN37" s="166">
        <v>62.728644377839302</v>
      </c>
      <c r="BO37" s="166">
        <v>1.5656574302670101</v>
      </c>
      <c r="BP37" s="166">
        <v>1.5670001798316799</v>
      </c>
      <c r="BQ37" s="166">
        <v>0.51047864847191304</v>
      </c>
      <c r="BR37" s="166">
        <v>0.50298660633611003</v>
      </c>
      <c r="BS37" s="120" t="s">
        <v>73</v>
      </c>
      <c r="BT37" s="120" t="s">
        <v>73</v>
      </c>
      <c r="BU37" s="120" t="s">
        <v>73</v>
      </c>
      <c r="BV37" s="120" t="s">
        <v>73</v>
      </c>
      <c r="BW37" s="120" t="s">
        <v>73</v>
      </c>
      <c r="BX37" s="120" t="s">
        <v>73</v>
      </c>
      <c r="BY37" s="120" t="s">
        <v>73</v>
      </c>
      <c r="BZ37" s="120" t="s">
        <v>73</v>
      </c>
    </row>
    <row r="38" spans="1:78" s="120" customFormat="1" x14ac:dyDescent="0.25">
      <c r="A38" s="165">
        <v>14158500</v>
      </c>
      <c r="B38" s="120">
        <v>23773373</v>
      </c>
      <c r="C38" s="120" t="s">
        <v>2</v>
      </c>
      <c r="D38" s="98" t="s">
        <v>380</v>
      </c>
      <c r="E38" s="98" t="s">
        <v>318</v>
      </c>
      <c r="F38" s="121"/>
      <c r="G38" s="122">
        <v>0.75</v>
      </c>
      <c r="H38" s="122" t="str">
        <f t="shared" ref="H38" si="390">IF(G38&gt;0.8,"VG",IF(G38&gt;0.7,"G",IF(G38&gt;0.45,"S","NS")))</f>
        <v>G</v>
      </c>
      <c r="I38" s="122" t="str">
        <f t="shared" ref="I38" si="391">AJ38</f>
        <v>NS</v>
      </c>
      <c r="J38" s="122" t="str">
        <f t="shared" ref="J38" si="392">BB38</f>
        <v>NS</v>
      </c>
      <c r="K38" s="122" t="str">
        <f t="shared" ref="K38" si="393">BT38</f>
        <v>NS</v>
      </c>
      <c r="L38" s="123">
        <v>1.8499999999999999E-2</v>
      </c>
      <c r="M38" s="122" t="str">
        <f t="shared" ref="M38" si="394">IF(ABS(L38)&lt;5%,"VG",IF(ABS(L38)&lt;10%,"G",IF(ABS(L38)&lt;15%,"S","NS")))</f>
        <v>VG</v>
      </c>
      <c r="N38" s="122" t="str">
        <f t="shared" ref="N38" si="395">AO38</f>
        <v>NS</v>
      </c>
      <c r="O38" s="122" t="str">
        <f t="shared" ref="O38" si="396">BD38</f>
        <v>NS</v>
      </c>
      <c r="P38" s="122" t="str">
        <f t="shared" ref="P38" si="397">BY38</f>
        <v>NS</v>
      </c>
      <c r="Q38" s="122">
        <v>0.499</v>
      </c>
      <c r="R38" s="122" t="str">
        <f t="shared" ref="R38" si="398">IF(Q38&lt;=0.5,"VG",IF(Q38&lt;=0.6,"G",IF(Q38&lt;=0.7,"S","NS")))</f>
        <v>VG</v>
      </c>
      <c r="S38" s="122" t="str">
        <f t="shared" ref="S38" si="399">AN38</f>
        <v>NS</v>
      </c>
      <c r="T38" s="122" t="str">
        <f t="shared" ref="T38" si="400">BF38</f>
        <v>NS</v>
      </c>
      <c r="U38" s="122" t="str">
        <f t="shared" ref="U38" si="401">BX38</f>
        <v>NS</v>
      </c>
      <c r="V38" s="122">
        <v>0.751</v>
      </c>
      <c r="W38" s="122" t="str">
        <f t="shared" ref="W38" si="402">IF(V38&gt;0.85,"VG",IF(V38&gt;0.75,"G",IF(V38&gt;0.6,"S","NS")))</f>
        <v>G</v>
      </c>
      <c r="X38" s="122" t="str">
        <f t="shared" ref="X38" si="403">AP38</f>
        <v>NS</v>
      </c>
      <c r="Y38" s="122" t="str">
        <f t="shared" ref="Y38" si="404">BH38</f>
        <v>NS</v>
      </c>
      <c r="Z38" s="122" t="str">
        <f t="shared" ref="Z38" si="405">BZ38</f>
        <v>NS</v>
      </c>
      <c r="AA38" s="166">
        <v>-1.4541049943029001</v>
      </c>
      <c r="AB38" s="166">
        <v>-1.3504457651966399</v>
      </c>
      <c r="AC38" s="166">
        <v>62.899204382333799</v>
      </c>
      <c r="AD38" s="166">
        <v>62.157426473123202</v>
      </c>
      <c r="AE38" s="166">
        <v>1.5665583277691599</v>
      </c>
      <c r="AF38" s="166">
        <v>1.5331163573573401</v>
      </c>
      <c r="AG38" s="166">
        <v>0.50888231720407495</v>
      </c>
      <c r="AH38" s="166">
        <v>0.46514882670209701</v>
      </c>
      <c r="AI38" s="67" t="s">
        <v>73</v>
      </c>
      <c r="AJ38" s="67" t="s">
        <v>73</v>
      </c>
      <c r="AK38" s="67" t="s">
        <v>73</v>
      </c>
      <c r="AL38" s="67" t="s">
        <v>73</v>
      </c>
      <c r="AM38" s="67" t="s">
        <v>73</v>
      </c>
      <c r="AN38" s="67" t="s">
        <v>73</v>
      </c>
      <c r="AO38" s="67" t="s">
        <v>73</v>
      </c>
      <c r="AP38" s="67" t="s">
        <v>73</v>
      </c>
      <c r="AR38" s="167" t="s">
        <v>74</v>
      </c>
      <c r="AS38" s="166">
        <v>-1.4035295644097801</v>
      </c>
      <c r="AT38" s="166">
        <v>-1.41662761682807</v>
      </c>
      <c r="AU38" s="166">
        <v>62.146960657570503</v>
      </c>
      <c r="AV38" s="166">
        <v>62.151711810774401</v>
      </c>
      <c r="AW38" s="166">
        <v>1.5503320819778501</v>
      </c>
      <c r="AX38" s="166">
        <v>1.5545506157176301</v>
      </c>
      <c r="AY38" s="166">
        <v>0.52114593619514005</v>
      </c>
      <c r="AZ38" s="166">
        <v>0.51427154263673303</v>
      </c>
      <c r="BA38" s="67" t="s">
        <v>73</v>
      </c>
      <c r="BB38" s="67" t="s">
        <v>73</v>
      </c>
      <c r="BC38" s="67" t="s">
        <v>73</v>
      </c>
      <c r="BD38" s="67" t="s">
        <v>73</v>
      </c>
      <c r="BE38" s="67" t="s">
        <v>73</v>
      </c>
      <c r="BF38" s="67" t="s">
        <v>73</v>
      </c>
      <c r="BG38" s="67" t="s">
        <v>73</v>
      </c>
      <c r="BH38" s="67" t="s">
        <v>73</v>
      </c>
      <c r="BI38" s="120">
        <f t="shared" ref="BI38" si="406">IF(BJ38=AR38,1,0)</f>
        <v>1</v>
      </c>
      <c r="BJ38" s="120" t="s">
        <v>74</v>
      </c>
      <c r="BK38" s="166">
        <v>-1.4512831889503</v>
      </c>
      <c r="BL38" s="166">
        <v>-1.4554895635925</v>
      </c>
      <c r="BM38" s="166">
        <v>62.8780054845842</v>
      </c>
      <c r="BN38" s="166">
        <v>62.728644377839302</v>
      </c>
      <c r="BO38" s="166">
        <v>1.5656574302670101</v>
      </c>
      <c r="BP38" s="166">
        <v>1.5670001798316799</v>
      </c>
      <c r="BQ38" s="166">
        <v>0.51047864847191304</v>
      </c>
      <c r="BR38" s="166">
        <v>0.50298660633611003</v>
      </c>
      <c r="BS38" s="120" t="s">
        <v>73</v>
      </c>
      <c r="BT38" s="120" t="s">
        <v>73</v>
      </c>
      <c r="BU38" s="120" t="s">
        <v>73</v>
      </c>
      <c r="BV38" s="120" t="s">
        <v>73</v>
      </c>
      <c r="BW38" s="120" t="s">
        <v>73</v>
      </c>
      <c r="BX38" s="120" t="s">
        <v>73</v>
      </c>
      <c r="BY38" s="120" t="s">
        <v>73</v>
      </c>
      <c r="BZ38" s="120" t="s">
        <v>73</v>
      </c>
    </row>
    <row r="39" spans="1:78" s="120" customFormat="1" ht="30" x14ac:dyDescent="0.25">
      <c r="A39" s="165">
        <v>14158500</v>
      </c>
      <c r="B39" s="120">
        <v>23773373</v>
      </c>
      <c r="C39" s="120" t="s">
        <v>2</v>
      </c>
      <c r="D39" s="98" t="s">
        <v>384</v>
      </c>
      <c r="E39" s="98" t="s">
        <v>382</v>
      </c>
      <c r="F39" s="121"/>
      <c r="G39" s="122">
        <v>0.80500000000000005</v>
      </c>
      <c r="H39" s="122" t="str">
        <f t="shared" ref="H39:H40" si="407">IF(G39&gt;0.8,"VG",IF(G39&gt;0.7,"G",IF(G39&gt;0.45,"S","NS")))</f>
        <v>VG</v>
      </c>
      <c r="I39" s="122" t="str">
        <f t="shared" ref="I39:I40" si="408">AJ39</f>
        <v>NS</v>
      </c>
      <c r="J39" s="122" t="str">
        <f t="shared" ref="J39:J40" si="409">BB39</f>
        <v>NS</v>
      </c>
      <c r="K39" s="122" t="str">
        <f t="shared" ref="K39:K40" si="410">BT39</f>
        <v>NS</v>
      </c>
      <c r="L39" s="123">
        <v>-9.7100000000000006E-2</v>
      </c>
      <c r="M39" s="122" t="str">
        <f t="shared" ref="M39:M40" si="411">IF(ABS(L39)&lt;5%,"VG",IF(ABS(L39)&lt;10%,"G",IF(ABS(L39)&lt;15%,"S","NS")))</f>
        <v>G</v>
      </c>
      <c r="N39" s="122" t="str">
        <f t="shared" ref="N39:N40" si="412">AO39</f>
        <v>NS</v>
      </c>
      <c r="O39" s="122" t="str">
        <f t="shared" ref="O39:O40" si="413">BD39</f>
        <v>NS</v>
      </c>
      <c r="P39" s="122" t="str">
        <f t="shared" ref="P39:P40" si="414">BY39</f>
        <v>NS</v>
      </c>
      <c r="Q39" s="122">
        <v>0.432</v>
      </c>
      <c r="R39" s="122" t="str">
        <f t="shared" ref="R39:R40" si="415">IF(Q39&lt;=0.5,"VG",IF(Q39&lt;=0.6,"G",IF(Q39&lt;=0.7,"S","NS")))</f>
        <v>VG</v>
      </c>
      <c r="S39" s="122" t="str">
        <f t="shared" ref="S39:S40" si="416">AN39</f>
        <v>NS</v>
      </c>
      <c r="T39" s="122" t="str">
        <f t="shared" ref="T39:T40" si="417">BF39</f>
        <v>NS</v>
      </c>
      <c r="U39" s="122" t="str">
        <f t="shared" ref="U39:U40" si="418">BX39</f>
        <v>NS</v>
      </c>
      <c r="V39" s="122">
        <v>0.88500000000000001</v>
      </c>
      <c r="W39" s="122" t="str">
        <f t="shared" ref="W39:W40" si="419">IF(V39&gt;0.85,"VG",IF(V39&gt;0.75,"G",IF(V39&gt;0.6,"S","NS")))</f>
        <v>VG</v>
      </c>
      <c r="X39" s="122" t="str">
        <f t="shared" ref="X39:X40" si="420">AP39</f>
        <v>NS</v>
      </c>
      <c r="Y39" s="122" t="str">
        <f t="shared" ref="Y39:Y40" si="421">BH39</f>
        <v>NS</v>
      </c>
      <c r="Z39" s="122" t="str">
        <f t="shared" ref="Z39:Z40" si="422">BZ39</f>
        <v>NS</v>
      </c>
      <c r="AA39" s="166">
        <v>-1.4541049943029001</v>
      </c>
      <c r="AB39" s="166">
        <v>-1.3504457651966399</v>
      </c>
      <c r="AC39" s="166">
        <v>62.899204382333799</v>
      </c>
      <c r="AD39" s="166">
        <v>62.157426473123202</v>
      </c>
      <c r="AE39" s="166">
        <v>1.5665583277691599</v>
      </c>
      <c r="AF39" s="166">
        <v>1.5331163573573401</v>
      </c>
      <c r="AG39" s="166">
        <v>0.50888231720407495</v>
      </c>
      <c r="AH39" s="166">
        <v>0.46514882670209701</v>
      </c>
      <c r="AI39" s="67" t="s">
        <v>73</v>
      </c>
      <c r="AJ39" s="67" t="s">
        <v>73</v>
      </c>
      <c r="AK39" s="67" t="s">
        <v>73</v>
      </c>
      <c r="AL39" s="67" t="s">
        <v>73</v>
      </c>
      <c r="AM39" s="67" t="s">
        <v>73</v>
      </c>
      <c r="AN39" s="67" t="s">
        <v>73</v>
      </c>
      <c r="AO39" s="67" t="s">
        <v>73</v>
      </c>
      <c r="AP39" s="67" t="s">
        <v>73</v>
      </c>
      <c r="AR39" s="167" t="s">
        <v>74</v>
      </c>
      <c r="AS39" s="166">
        <v>-1.4035295644097801</v>
      </c>
      <c r="AT39" s="166">
        <v>-1.41662761682807</v>
      </c>
      <c r="AU39" s="166">
        <v>62.146960657570503</v>
      </c>
      <c r="AV39" s="166">
        <v>62.151711810774401</v>
      </c>
      <c r="AW39" s="166">
        <v>1.5503320819778501</v>
      </c>
      <c r="AX39" s="166">
        <v>1.5545506157176301</v>
      </c>
      <c r="AY39" s="166">
        <v>0.52114593619514005</v>
      </c>
      <c r="AZ39" s="166">
        <v>0.51427154263673303</v>
      </c>
      <c r="BA39" s="67" t="s">
        <v>73</v>
      </c>
      <c r="BB39" s="67" t="s">
        <v>73</v>
      </c>
      <c r="BC39" s="67" t="s">
        <v>73</v>
      </c>
      <c r="BD39" s="67" t="s">
        <v>73</v>
      </c>
      <c r="BE39" s="67" t="s">
        <v>73</v>
      </c>
      <c r="BF39" s="67" t="s">
        <v>73</v>
      </c>
      <c r="BG39" s="67" t="s">
        <v>73</v>
      </c>
      <c r="BH39" s="67" t="s">
        <v>73</v>
      </c>
      <c r="BI39" s="120">
        <f t="shared" ref="BI39:BI40" si="423">IF(BJ39=AR39,1,0)</f>
        <v>1</v>
      </c>
      <c r="BJ39" s="120" t="s">
        <v>74</v>
      </c>
      <c r="BK39" s="166">
        <v>-1.4512831889503</v>
      </c>
      <c r="BL39" s="166">
        <v>-1.4554895635925</v>
      </c>
      <c r="BM39" s="166">
        <v>62.8780054845842</v>
      </c>
      <c r="BN39" s="166">
        <v>62.728644377839302</v>
      </c>
      <c r="BO39" s="166">
        <v>1.5656574302670101</v>
      </c>
      <c r="BP39" s="166">
        <v>1.5670001798316799</v>
      </c>
      <c r="BQ39" s="166">
        <v>0.51047864847191304</v>
      </c>
      <c r="BR39" s="166">
        <v>0.50298660633611003</v>
      </c>
      <c r="BS39" s="120" t="s">
        <v>73</v>
      </c>
      <c r="BT39" s="120" t="s">
        <v>73</v>
      </c>
      <c r="BU39" s="120" t="s">
        <v>73</v>
      </c>
      <c r="BV39" s="120" t="s">
        <v>73</v>
      </c>
      <c r="BW39" s="120" t="s">
        <v>73</v>
      </c>
      <c r="BX39" s="120" t="s">
        <v>73</v>
      </c>
      <c r="BY39" s="120" t="s">
        <v>73</v>
      </c>
      <c r="BZ39" s="120" t="s">
        <v>73</v>
      </c>
    </row>
    <row r="40" spans="1:78" s="120" customFormat="1" x14ac:dyDescent="0.25">
      <c r="A40" s="165">
        <v>14158500</v>
      </c>
      <c r="B40" s="120">
        <v>23773373</v>
      </c>
      <c r="C40" s="120" t="s">
        <v>2</v>
      </c>
      <c r="D40" s="179" t="s">
        <v>391</v>
      </c>
      <c r="E40" s="179" t="s">
        <v>393</v>
      </c>
      <c r="F40" s="121"/>
      <c r="G40" s="122">
        <v>0.75</v>
      </c>
      <c r="H40" s="122" t="str">
        <f t="shared" si="407"/>
        <v>G</v>
      </c>
      <c r="I40" s="122" t="str">
        <f t="shared" si="408"/>
        <v>NS</v>
      </c>
      <c r="J40" s="122" t="str">
        <f t="shared" si="409"/>
        <v>NS</v>
      </c>
      <c r="K40" s="122" t="str">
        <f t="shared" si="410"/>
        <v>NS</v>
      </c>
      <c r="L40" s="123">
        <v>1.8499999999999999E-2</v>
      </c>
      <c r="M40" s="122" t="str">
        <f t="shared" si="411"/>
        <v>VG</v>
      </c>
      <c r="N40" s="122" t="str">
        <f t="shared" si="412"/>
        <v>NS</v>
      </c>
      <c r="O40" s="122" t="str">
        <f t="shared" si="413"/>
        <v>NS</v>
      </c>
      <c r="P40" s="122" t="str">
        <f t="shared" si="414"/>
        <v>NS</v>
      </c>
      <c r="Q40" s="122">
        <v>0.499</v>
      </c>
      <c r="R40" s="122" t="str">
        <f t="shared" si="415"/>
        <v>VG</v>
      </c>
      <c r="S40" s="122" t="str">
        <f t="shared" si="416"/>
        <v>NS</v>
      </c>
      <c r="T40" s="122" t="str">
        <f t="shared" si="417"/>
        <v>NS</v>
      </c>
      <c r="U40" s="122" t="str">
        <f t="shared" si="418"/>
        <v>NS</v>
      </c>
      <c r="V40" s="122">
        <v>0.751</v>
      </c>
      <c r="W40" s="122" t="str">
        <f t="shared" si="419"/>
        <v>G</v>
      </c>
      <c r="X40" s="122" t="str">
        <f t="shared" si="420"/>
        <v>NS</v>
      </c>
      <c r="Y40" s="122" t="str">
        <f t="shared" si="421"/>
        <v>NS</v>
      </c>
      <c r="Z40" s="122" t="str">
        <f t="shared" si="422"/>
        <v>NS</v>
      </c>
      <c r="AA40" s="166">
        <v>-1.4541049943029001</v>
      </c>
      <c r="AB40" s="166">
        <v>-1.3504457651966399</v>
      </c>
      <c r="AC40" s="166">
        <v>62.899204382333799</v>
      </c>
      <c r="AD40" s="166">
        <v>62.157426473123202</v>
      </c>
      <c r="AE40" s="166">
        <v>1.5665583277691599</v>
      </c>
      <c r="AF40" s="166">
        <v>1.5331163573573401</v>
      </c>
      <c r="AG40" s="166">
        <v>0.50888231720407495</v>
      </c>
      <c r="AH40" s="166">
        <v>0.46514882670209701</v>
      </c>
      <c r="AI40" s="67" t="s">
        <v>73</v>
      </c>
      <c r="AJ40" s="67" t="s">
        <v>73</v>
      </c>
      <c r="AK40" s="67" t="s">
        <v>73</v>
      </c>
      <c r="AL40" s="67" t="s">
        <v>73</v>
      </c>
      <c r="AM40" s="67" t="s">
        <v>73</v>
      </c>
      <c r="AN40" s="67" t="s">
        <v>73</v>
      </c>
      <c r="AO40" s="67" t="s">
        <v>73</v>
      </c>
      <c r="AP40" s="67" t="s">
        <v>73</v>
      </c>
      <c r="AR40" s="167" t="s">
        <v>74</v>
      </c>
      <c r="AS40" s="166">
        <v>-1.4035295644097801</v>
      </c>
      <c r="AT40" s="166">
        <v>-1.41662761682807</v>
      </c>
      <c r="AU40" s="166">
        <v>62.146960657570503</v>
      </c>
      <c r="AV40" s="166">
        <v>62.151711810774401</v>
      </c>
      <c r="AW40" s="166">
        <v>1.5503320819778501</v>
      </c>
      <c r="AX40" s="166">
        <v>1.5545506157176301</v>
      </c>
      <c r="AY40" s="166">
        <v>0.52114593619514005</v>
      </c>
      <c r="AZ40" s="166">
        <v>0.51427154263673303</v>
      </c>
      <c r="BA40" s="67" t="s">
        <v>73</v>
      </c>
      <c r="BB40" s="67" t="s">
        <v>73</v>
      </c>
      <c r="BC40" s="67" t="s">
        <v>73</v>
      </c>
      <c r="BD40" s="67" t="s">
        <v>73</v>
      </c>
      <c r="BE40" s="67" t="s">
        <v>73</v>
      </c>
      <c r="BF40" s="67" t="s">
        <v>73</v>
      </c>
      <c r="BG40" s="67" t="s">
        <v>73</v>
      </c>
      <c r="BH40" s="67" t="s">
        <v>73</v>
      </c>
      <c r="BI40" s="120">
        <f t="shared" si="423"/>
        <v>1</v>
      </c>
      <c r="BJ40" s="120" t="s">
        <v>74</v>
      </c>
      <c r="BK40" s="166">
        <v>-1.4512831889503</v>
      </c>
      <c r="BL40" s="166">
        <v>-1.4554895635925</v>
      </c>
      <c r="BM40" s="166">
        <v>62.8780054845842</v>
      </c>
      <c r="BN40" s="166">
        <v>62.728644377839302</v>
      </c>
      <c r="BO40" s="166">
        <v>1.5656574302670101</v>
      </c>
      <c r="BP40" s="166">
        <v>1.5670001798316799</v>
      </c>
      <c r="BQ40" s="166">
        <v>0.51047864847191304</v>
      </c>
      <c r="BR40" s="166">
        <v>0.50298660633611003</v>
      </c>
      <c r="BS40" s="120" t="s">
        <v>73</v>
      </c>
      <c r="BT40" s="120" t="s">
        <v>73</v>
      </c>
      <c r="BU40" s="120" t="s">
        <v>73</v>
      </c>
      <c r="BV40" s="120" t="s">
        <v>73</v>
      </c>
      <c r="BW40" s="120" t="s">
        <v>73</v>
      </c>
      <c r="BX40" s="120" t="s">
        <v>73</v>
      </c>
      <c r="BY40" s="120" t="s">
        <v>73</v>
      </c>
      <c r="BZ40" s="120" t="s">
        <v>73</v>
      </c>
    </row>
    <row r="41" spans="1:78" s="120" customFormat="1" x14ac:dyDescent="0.25">
      <c r="A41" s="165">
        <v>14158500</v>
      </c>
      <c r="B41" s="120">
        <v>23773373</v>
      </c>
      <c r="C41" s="120" t="s">
        <v>2</v>
      </c>
      <c r="D41" s="179" t="s">
        <v>397</v>
      </c>
      <c r="E41" s="179" t="s">
        <v>393</v>
      </c>
      <c r="F41" s="121"/>
      <c r="G41" s="122">
        <v>0.76</v>
      </c>
      <c r="H41" s="122" t="str">
        <f t="shared" ref="H41" si="424">IF(G41&gt;0.8,"VG",IF(G41&gt;0.7,"G",IF(G41&gt;0.45,"S","NS")))</f>
        <v>G</v>
      </c>
      <c r="I41" s="122" t="str">
        <f t="shared" ref="I41" si="425">AJ41</f>
        <v>NS</v>
      </c>
      <c r="J41" s="122" t="str">
        <f t="shared" ref="J41" si="426">BB41</f>
        <v>NS</v>
      </c>
      <c r="K41" s="122" t="str">
        <f t="shared" ref="K41" si="427">BT41</f>
        <v>NS</v>
      </c>
      <c r="L41" s="123">
        <v>-5.1999999999999998E-3</v>
      </c>
      <c r="M41" s="122" t="str">
        <f t="shared" ref="M41" si="428">IF(ABS(L41)&lt;5%,"VG",IF(ABS(L41)&lt;10%,"G",IF(ABS(L41)&lt;15%,"S","NS")))</f>
        <v>VG</v>
      </c>
      <c r="N41" s="122" t="str">
        <f t="shared" ref="N41" si="429">AO41</f>
        <v>NS</v>
      </c>
      <c r="O41" s="122" t="str">
        <f t="shared" ref="O41" si="430">BD41</f>
        <v>NS</v>
      </c>
      <c r="P41" s="122" t="str">
        <f t="shared" ref="P41" si="431">BY41</f>
        <v>NS</v>
      </c>
      <c r="Q41" s="122">
        <v>0.49399999999999999</v>
      </c>
      <c r="R41" s="122" t="str">
        <f t="shared" ref="R41" si="432">IF(Q41&lt;=0.5,"VG",IF(Q41&lt;=0.6,"G",IF(Q41&lt;=0.7,"S","NS")))</f>
        <v>VG</v>
      </c>
      <c r="S41" s="122" t="str">
        <f t="shared" ref="S41" si="433">AN41</f>
        <v>NS</v>
      </c>
      <c r="T41" s="122" t="str">
        <f t="shared" ref="T41" si="434">BF41</f>
        <v>NS</v>
      </c>
      <c r="U41" s="122" t="str">
        <f t="shared" ref="U41" si="435">BX41</f>
        <v>NS</v>
      </c>
      <c r="V41" s="122">
        <v>0.75680000000000003</v>
      </c>
      <c r="W41" s="122" t="str">
        <f t="shared" ref="W41" si="436">IF(V41&gt;0.85,"VG",IF(V41&gt;0.75,"G",IF(V41&gt;0.6,"S","NS")))</f>
        <v>G</v>
      </c>
      <c r="X41" s="122" t="str">
        <f t="shared" ref="X41" si="437">AP41</f>
        <v>NS</v>
      </c>
      <c r="Y41" s="122" t="str">
        <f t="shared" ref="Y41" si="438">BH41</f>
        <v>NS</v>
      </c>
      <c r="Z41" s="122" t="str">
        <f t="shared" ref="Z41" si="439">BZ41</f>
        <v>NS</v>
      </c>
      <c r="AA41" s="166">
        <v>-1.4541049943029001</v>
      </c>
      <c r="AB41" s="166">
        <v>-1.3504457651966399</v>
      </c>
      <c r="AC41" s="166">
        <v>62.899204382333799</v>
      </c>
      <c r="AD41" s="166">
        <v>62.157426473123202</v>
      </c>
      <c r="AE41" s="166">
        <v>1.5665583277691599</v>
      </c>
      <c r="AF41" s="166">
        <v>1.5331163573573401</v>
      </c>
      <c r="AG41" s="166">
        <v>0.50888231720407495</v>
      </c>
      <c r="AH41" s="166">
        <v>0.46514882670209701</v>
      </c>
      <c r="AI41" s="67" t="s">
        <v>73</v>
      </c>
      <c r="AJ41" s="67" t="s">
        <v>73</v>
      </c>
      <c r="AK41" s="67" t="s">
        <v>73</v>
      </c>
      <c r="AL41" s="67" t="s">
        <v>73</v>
      </c>
      <c r="AM41" s="67" t="s">
        <v>73</v>
      </c>
      <c r="AN41" s="67" t="s">
        <v>73</v>
      </c>
      <c r="AO41" s="67" t="s">
        <v>73</v>
      </c>
      <c r="AP41" s="67" t="s">
        <v>73</v>
      </c>
      <c r="AR41" s="167" t="s">
        <v>74</v>
      </c>
      <c r="AS41" s="166">
        <v>-1.4035295644097801</v>
      </c>
      <c r="AT41" s="166">
        <v>-1.41662761682807</v>
      </c>
      <c r="AU41" s="166">
        <v>62.146960657570503</v>
      </c>
      <c r="AV41" s="166">
        <v>62.151711810774401</v>
      </c>
      <c r="AW41" s="166">
        <v>1.5503320819778501</v>
      </c>
      <c r="AX41" s="166">
        <v>1.5545506157176301</v>
      </c>
      <c r="AY41" s="166">
        <v>0.52114593619514005</v>
      </c>
      <c r="AZ41" s="166">
        <v>0.51427154263673303</v>
      </c>
      <c r="BA41" s="67" t="s">
        <v>73</v>
      </c>
      <c r="BB41" s="67" t="s">
        <v>73</v>
      </c>
      <c r="BC41" s="67" t="s">
        <v>73</v>
      </c>
      <c r="BD41" s="67" t="s">
        <v>73</v>
      </c>
      <c r="BE41" s="67" t="s">
        <v>73</v>
      </c>
      <c r="BF41" s="67" t="s">
        <v>73</v>
      </c>
      <c r="BG41" s="67" t="s">
        <v>73</v>
      </c>
      <c r="BH41" s="67" t="s">
        <v>73</v>
      </c>
      <c r="BI41" s="120">
        <f t="shared" ref="BI41" si="440">IF(BJ41=AR41,1,0)</f>
        <v>1</v>
      </c>
      <c r="BJ41" s="120" t="s">
        <v>74</v>
      </c>
      <c r="BK41" s="166">
        <v>-1.4512831889503</v>
      </c>
      <c r="BL41" s="166">
        <v>-1.4554895635925</v>
      </c>
      <c r="BM41" s="166">
        <v>62.8780054845842</v>
      </c>
      <c r="BN41" s="166">
        <v>62.728644377839302</v>
      </c>
      <c r="BO41" s="166">
        <v>1.5656574302670101</v>
      </c>
      <c r="BP41" s="166">
        <v>1.5670001798316799</v>
      </c>
      <c r="BQ41" s="166">
        <v>0.51047864847191304</v>
      </c>
      <c r="BR41" s="166">
        <v>0.50298660633611003</v>
      </c>
      <c r="BS41" s="120" t="s">
        <v>73</v>
      </c>
      <c r="BT41" s="120" t="s">
        <v>73</v>
      </c>
      <c r="BU41" s="120" t="s">
        <v>73</v>
      </c>
      <c r="BV41" s="120" t="s">
        <v>73</v>
      </c>
      <c r="BW41" s="120" t="s">
        <v>73</v>
      </c>
      <c r="BX41" s="120" t="s">
        <v>73</v>
      </c>
      <c r="BY41" s="120" t="s">
        <v>73</v>
      </c>
      <c r="BZ41" s="120" t="s">
        <v>73</v>
      </c>
    </row>
    <row r="42" spans="1:78" s="69" customFormat="1" x14ac:dyDescent="0.25">
      <c r="A42" s="72"/>
      <c r="D42" s="113"/>
      <c r="E42" s="113"/>
      <c r="F42" s="80"/>
      <c r="G42" s="70"/>
      <c r="H42" s="70"/>
      <c r="I42" s="70"/>
      <c r="J42" s="70"/>
      <c r="K42" s="70"/>
      <c r="L42" s="71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3"/>
      <c r="AB42" s="73"/>
      <c r="AC42" s="73"/>
      <c r="AD42" s="73"/>
      <c r="AE42" s="73"/>
      <c r="AF42" s="73"/>
      <c r="AG42" s="73"/>
      <c r="AH42" s="73"/>
      <c r="AI42" s="74"/>
      <c r="AJ42" s="74"/>
      <c r="AK42" s="74"/>
      <c r="AL42" s="74"/>
      <c r="AM42" s="74"/>
      <c r="AN42" s="74"/>
      <c r="AO42" s="74"/>
      <c r="AP42" s="74"/>
      <c r="AR42" s="75"/>
      <c r="AS42" s="73"/>
      <c r="AT42" s="73"/>
      <c r="AU42" s="73"/>
      <c r="AV42" s="73"/>
      <c r="AW42" s="73"/>
      <c r="AX42" s="73"/>
      <c r="AY42" s="73"/>
      <c r="AZ42" s="73"/>
      <c r="BA42" s="74"/>
      <c r="BB42" s="74"/>
      <c r="BC42" s="74"/>
      <c r="BD42" s="74"/>
      <c r="BE42" s="74"/>
      <c r="BF42" s="74"/>
      <c r="BG42" s="74"/>
      <c r="BH42" s="74"/>
      <c r="BK42" s="73"/>
      <c r="BL42" s="73"/>
      <c r="BM42" s="73"/>
      <c r="BN42" s="73"/>
      <c r="BO42" s="73"/>
      <c r="BP42" s="73"/>
      <c r="BQ42" s="73"/>
      <c r="BR42" s="73"/>
    </row>
    <row r="43" spans="1:78" x14ac:dyDescent="0.25">
      <c r="A43" s="2" t="s">
        <v>89</v>
      </c>
      <c r="B43">
        <v>23773363</v>
      </c>
      <c r="C43" t="s">
        <v>90</v>
      </c>
      <c r="D43" t="s">
        <v>91</v>
      </c>
      <c r="G43" s="16">
        <v>-9.5</v>
      </c>
      <c r="H43" s="16" t="str">
        <f t="shared" ref="H43:H50" si="441">IF(G43&gt;0.8,"VG",IF(G43&gt;0.7,"G",IF(G43&gt;0.45,"S","NS")))</f>
        <v>NS</v>
      </c>
      <c r="L43" s="19">
        <v>-0.58399999999999996</v>
      </c>
      <c r="M43" s="26" t="str">
        <f t="shared" ref="M43:M50" si="442">IF(ABS(L43)&lt;5%,"VG",IF(ABS(L43)&lt;10%,"G",IF(ABS(L43)&lt;15%,"S","NS")))</f>
        <v>NS</v>
      </c>
      <c r="Q43" s="17">
        <v>1.0109999999999999</v>
      </c>
      <c r="R43" s="17" t="str">
        <f t="shared" ref="R43:R50" si="443">IF(Q43&lt;=0.5,"VG",IF(Q43&lt;=0.6,"G",IF(Q43&lt;=0.7,"S","NS")))</f>
        <v>NS</v>
      </c>
      <c r="V43" s="18">
        <v>0.42399999999999999</v>
      </c>
      <c r="W43" s="18" t="str">
        <f t="shared" ref="W43:W50" si="444">IF(V43&gt;0.85,"VG",IF(V43&gt;0.75,"G",IF(V43&gt;0.6,"S","NS")))</f>
        <v>NS</v>
      </c>
      <c r="AA43" s="33"/>
      <c r="AB43" s="33"/>
      <c r="AC43" s="42"/>
      <c r="AD43" s="42"/>
      <c r="AE43" s="43"/>
      <c r="AF43" s="43"/>
      <c r="AG43" s="35"/>
      <c r="AH43" s="35"/>
      <c r="AI43" s="36"/>
      <c r="AJ43" s="36"/>
      <c r="AK43" s="40"/>
      <c r="AL43" s="40"/>
      <c r="AM43" s="41"/>
      <c r="AN43" s="41"/>
      <c r="AO43" s="3"/>
      <c r="AP43" s="3"/>
      <c r="AR43" s="44"/>
      <c r="AS43" s="33"/>
      <c r="AT43" s="33"/>
      <c r="AU43" s="42"/>
      <c r="AV43" s="42"/>
      <c r="AW43" s="43"/>
      <c r="AX43" s="43"/>
      <c r="AY43" s="35"/>
      <c r="AZ43" s="35"/>
      <c r="BA43" s="36"/>
      <c r="BB43" s="36"/>
      <c r="BC43" s="40"/>
      <c r="BD43" s="40"/>
      <c r="BE43" s="41"/>
      <c r="BF43" s="41"/>
      <c r="BG43" s="3"/>
      <c r="BH43" s="3"/>
      <c r="BK43" s="35"/>
      <c r="BL43" s="35"/>
      <c r="BM43" s="35"/>
      <c r="BN43" s="35"/>
      <c r="BO43" s="35"/>
      <c r="BP43" s="35"/>
      <c r="BQ43" s="35"/>
      <c r="BR43" s="35"/>
    </row>
    <row r="44" spans="1:78" x14ac:dyDescent="0.25">
      <c r="A44" s="2"/>
      <c r="M44" s="26"/>
      <c r="AA44" s="33"/>
      <c r="AB44" s="33"/>
      <c r="AC44" s="42"/>
      <c r="AD44" s="42"/>
      <c r="AE44" s="43"/>
      <c r="AF44" s="43"/>
      <c r="AG44" s="35"/>
      <c r="AH44" s="35"/>
      <c r="AI44" s="36"/>
      <c r="AJ44" s="36"/>
      <c r="AK44" s="40"/>
      <c r="AL44" s="40"/>
      <c r="AM44" s="41"/>
      <c r="AN44" s="41"/>
      <c r="AO44" s="3"/>
      <c r="AP44" s="3"/>
      <c r="AR44" s="44"/>
      <c r="AS44" s="33"/>
      <c r="AT44" s="33"/>
      <c r="AU44" s="42"/>
      <c r="AV44" s="42"/>
      <c r="AW44" s="43"/>
      <c r="AX44" s="43"/>
      <c r="AY44" s="35"/>
      <c r="AZ44" s="35"/>
      <c r="BA44" s="36"/>
      <c r="BB44" s="36"/>
      <c r="BC44" s="40"/>
      <c r="BD44" s="40"/>
      <c r="BE44" s="41"/>
      <c r="BF44" s="41"/>
      <c r="BG44" s="3"/>
      <c r="BH44" s="3"/>
      <c r="BK44" s="35"/>
      <c r="BL44" s="35"/>
      <c r="BM44" s="35"/>
      <c r="BN44" s="35"/>
      <c r="BO44" s="35"/>
      <c r="BP44" s="35"/>
      <c r="BQ44" s="35"/>
      <c r="BR44" s="35"/>
    </row>
    <row r="45" spans="1:78" s="55" customFormat="1" ht="30" x14ac:dyDescent="0.25">
      <c r="A45" s="54">
        <v>14158790</v>
      </c>
      <c r="B45" s="55">
        <v>23773393</v>
      </c>
      <c r="C45" s="56" t="s">
        <v>92</v>
      </c>
      <c r="D45" s="55" t="s">
        <v>172</v>
      </c>
      <c r="F45" s="78"/>
      <c r="G45" s="57">
        <v>0.69399999999999995</v>
      </c>
      <c r="H45" s="57" t="str">
        <f t="shared" si="441"/>
        <v>S</v>
      </c>
      <c r="I45" s="57" t="str">
        <f t="shared" ref="I45:I50" si="445">AJ45</f>
        <v>S</v>
      </c>
      <c r="J45" s="57" t="str">
        <f t="shared" ref="J45:J50" si="446">BB45</f>
        <v>G</v>
      </c>
      <c r="K45" s="57" t="str">
        <f t="shared" ref="K45:K50" si="447">BT45</f>
        <v>G</v>
      </c>
      <c r="L45" s="58">
        <v>2E-3</v>
      </c>
      <c r="M45" s="57" t="str">
        <f t="shared" si="442"/>
        <v>VG</v>
      </c>
      <c r="N45" s="57" t="str">
        <f t="shared" ref="N45:N50" si="448">AO45</f>
        <v>G</v>
      </c>
      <c r="O45" s="57" t="str">
        <f t="shared" ref="O45:O50" si="449">BD45</f>
        <v>G</v>
      </c>
      <c r="P45" s="57" t="str">
        <f t="shared" ref="P45:P50" si="450">BY45</f>
        <v>G</v>
      </c>
      <c r="Q45" s="57">
        <v>0.55200000000000005</v>
      </c>
      <c r="R45" s="57" t="str">
        <f t="shared" si="443"/>
        <v>G</v>
      </c>
      <c r="S45" s="57" t="str">
        <f t="shared" ref="S45:S50" si="451">AN45</f>
        <v>G</v>
      </c>
      <c r="T45" s="57" t="str">
        <f t="shared" ref="T45:T50" si="452">BF45</f>
        <v>VG</v>
      </c>
      <c r="U45" s="57" t="str">
        <f t="shared" ref="U45:U50" si="453">BX45</f>
        <v>VG</v>
      </c>
      <c r="V45" s="57">
        <v>0.71799999999999997</v>
      </c>
      <c r="W45" s="57" t="str">
        <f t="shared" si="444"/>
        <v>S</v>
      </c>
      <c r="X45" s="57" t="str">
        <f t="shared" ref="X45:X50" si="454">AP45</f>
        <v>S</v>
      </c>
      <c r="Y45" s="57" t="str">
        <f t="shared" ref="Y45:Y50" si="455">BH45</f>
        <v>G</v>
      </c>
      <c r="Z45" s="57" t="str">
        <f t="shared" ref="Z45:Z50" si="456">BZ45</f>
        <v>G</v>
      </c>
      <c r="AA45" s="59">
        <v>0.73826421128751596</v>
      </c>
      <c r="AB45" s="59">
        <v>0.68764690136602502</v>
      </c>
      <c r="AC45" s="59">
        <v>7.6075962877986996</v>
      </c>
      <c r="AD45" s="59">
        <v>3.4185755354494298</v>
      </c>
      <c r="AE45" s="59">
        <v>0.51160120085129301</v>
      </c>
      <c r="AF45" s="59">
        <v>0.55888558635374996</v>
      </c>
      <c r="AG45" s="59">
        <v>0.80425822209953401</v>
      </c>
      <c r="AH45" s="59">
        <v>0.71702551703780304</v>
      </c>
      <c r="AI45" s="60" t="s">
        <v>75</v>
      </c>
      <c r="AJ45" s="60" t="s">
        <v>76</v>
      </c>
      <c r="AK45" s="60" t="s">
        <v>75</v>
      </c>
      <c r="AL45" s="60" t="s">
        <v>77</v>
      </c>
      <c r="AM45" s="60" t="s">
        <v>75</v>
      </c>
      <c r="AN45" s="60" t="s">
        <v>75</v>
      </c>
      <c r="AO45" s="60" t="s">
        <v>75</v>
      </c>
      <c r="AP45" s="60" t="s">
        <v>76</v>
      </c>
      <c r="AR45" s="61" t="s">
        <v>78</v>
      </c>
      <c r="AS45" s="59">
        <v>0.73520929581453698</v>
      </c>
      <c r="AT45" s="59">
        <v>0.75118898337791196</v>
      </c>
      <c r="AU45" s="59">
        <v>8.0861336842206004</v>
      </c>
      <c r="AV45" s="59">
        <v>7.9465833675547897</v>
      </c>
      <c r="AW45" s="59">
        <v>0.51457818082917495</v>
      </c>
      <c r="AX45" s="59">
        <v>0.49880959956890197</v>
      </c>
      <c r="AY45" s="59">
        <v>0.80222190842627705</v>
      </c>
      <c r="AZ45" s="59">
        <v>0.81279403757242896</v>
      </c>
      <c r="BA45" s="60" t="s">
        <v>75</v>
      </c>
      <c r="BB45" s="60" t="s">
        <v>75</v>
      </c>
      <c r="BC45" s="60" t="s">
        <v>75</v>
      </c>
      <c r="BD45" s="60" t="s">
        <v>75</v>
      </c>
      <c r="BE45" s="60" t="s">
        <v>75</v>
      </c>
      <c r="BF45" s="60" t="s">
        <v>77</v>
      </c>
      <c r="BG45" s="60" t="s">
        <v>75</v>
      </c>
      <c r="BH45" s="60" t="s">
        <v>75</v>
      </c>
      <c r="BI45" s="55">
        <f t="shared" ref="BI45:BI50" si="457">IF(BJ45=AR45,1,0)</f>
        <v>1</v>
      </c>
      <c r="BJ45" s="55" t="s">
        <v>78</v>
      </c>
      <c r="BK45" s="59">
        <v>0.73593302929872295</v>
      </c>
      <c r="BL45" s="59">
        <v>0.75000401917089399</v>
      </c>
      <c r="BM45" s="59">
        <v>9.9614971936286505</v>
      </c>
      <c r="BN45" s="59">
        <v>9.4196893225000498</v>
      </c>
      <c r="BO45" s="59">
        <v>0.51387446978934104</v>
      </c>
      <c r="BP45" s="59">
        <v>0.49999598081295199</v>
      </c>
      <c r="BQ45" s="59">
        <v>0.80755704914537996</v>
      </c>
      <c r="BR45" s="59">
        <v>0.81135155731168696</v>
      </c>
      <c r="BS45" s="55" t="s">
        <v>75</v>
      </c>
      <c r="BT45" s="55" t="s">
        <v>75</v>
      </c>
      <c r="BU45" s="55" t="s">
        <v>75</v>
      </c>
      <c r="BV45" s="55" t="s">
        <v>75</v>
      </c>
      <c r="BW45" s="55" t="s">
        <v>75</v>
      </c>
      <c r="BX45" s="55" t="s">
        <v>77</v>
      </c>
      <c r="BY45" s="55" t="s">
        <v>75</v>
      </c>
      <c r="BZ45" s="55" t="s">
        <v>75</v>
      </c>
    </row>
    <row r="46" spans="1:78" s="55" customFormat="1" ht="30" x14ac:dyDescent="0.25">
      <c r="A46" s="54">
        <v>14158790</v>
      </c>
      <c r="B46" s="55">
        <v>23773393</v>
      </c>
      <c r="C46" s="56" t="s">
        <v>92</v>
      </c>
      <c r="D46" s="55" t="s">
        <v>254</v>
      </c>
      <c r="F46" s="118"/>
      <c r="G46" s="57">
        <v>0.7</v>
      </c>
      <c r="H46" s="57" t="str">
        <f t="shared" si="441"/>
        <v>S</v>
      </c>
      <c r="I46" s="57" t="str">
        <f t="shared" si="445"/>
        <v>S</v>
      </c>
      <c r="J46" s="57" t="str">
        <f t="shared" si="446"/>
        <v>G</v>
      </c>
      <c r="K46" s="57" t="str">
        <f t="shared" si="447"/>
        <v>G</v>
      </c>
      <c r="L46" s="58">
        <v>-7.0000000000000001E-3</v>
      </c>
      <c r="M46" s="57" t="str">
        <f t="shared" si="442"/>
        <v>VG</v>
      </c>
      <c r="N46" s="57" t="str">
        <f t="shared" si="448"/>
        <v>G</v>
      </c>
      <c r="O46" s="57" t="str">
        <f t="shared" si="449"/>
        <v>G</v>
      </c>
      <c r="P46" s="57" t="str">
        <f t="shared" si="450"/>
        <v>G</v>
      </c>
      <c r="Q46" s="57">
        <v>0.55000000000000004</v>
      </c>
      <c r="R46" s="57" t="str">
        <f t="shared" si="443"/>
        <v>G</v>
      </c>
      <c r="S46" s="57" t="str">
        <f t="shared" si="451"/>
        <v>G</v>
      </c>
      <c r="T46" s="57" t="str">
        <f t="shared" si="452"/>
        <v>VG</v>
      </c>
      <c r="U46" s="57" t="str">
        <f t="shared" si="453"/>
        <v>VG</v>
      </c>
      <c r="V46" s="57">
        <v>0.73</v>
      </c>
      <c r="W46" s="57" t="str">
        <f t="shared" si="444"/>
        <v>S</v>
      </c>
      <c r="X46" s="57" t="str">
        <f t="shared" si="454"/>
        <v>S</v>
      </c>
      <c r="Y46" s="57" t="str">
        <f t="shared" si="455"/>
        <v>G</v>
      </c>
      <c r="Z46" s="57" t="str">
        <f t="shared" si="456"/>
        <v>G</v>
      </c>
      <c r="AA46" s="59">
        <v>0.73826421128751596</v>
      </c>
      <c r="AB46" s="59">
        <v>0.68764690136602502</v>
      </c>
      <c r="AC46" s="59">
        <v>7.6075962877986996</v>
      </c>
      <c r="AD46" s="59">
        <v>3.4185755354494298</v>
      </c>
      <c r="AE46" s="59">
        <v>0.51160120085129301</v>
      </c>
      <c r="AF46" s="59">
        <v>0.55888558635374996</v>
      </c>
      <c r="AG46" s="59">
        <v>0.80425822209953401</v>
      </c>
      <c r="AH46" s="59">
        <v>0.71702551703780304</v>
      </c>
      <c r="AI46" s="60" t="s">
        <v>75</v>
      </c>
      <c r="AJ46" s="60" t="s">
        <v>76</v>
      </c>
      <c r="AK46" s="60" t="s">
        <v>75</v>
      </c>
      <c r="AL46" s="60" t="s">
        <v>77</v>
      </c>
      <c r="AM46" s="60" t="s">
        <v>75</v>
      </c>
      <c r="AN46" s="60" t="s">
        <v>75</v>
      </c>
      <c r="AO46" s="60" t="s">
        <v>75</v>
      </c>
      <c r="AP46" s="60" t="s">
        <v>76</v>
      </c>
      <c r="AR46" s="61" t="s">
        <v>78</v>
      </c>
      <c r="AS46" s="59">
        <v>0.73520929581453698</v>
      </c>
      <c r="AT46" s="59">
        <v>0.75118898337791196</v>
      </c>
      <c r="AU46" s="59">
        <v>8.0861336842206004</v>
      </c>
      <c r="AV46" s="59">
        <v>7.9465833675547897</v>
      </c>
      <c r="AW46" s="59">
        <v>0.51457818082917495</v>
      </c>
      <c r="AX46" s="59">
        <v>0.49880959956890197</v>
      </c>
      <c r="AY46" s="59">
        <v>0.80222190842627705</v>
      </c>
      <c r="AZ46" s="59">
        <v>0.81279403757242896</v>
      </c>
      <c r="BA46" s="60" t="s">
        <v>75</v>
      </c>
      <c r="BB46" s="60" t="s">
        <v>75</v>
      </c>
      <c r="BC46" s="60" t="s">
        <v>75</v>
      </c>
      <c r="BD46" s="60" t="s">
        <v>75</v>
      </c>
      <c r="BE46" s="60" t="s">
        <v>75</v>
      </c>
      <c r="BF46" s="60" t="s">
        <v>77</v>
      </c>
      <c r="BG46" s="60" t="s">
        <v>75</v>
      </c>
      <c r="BH46" s="60" t="s">
        <v>75</v>
      </c>
      <c r="BI46" s="55">
        <f t="shared" si="457"/>
        <v>1</v>
      </c>
      <c r="BJ46" s="55" t="s">
        <v>78</v>
      </c>
      <c r="BK46" s="59">
        <v>0.73593302929872295</v>
      </c>
      <c r="BL46" s="59">
        <v>0.75000401917089399</v>
      </c>
      <c r="BM46" s="59">
        <v>9.9614971936286505</v>
      </c>
      <c r="BN46" s="59">
        <v>9.4196893225000498</v>
      </c>
      <c r="BO46" s="59">
        <v>0.51387446978934104</v>
      </c>
      <c r="BP46" s="59">
        <v>0.49999598081295199</v>
      </c>
      <c r="BQ46" s="59">
        <v>0.80755704914537996</v>
      </c>
      <c r="BR46" s="59">
        <v>0.81135155731168696</v>
      </c>
      <c r="BS46" s="55" t="s">
        <v>75</v>
      </c>
      <c r="BT46" s="55" t="s">
        <v>75</v>
      </c>
      <c r="BU46" s="55" t="s">
        <v>75</v>
      </c>
      <c r="BV46" s="55" t="s">
        <v>75</v>
      </c>
      <c r="BW46" s="55" t="s">
        <v>75</v>
      </c>
      <c r="BX46" s="55" t="s">
        <v>77</v>
      </c>
      <c r="BY46" s="55" t="s">
        <v>75</v>
      </c>
      <c r="BZ46" s="55" t="s">
        <v>75</v>
      </c>
    </row>
    <row r="47" spans="1:78" s="148" customFormat="1" ht="30" x14ac:dyDescent="0.25">
      <c r="A47" s="147">
        <v>14158790</v>
      </c>
      <c r="B47" s="148">
        <v>23773393</v>
      </c>
      <c r="C47" s="149" t="s">
        <v>92</v>
      </c>
      <c r="D47" s="148" t="s">
        <v>301</v>
      </c>
      <c r="F47" s="150"/>
      <c r="G47" s="151">
        <v>0.64</v>
      </c>
      <c r="H47" s="151" t="str">
        <f t="shared" si="441"/>
        <v>S</v>
      </c>
      <c r="I47" s="151" t="str">
        <f t="shared" si="445"/>
        <v>S</v>
      </c>
      <c r="J47" s="151" t="str">
        <f t="shared" si="446"/>
        <v>G</v>
      </c>
      <c r="K47" s="151" t="str">
        <f t="shared" si="447"/>
        <v>G</v>
      </c>
      <c r="L47" s="152">
        <v>-0.16089999999999999</v>
      </c>
      <c r="M47" s="151" t="str">
        <f t="shared" si="442"/>
        <v>NS</v>
      </c>
      <c r="N47" s="151" t="str">
        <f t="shared" si="448"/>
        <v>G</v>
      </c>
      <c r="O47" s="151" t="str">
        <f t="shared" si="449"/>
        <v>G</v>
      </c>
      <c r="P47" s="151" t="str">
        <f t="shared" si="450"/>
        <v>G</v>
      </c>
      <c r="Q47" s="151">
        <v>0.59</v>
      </c>
      <c r="R47" s="151" t="str">
        <f t="shared" si="443"/>
        <v>G</v>
      </c>
      <c r="S47" s="151" t="str">
        <f t="shared" si="451"/>
        <v>G</v>
      </c>
      <c r="T47" s="151" t="str">
        <f t="shared" si="452"/>
        <v>VG</v>
      </c>
      <c r="U47" s="151" t="str">
        <f t="shared" si="453"/>
        <v>VG</v>
      </c>
      <c r="V47" s="151">
        <v>0.69</v>
      </c>
      <c r="W47" s="151" t="str">
        <f t="shared" si="444"/>
        <v>S</v>
      </c>
      <c r="X47" s="151" t="str">
        <f t="shared" si="454"/>
        <v>S</v>
      </c>
      <c r="Y47" s="151" t="str">
        <f t="shared" si="455"/>
        <v>G</v>
      </c>
      <c r="Z47" s="151" t="str">
        <f t="shared" si="456"/>
        <v>G</v>
      </c>
      <c r="AA47" s="153">
        <v>0.73826421128751596</v>
      </c>
      <c r="AB47" s="153">
        <v>0.68764690136602502</v>
      </c>
      <c r="AC47" s="153">
        <v>7.6075962877986996</v>
      </c>
      <c r="AD47" s="153">
        <v>3.4185755354494298</v>
      </c>
      <c r="AE47" s="153">
        <v>0.51160120085129301</v>
      </c>
      <c r="AF47" s="153">
        <v>0.55888558635374996</v>
      </c>
      <c r="AG47" s="153">
        <v>0.80425822209953401</v>
      </c>
      <c r="AH47" s="153">
        <v>0.71702551703780304</v>
      </c>
      <c r="AI47" s="154" t="s">
        <v>75</v>
      </c>
      <c r="AJ47" s="154" t="s">
        <v>76</v>
      </c>
      <c r="AK47" s="154" t="s">
        <v>75</v>
      </c>
      <c r="AL47" s="154" t="s">
        <v>77</v>
      </c>
      <c r="AM47" s="154" t="s">
        <v>75</v>
      </c>
      <c r="AN47" s="154" t="s">
        <v>75</v>
      </c>
      <c r="AO47" s="154" t="s">
        <v>75</v>
      </c>
      <c r="AP47" s="154" t="s">
        <v>76</v>
      </c>
      <c r="AR47" s="155" t="s">
        <v>78</v>
      </c>
      <c r="AS47" s="153">
        <v>0.73520929581453698</v>
      </c>
      <c r="AT47" s="153">
        <v>0.75118898337791196</v>
      </c>
      <c r="AU47" s="153">
        <v>8.0861336842206004</v>
      </c>
      <c r="AV47" s="153">
        <v>7.9465833675547897</v>
      </c>
      <c r="AW47" s="153">
        <v>0.51457818082917495</v>
      </c>
      <c r="AX47" s="153">
        <v>0.49880959956890197</v>
      </c>
      <c r="AY47" s="153">
        <v>0.80222190842627705</v>
      </c>
      <c r="AZ47" s="153">
        <v>0.81279403757242896</v>
      </c>
      <c r="BA47" s="154" t="s">
        <v>75</v>
      </c>
      <c r="BB47" s="154" t="s">
        <v>75</v>
      </c>
      <c r="BC47" s="154" t="s">
        <v>75</v>
      </c>
      <c r="BD47" s="154" t="s">
        <v>75</v>
      </c>
      <c r="BE47" s="154" t="s">
        <v>75</v>
      </c>
      <c r="BF47" s="154" t="s">
        <v>77</v>
      </c>
      <c r="BG47" s="154" t="s">
        <v>75</v>
      </c>
      <c r="BH47" s="154" t="s">
        <v>75</v>
      </c>
      <c r="BI47" s="148">
        <f t="shared" si="457"/>
        <v>1</v>
      </c>
      <c r="BJ47" s="148" t="s">
        <v>78</v>
      </c>
      <c r="BK47" s="153">
        <v>0.73593302929872295</v>
      </c>
      <c r="BL47" s="153">
        <v>0.75000401917089399</v>
      </c>
      <c r="BM47" s="153">
        <v>9.9614971936286505</v>
      </c>
      <c r="BN47" s="153">
        <v>9.4196893225000498</v>
      </c>
      <c r="BO47" s="153">
        <v>0.51387446978934104</v>
      </c>
      <c r="BP47" s="153">
        <v>0.49999598081295199</v>
      </c>
      <c r="BQ47" s="153">
        <v>0.80755704914537996</v>
      </c>
      <c r="BR47" s="153">
        <v>0.81135155731168696</v>
      </c>
      <c r="BS47" s="148" t="s">
        <v>75</v>
      </c>
      <c r="BT47" s="148" t="s">
        <v>75</v>
      </c>
      <c r="BU47" s="148" t="s">
        <v>75</v>
      </c>
      <c r="BV47" s="148" t="s">
        <v>75</v>
      </c>
      <c r="BW47" s="148" t="s">
        <v>75</v>
      </c>
      <c r="BX47" s="148" t="s">
        <v>77</v>
      </c>
      <c r="BY47" s="148" t="s">
        <v>75</v>
      </c>
      <c r="BZ47" s="148" t="s">
        <v>75</v>
      </c>
    </row>
    <row r="48" spans="1:78" s="55" customFormat="1" ht="30" x14ac:dyDescent="0.25">
      <c r="A48" s="54">
        <v>14158790</v>
      </c>
      <c r="B48" s="55">
        <v>23773393</v>
      </c>
      <c r="C48" s="56" t="s">
        <v>92</v>
      </c>
      <c r="D48" s="55" t="s">
        <v>336</v>
      </c>
      <c r="E48" s="55" t="s">
        <v>339</v>
      </c>
      <c r="F48" s="118"/>
      <c r="G48" s="57">
        <v>0.77</v>
      </c>
      <c r="H48" s="57" t="str">
        <f t="shared" si="441"/>
        <v>G</v>
      </c>
      <c r="I48" s="57" t="str">
        <f t="shared" si="445"/>
        <v>S</v>
      </c>
      <c r="J48" s="57" t="str">
        <f t="shared" si="446"/>
        <v>G</v>
      </c>
      <c r="K48" s="57" t="str">
        <f t="shared" si="447"/>
        <v>G</v>
      </c>
      <c r="L48" s="58">
        <v>-1.23E-2</v>
      </c>
      <c r="M48" s="57" t="str">
        <f t="shared" si="442"/>
        <v>VG</v>
      </c>
      <c r="N48" s="57" t="str">
        <f t="shared" si="448"/>
        <v>G</v>
      </c>
      <c r="O48" s="57" t="str">
        <f t="shared" si="449"/>
        <v>G</v>
      </c>
      <c r="P48" s="57" t="str">
        <f t="shared" si="450"/>
        <v>G</v>
      </c>
      <c r="Q48" s="57">
        <v>0.48</v>
      </c>
      <c r="R48" s="57" t="str">
        <f t="shared" si="443"/>
        <v>VG</v>
      </c>
      <c r="S48" s="57" t="str">
        <f t="shared" si="451"/>
        <v>G</v>
      </c>
      <c r="T48" s="57" t="str">
        <f t="shared" si="452"/>
        <v>VG</v>
      </c>
      <c r="U48" s="57" t="str">
        <f t="shared" si="453"/>
        <v>VG</v>
      </c>
      <c r="V48" s="57">
        <v>0.77900000000000003</v>
      </c>
      <c r="W48" s="57" t="str">
        <f t="shared" si="444"/>
        <v>G</v>
      </c>
      <c r="X48" s="57" t="str">
        <f t="shared" si="454"/>
        <v>S</v>
      </c>
      <c r="Y48" s="57" t="str">
        <f t="shared" si="455"/>
        <v>G</v>
      </c>
      <c r="Z48" s="57" t="str">
        <f t="shared" si="456"/>
        <v>G</v>
      </c>
      <c r="AA48" s="59">
        <v>0.73826421128751596</v>
      </c>
      <c r="AB48" s="59">
        <v>0.68764690136602502</v>
      </c>
      <c r="AC48" s="59">
        <v>7.6075962877986996</v>
      </c>
      <c r="AD48" s="59">
        <v>3.4185755354494298</v>
      </c>
      <c r="AE48" s="59">
        <v>0.51160120085129301</v>
      </c>
      <c r="AF48" s="59">
        <v>0.55888558635374996</v>
      </c>
      <c r="AG48" s="59">
        <v>0.80425822209953401</v>
      </c>
      <c r="AH48" s="59">
        <v>0.71702551703780304</v>
      </c>
      <c r="AI48" s="60" t="s">
        <v>75</v>
      </c>
      <c r="AJ48" s="60" t="s">
        <v>76</v>
      </c>
      <c r="AK48" s="60" t="s">
        <v>75</v>
      </c>
      <c r="AL48" s="60" t="s">
        <v>77</v>
      </c>
      <c r="AM48" s="60" t="s">
        <v>75</v>
      </c>
      <c r="AN48" s="60" t="s">
        <v>75</v>
      </c>
      <c r="AO48" s="60" t="s">
        <v>75</v>
      </c>
      <c r="AP48" s="60" t="s">
        <v>76</v>
      </c>
      <c r="AR48" s="61" t="s">
        <v>78</v>
      </c>
      <c r="AS48" s="59">
        <v>0.73520929581453698</v>
      </c>
      <c r="AT48" s="59">
        <v>0.75118898337791196</v>
      </c>
      <c r="AU48" s="59">
        <v>8.0861336842206004</v>
      </c>
      <c r="AV48" s="59">
        <v>7.9465833675547897</v>
      </c>
      <c r="AW48" s="59">
        <v>0.51457818082917495</v>
      </c>
      <c r="AX48" s="59">
        <v>0.49880959956890197</v>
      </c>
      <c r="AY48" s="59">
        <v>0.80222190842627705</v>
      </c>
      <c r="AZ48" s="59">
        <v>0.81279403757242896</v>
      </c>
      <c r="BA48" s="60" t="s">
        <v>75</v>
      </c>
      <c r="BB48" s="60" t="s">
        <v>75</v>
      </c>
      <c r="BC48" s="60" t="s">
        <v>75</v>
      </c>
      <c r="BD48" s="60" t="s">
        <v>75</v>
      </c>
      <c r="BE48" s="60" t="s">
        <v>75</v>
      </c>
      <c r="BF48" s="60" t="s">
        <v>77</v>
      </c>
      <c r="BG48" s="60" t="s">
        <v>75</v>
      </c>
      <c r="BH48" s="60" t="s">
        <v>75</v>
      </c>
      <c r="BI48" s="55">
        <f t="shared" si="457"/>
        <v>1</v>
      </c>
      <c r="BJ48" s="55" t="s">
        <v>78</v>
      </c>
      <c r="BK48" s="59">
        <v>0.73593302929872295</v>
      </c>
      <c r="BL48" s="59">
        <v>0.75000401917089399</v>
      </c>
      <c r="BM48" s="59">
        <v>9.9614971936286505</v>
      </c>
      <c r="BN48" s="59">
        <v>9.4196893225000498</v>
      </c>
      <c r="BO48" s="59">
        <v>0.51387446978934104</v>
      </c>
      <c r="BP48" s="59">
        <v>0.49999598081295199</v>
      </c>
      <c r="BQ48" s="59">
        <v>0.80755704914537996</v>
      </c>
      <c r="BR48" s="59">
        <v>0.81135155731168696</v>
      </c>
      <c r="BS48" s="55" t="s">
        <v>75</v>
      </c>
      <c r="BT48" s="55" t="s">
        <v>75</v>
      </c>
      <c r="BU48" s="55" t="s">
        <v>75</v>
      </c>
      <c r="BV48" s="55" t="s">
        <v>75</v>
      </c>
      <c r="BW48" s="55" t="s">
        <v>75</v>
      </c>
      <c r="BX48" s="55" t="s">
        <v>77</v>
      </c>
      <c r="BY48" s="55" t="s">
        <v>75</v>
      </c>
      <c r="BZ48" s="55" t="s">
        <v>75</v>
      </c>
    </row>
    <row r="49" spans="1:78" s="55" customFormat="1" ht="30" x14ac:dyDescent="0.25">
      <c r="A49" s="54">
        <v>14158790</v>
      </c>
      <c r="B49" s="55">
        <v>23773393</v>
      </c>
      <c r="C49" s="56" t="s">
        <v>92</v>
      </c>
      <c r="D49" s="55" t="s">
        <v>359</v>
      </c>
      <c r="F49" s="118"/>
      <c r="G49" s="57">
        <v>0.628</v>
      </c>
      <c r="H49" s="57" t="str">
        <f t="shared" si="441"/>
        <v>S</v>
      </c>
      <c r="I49" s="57" t="str">
        <f t="shared" si="445"/>
        <v>S</v>
      </c>
      <c r="J49" s="57" t="str">
        <f t="shared" si="446"/>
        <v>G</v>
      </c>
      <c r="K49" s="57" t="str">
        <f t="shared" si="447"/>
        <v>G</v>
      </c>
      <c r="L49" s="58">
        <v>-9.8799999999999999E-2</v>
      </c>
      <c r="M49" s="57" t="str">
        <f t="shared" si="442"/>
        <v>G</v>
      </c>
      <c r="N49" s="57" t="str">
        <f t="shared" si="448"/>
        <v>G</v>
      </c>
      <c r="O49" s="57" t="str">
        <f t="shared" si="449"/>
        <v>G</v>
      </c>
      <c r="P49" s="57" t="str">
        <f t="shared" si="450"/>
        <v>G</v>
      </c>
      <c r="Q49" s="57">
        <v>0.60499999999999998</v>
      </c>
      <c r="R49" s="57" t="str">
        <f t="shared" si="443"/>
        <v>S</v>
      </c>
      <c r="S49" s="57" t="str">
        <f t="shared" si="451"/>
        <v>G</v>
      </c>
      <c r="T49" s="57" t="str">
        <f t="shared" si="452"/>
        <v>VG</v>
      </c>
      <c r="U49" s="57" t="str">
        <f t="shared" si="453"/>
        <v>VG</v>
      </c>
      <c r="V49" s="57">
        <v>0.65500000000000003</v>
      </c>
      <c r="W49" s="57" t="str">
        <f t="shared" si="444"/>
        <v>S</v>
      </c>
      <c r="X49" s="57" t="str">
        <f t="shared" si="454"/>
        <v>S</v>
      </c>
      <c r="Y49" s="57" t="str">
        <f t="shared" si="455"/>
        <v>G</v>
      </c>
      <c r="Z49" s="57" t="str">
        <f t="shared" si="456"/>
        <v>G</v>
      </c>
      <c r="AA49" s="59">
        <v>0.73826421128751596</v>
      </c>
      <c r="AB49" s="59">
        <v>0.68764690136602502</v>
      </c>
      <c r="AC49" s="59">
        <v>7.6075962877986996</v>
      </c>
      <c r="AD49" s="59">
        <v>3.4185755354494298</v>
      </c>
      <c r="AE49" s="59">
        <v>0.51160120085129301</v>
      </c>
      <c r="AF49" s="59">
        <v>0.55888558635374996</v>
      </c>
      <c r="AG49" s="59">
        <v>0.80425822209953401</v>
      </c>
      <c r="AH49" s="59">
        <v>0.71702551703780304</v>
      </c>
      <c r="AI49" s="60" t="s">
        <v>75</v>
      </c>
      <c r="AJ49" s="60" t="s">
        <v>76</v>
      </c>
      <c r="AK49" s="60" t="s">
        <v>75</v>
      </c>
      <c r="AL49" s="60" t="s">
        <v>77</v>
      </c>
      <c r="AM49" s="60" t="s">
        <v>75</v>
      </c>
      <c r="AN49" s="60" t="s">
        <v>75</v>
      </c>
      <c r="AO49" s="60" t="s">
        <v>75</v>
      </c>
      <c r="AP49" s="60" t="s">
        <v>76</v>
      </c>
      <c r="AR49" s="61" t="s">
        <v>78</v>
      </c>
      <c r="AS49" s="59">
        <v>0.73520929581453698</v>
      </c>
      <c r="AT49" s="59">
        <v>0.75118898337791196</v>
      </c>
      <c r="AU49" s="59">
        <v>8.0861336842206004</v>
      </c>
      <c r="AV49" s="59">
        <v>7.9465833675547897</v>
      </c>
      <c r="AW49" s="59">
        <v>0.51457818082917495</v>
      </c>
      <c r="AX49" s="59">
        <v>0.49880959956890197</v>
      </c>
      <c r="AY49" s="59">
        <v>0.80222190842627705</v>
      </c>
      <c r="AZ49" s="59">
        <v>0.81279403757242896</v>
      </c>
      <c r="BA49" s="60" t="s">
        <v>75</v>
      </c>
      <c r="BB49" s="60" t="s">
        <v>75</v>
      </c>
      <c r="BC49" s="60" t="s">
        <v>75</v>
      </c>
      <c r="BD49" s="60" t="s">
        <v>75</v>
      </c>
      <c r="BE49" s="60" t="s">
        <v>75</v>
      </c>
      <c r="BF49" s="60" t="s">
        <v>77</v>
      </c>
      <c r="BG49" s="60" t="s">
        <v>75</v>
      </c>
      <c r="BH49" s="60" t="s">
        <v>75</v>
      </c>
      <c r="BI49" s="55">
        <f t="shared" si="457"/>
        <v>1</v>
      </c>
      <c r="BJ49" s="55" t="s">
        <v>78</v>
      </c>
      <c r="BK49" s="59">
        <v>0.73593302929872295</v>
      </c>
      <c r="BL49" s="59">
        <v>0.75000401917089399</v>
      </c>
      <c r="BM49" s="59">
        <v>9.9614971936286505</v>
      </c>
      <c r="BN49" s="59">
        <v>9.4196893225000498</v>
      </c>
      <c r="BO49" s="59">
        <v>0.51387446978934104</v>
      </c>
      <c r="BP49" s="59">
        <v>0.49999598081295199</v>
      </c>
      <c r="BQ49" s="59">
        <v>0.80755704914537996</v>
      </c>
      <c r="BR49" s="59">
        <v>0.81135155731168696</v>
      </c>
      <c r="BS49" s="55" t="s">
        <v>75</v>
      </c>
      <c r="BT49" s="55" t="s">
        <v>75</v>
      </c>
      <c r="BU49" s="55" t="s">
        <v>75</v>
      </c>
      <c r="BV49" s="55" t="s">
        <v>75</v>
      </c>
      <c r="BW49" s="55" t="s">
        <v>75</v>
      </c>
      <c r="BX49" s="55" t="s">
        <v>77</v>
      </c>
      <c r="BY49" s="55" t="s">
        <v>75</v>
      </c>
      <c r="BZ49" s="55" t="s">
        <v>75</v>
      </c>
    </row>
    <row r="50" spans="1:78" s="55" customFormat="1" ht="30" x14ac:dyDescent="0.25">
      <c r="A50" s="54">
        <v>14158790</v>
      </c>
      <c r="B50" s="55">
        <v>23773393</v>
      </c>
      <c r="C50" s="56" t="s">
        <v>92</v>
      </c>
      <c r="D50" s="55" t="s">
        <v>364</v>
      </c>
      <c r="F50" s="118"/>
      <c r="G50" s="57">
        <v>0.628</v>
      </c>
      <c r="H50" s="57" t="str">
        <f t="shared" si="441"/>
        <v>S</v>
      </c>
      <c r="I50" s="57" t="str">
        <f t="shared" si="445"/>
        <v>S</v>
      </c>
      <c r="J50" s="57" t="str">
        <f t="shared" si="446"/>
        <v>G</v>
      </c>
      <c r="K50" s="57" t="str">
        <f t="shared" si="447"/>
        <v>G</v>
      </c>
      <c r="L50" s="58">
        <v>-9.8799999999999999E-2</v>
      </c>
      <c r="M50" s="57" t="str">
        <f t="shared" si="442"/>
        <v>G</v>
      </c>
      <c r="N50" s="57" t="str">
        <f t="shared" si="448"/>
        <v>G</v>
      </c>
      <c r="O50" s="57" t="str">
        <f t="shared" si="449"/>
        <v>G</v>
      </c>
      <c r="P50" s="57" t="str">
        <f t="shared" si="450"/>
        <v>G</v>
      </c>
      <c r="Q50" s="57">
        <v>0.60499999999999998</v>
      </c>
      <c r="R50" s="57" t="str">
        <f t="shared" si="443"/>
        <v>S</v>
      </c>
      <c r="S50" s="57" t="str">
        <f t="shared" si="451"/>
        <v>G</v>
      </c>
      <c r="T50" s="57" t="str">
        <f t="shared" si="452"/>
        <v>VG</v>
      </c>
      <c r="U50" s="57" t="str">
        <f t="shared" si="453"/>
        <v>VG</v>
      </c>
      <c r="V50" s="57">
        <v>0.65500000000000003</v>
      </c>
      <c r="W50" s="57" t="str">
        <f t="shared" si="444"/>
        <v>S</v>
      </c>
      <c r="X50" s="57" t="str">
        <f t="shared" si="454"/>
        <v>S</v>
      </c>
      <c r="Y50" s="57" t="str">
        <f t="shared" si="455"/>
        <v>G</v>
      </c>
      <c r="Z50" s="57" t="str">
        <f t="shared" si="456"/>
        <v>G</v>
      </c>
      <c r="AA50" s="59">
        <v>0.73826421128751596</v>
      </c>
      <c r="AB50" s="59">
        <v>0.68764690136602502</v>
      </c>
      <c r="AC50" s="59">
        <v>7.6075962877986996</v>
      </c>
      <c r="AD50" s="59">
        <v>3.4185755354494298</v>
      </c>
      <c r="AE50" s="59">
        <v>0.51160120085129301</v>
      </c>
      <c r="AF50" s="59">
        <v>0.55888558635374996</v>
      </c>
      <c r="AG50" s="59">
        <v>0.80425822209953401</v>
      </c>
      <c r="AH50" s="59">
        <v>0.71702551703780304</v>
      </c>
      <c r="AI50" s="60" t="s">
        <v>75</v>
      </c>
      <c r="AJ50" s="60" t="s">
        <v>76</v>
      </c>
      <c r="AK50" s="60" t="s">
        <v>75</v>
      </c>
      <c r="AL50" s="60" t="s">
        <v>77</v>
      </c>
      <c r="AM50" s="60" t="s">
        <v>75</v>
      </c>
      <c r="AN50" s="60" t="s">
        <v>75</v>
      </c>
      <c r="AO50" s="60" t="s">
        <v>75</v>
      </c>
      <c r="AP50" s="60" t="s">
        <v>76</v>
      </c>
      <c r="AR50" s="61" t="s">
        <v>78</v>
      </c>
      <c r="AS50" s="59">
        <v>0.73520929581453698</v>
      </c>
      <c r="AT50" s="59">
        <v>0.75118898337791196</v>
      </c>
      <c r="AU50" s="59">
        <v>8.0861336842206004</v>
      </c>
      <c r="AV50" s="59">
        <v>7.9465833675547897</v>
      </c>
      <c r="AW50" s="59">
        <v>0.51457818082917495</v>
      </c>
      <c r="AX50" s="59">
        <v>0.49880959956890197</v>
      </c>
      <c r="AY50" s="59">
        <v>0.80222190842627705</v>
      </c>
      <c r="AZ50" s="59">
        <v>0.81279403757242896</v>
      </c>
      <c r="BA50" s="60" t="s">
        <v>75</v>
      </c>
      <c r="BB50" s="60" t="s">
        <v>75</v>
      </c>
      <c r="BC50" s="60" t="s">
        <v>75</v>
      </c>
      <c r="BD50" s="60" t="s">
        <v>75</v>
      </c>
      <c r="BE50" s="60" t="s">
        <v>75</v>
      </c>
      <c r="BF50" s="60" t="s">
        <v>77</v>
      </c>
      <c r="BG50" s="60" t="s">
        <v>75</v>
      </c>
      <c r="BH50" s="60" t="s">
        <v>75</v>
      </c>
      <c r="BI50" s="55">
        <f t="shared" si="457"/>
        <v>1</v>
      </c>
      <c r="BJ50" s="55" t="s">
        <v>78</v>
      </c>
      <c r="BK50" s="59">
        <v>0.73593302929872295</v>
      </c>
      <c r="BL50" s="59">
        <v>0.75000401917089399</v>
      </c>
      <c r="BM50" s="59">
        <v>9.9614971936286505</v>
      </c>
      <c r="BN50" s="59">
        <v>9.4196893225000498</v>
      </c>
      <c r="BO50" s="59">
        <v>0.51387446978934104</v>
      </c>
      <c r="BP50" s="59">
        <v>0.49999598081295199</v>
      </c>
      <c r="BQ50" s="59">
        <v>0.80755704914537996</v>
      </c>
      <c r="BR50" s="59">
        <v>0.81135155731168696</v>
      </c>
      <c r="BS50" s="55" t="s">
        <v>75</v>
      </c>
      <c r="BT50" s="55" t="s">
        <v>75</v>
      </c>
      <c r="BU50" s="55" t="s">
        <v>75</v>
      </c>
      <c r="BV50" s="55" t="s">
        <v>75</v>
      </c>
      <c r="BW50" s="55" t="s">
        <v>75</v>
      </c>
      <c r="BX50" s="55" t="s">
        <v>77</v>
      </c>
      <c r="BY50" s="55" t="s">
        <v>75</v>
      </c>
      <c r="BZ50" s="55" t="s">
        <v>75</v>
      </c>
    </row>
    <row r="51" spans="1:78" s="55" customFormat="1" ht="30" x14ac:dyDescent="0.25">
      <c r="A51" s="54">
        <v>14158790</v>
      </c>
      <c r="B51" s="55">
        <v>23773393</v>
      </c>
      <c r="C51" s="56" t="s">
        <v>92</v>
      </c>
      <c r="D51" s="55" t="s">
        <v>366</v>
      </c>
      <c r="E51" s="55" t="s">
        <v>339</v>
      </c>
      <c r="F51" s="118"/>
      <c r="G51" s="57">
        <v>0.77</v>
      </c>
      <c r="H51" s="57" t="str">
        <f t="shared" ref="H51" si="458">IF(G51&gt;0.8,"VG",IF(G51&gt;0.7,"G",IF(G51&gt;0.45,"S","NS")))</f>
        <v>G</v>
      </c>
      <c r="I51" s="57" t="str">
        <f t="shared" ref="I51" si="459">AJ51</f>
        <v>S</v>
      </c>
      <c r="J51" s="57" t="str">
        <f t="shared" ref="J51" si="460">BB51</f>
        <v>G</v>
      </c>
      <c r="K51" s="57" t="str">
        <f t="shared" ref="K51" si="461">BT51</f>
        <v>G</v>
      </c>
      <c r="L51" s="58">
        <v>-1.2E-2</v>
      </c>
      <c r="M51" s="57" t="str">
        <f t="shared" ref="M51" si="462">IF(ABS(L51)&lt;5%,"VG",IF(ABS(L51)&lt;10%,"G",IF(ABS(L51)&lt;15%,"S","NS")))</f>
        <v>VG</v>
      </c>
      <c r="N51" s="57" t="str">
        <f t="shared" ref="N51" si="463">AO51</f>
        <v>G</v>
      </c>
      <c r="O51" s="57" t="str">
        <f t="shared" ref="O51" si="464">BD51</f>
        <v>G</v>
      </c>
      <c r="P51" s="57" t="str">
        <f t="shared" ref="P51" si="465">BY51</f>
        <v>G</v>
      </c>
      <c r="Q51" s="57">
        <v>0.48</v>
      </c>
      <c r="R51" s="57" t="str">
        <f t="shared" ref="R51" si="466">IF(Q51&lt;=0.5,"VG",IF(Q51&lt;=0.6,"G",IF(Q51&lt;=0.7,"S","NS")))</f>
        <v>VG</v>
      </c>
      <c r="S51" s="57" t="str">
        <f t="shared" ref="S51" si="467">AN51</f>
        <v>G</v>
      </c>
      <c r="T51" s="57" t="str">
        <f t="shared" ref="T51" si="468">BF51</f>
        <v>VG</v>
      </c>
      <c r="U51" s="57" t="str">
        <f t="shared" ref="U51" si="469">BX51</f>
        <v>VG</v>
      </c>
      <c r="V51" s="57">
        <v>0.78</v>
      </c>
      <c r="W51" s="57" t="str">
        <f t="shared" ref="W51" si="470">IF(V51&gt;0.85,"VG",IF(V51&gt;0.75,"G",IF(V51&gt;0.6,"S","NS")))</f>
        <v>G</v>
      </c>
      <c r="X51" s="57" t="str">
        <f t="shared" ref="X51" si="471">AP51</f>
        <v>S</v>
      </c>
      <c r="Y51" s="57" t="str">
        <f t="shared" ref="Y51" si="472">BH51</f>
        <v>G</v>
      </c>
      <c r="Z51" s="57" t="str">
        <f t="shared" ref="Z51" si="473">BZ51</f>
        <v>G</v>
      </c>
      <c r="AA51" s="59">
        <v>0.73826421128751596</v>
      </c>
      <c r="AB51" s="59">
        <v>0.68764690136602502</v>
      </c>
      <c r="AC51" s="59">
        <v>7.6075962877986996</v>
      </c>
      <c r="AD51" s="59">
        <v>3.4185755354494298</v>
      </c>
      <c r="AE51" s="59">
        <v>0.51160120085129301</v>
      </c>
      <c r="AF51" s="59">
        <v>0.55888558635374996</v>
      </c>
      <c r="AG51" s="59">
        <v>0.80425822209953401</v>
      </c>
      <c r="AH51" s="59">
        <v>0.71702551703780304</v>
      </c>
      <c r="AI51" s="60" t="s">
        <v>75</v>
      </c>
      <c r="AJ51" s="60" t="s">
        <v>76</v>
      </c>
      <c r="AK51" s="60" t="s">
        <v>75</v>
      </c>
      <c r="AL51" s="60" t="s">
        <v>77</v>
      </c>
      <c r="AM51" s="60" t="s">
        <v>75</v>
      </c>
      <c r="AN51" s="60" t="s">
        <v>75</v>
      </c>
      <c r="AO51" s="60" t="s">
        <v>75</v>
      </c>
      <c r="AP51" s="60" t="s">
        <v>76</v>
      </c>
      <c r="AR51" s="61" t="s">
        <v>78</v>
      </c>
      <c r="AS51" s="59">
        <v>0.73520929581453698</v>
      </c>
      <c r="AT51" s="59">
        <v>0.75118898337791196</v>
      </c>
      <c r="AU51" s="59">
        <v>8.0861336842206004</v>
      </c>
      <c r="AV51" s="59">
        <v>7.9465833675547897</v>
      </c>
      <c r="AW51" s="59">
        <v>0.51457818082917495</v>
      </c>
      <c r="AX51" s="59">
        <v>0.49880959956890197</v>
      </c>
      <c r="AY51" s="59">
        <v>0.80222190842627705</v>
      </c>
      <c r="AZ51" s="59">
        <v>0.81279403757242896</v>
      </c>
      <c r="BA51" s="60" t="s">
        <v>75</v>
      </c>
      <c r="BB51" s="60" t="s">
        <v>75</v>
      </c>
      <c r="BC51" s="60" t="s">
        <v>75</v>
      </c>
      <c r="BD51" s="60" t="s">
        <v>75</v>
      </c>
      <c r="BE51" s="60" t="s">
        <v>75</v>
      </c>
      <c r="BF51" s="60" t="s">
        <v>77</v>
      </c>
      <c r="BG51" s="60" t="s">
        <v>75</v>
      </c>
      <c r="BH51" s="60" t="s">
        <v>75</v>
      </c>
      <c r="BI51" s="55">
        <f t="shared" ref="BI51" si="474">IF(BJ51=AR51,1,0)</f>
        <v>1</v>
      </c>
      <c r="BJ51" s="55" t="s">
        <v>78</v>
      </c>
      <c r="BK51" s="59">
        <v>0.73593302929872295</v>
      </c>
      <c r="BL51" s="59">
        <v>0.75000401917089399</v>
      </c>
      <c r="BM51" s="59">
        <v>9.9614971936286505</v>
      </c>
      <c r="BN51" s="59">
        <v>9.4196893225000498</v>
      </c>
      <c r="BO51" s="59">
        <v>0.51387446978934104</v>
      </c>
      <c r="BP51" s="59">
        <v>0.49999598081295199</v>
      </c>
      <c r="BQ51" s="59">
        <v>0.80755704914537996</v>
      </c>
      <c r="BR51" s="59">
        <v>0.81135155731168696</v>
      </c>
      <c r="BS51" s="55" t="s">
        <v>75</v>
      </c>
      <c r="BT51" s="55" t="s">
        <v>75</v>
      </c>
      <c r="BU51" s="55" t="s">
        <v>75</v>
      </c>
      <c r="BV51" s="55" t="s">
        <v>75</v>
      </c>
      <c r="BW51" s="55" t="s">
        <v>75</v>
      </c>
      <c r="BX51" s="55" t="s">
        <v>77</v>
      </c>
      <c r="BY51" s="55" t="s">
        <v>75</v>
      </c>
      <c r="BZ51" s="55" t="s">
        <v>75</v>
      </c>
    </row>
    <row r="52" spans="1:78" s="55" customFormat="1" ht="30" x14ac:dyDescent="0.25">
      <c r="A52" s="54">
        <v>14158790</v>
      </c>
      <c r="B52" s="55">
        <v>23773393</v>
      </c>
      <c r="C52" s="56" t="s">
        <v>92</v>
      </c>
      <c r="D52" s="55" t="s">
        <v>367</v>
      </c>
      <c r="E52" s="56" t="s">
        <v>368</v>
      </c>
      <c r="F52" s="118"/>
      <c r="G52" s="160">
        <v>0.80100000000000005</v>
      </c>
      <c r="H52" s="57" t="str">
        <f t="shared" ref="H52" si="475">IF(G52&gt;0.8,"VG",IF(G52&gt;0.7,"G",IF(G52&gt;0.45,"S","NS")))</f>
        <v>VG</v>
      </c>
      <c r="I52" s="57" t="str">
        <f t="shared" ref="I52" si="476">AJ52</f>
        <v>S</v>
      </c>
      <c r="J52" s="57" t="str">
        <f t="shared" ref="J52" si="477">BB52</f>
        <v>G</v>
      </c>
      <c r="K52" s="57" t="str">
        <f t="shared" ref="K52" si="478">BT52</f>
        <v>G</v>
      </c>
      <c r="L52" s="58">
        <v>5.1999999999999998E-3</v>
      </c>
      <c r="M52" s="57" t="str">
        <f t="shared" ref="M52" si="479">IF(ABS(L52)&lt;5%,"VG",IF(ABS(L52)&lt;10%,"G",IF(ABS(L52)&lt;15%,"S","NS")))</f>
        <v>VG</v>
      </c>
      <c r="N52" s="57" t="str">
        <f t="shared" ref="N52" si="480">AO52</f>
        <v>G</v>
      </c>
      <c r="O52" s="57" t="str">
        <f t="shared" ref="O52" si="481">BD52</f>
        <v>G</v>
      </c>
      <c r="P52" s="57" t="str">
        <f t="shared" ref="P52" si="482">BY52</f>
        <v>G</v>
      </c>
      <c r="Q52" s="57">
        <v>0.44500000000000001</v>
      </c>
      <c r="R52" s="57" t="str">
        <f t="shared" ref="R52" si="483">IF(Q52&lt;=0.5,"VG",IF(Q52&lt;=0.6,"G",IF(Q52&lt;=0.7,"S","NS")))</f>
        <v>VG</v>
      </c>
      <c r="S52" s="57" t="str">
        <f t="shared" ref="S52" si="484">AN52</f>
        <v>G</v>
      </c>
      <c r="T52" s="57" t="str">
        <f t="shared" ref="T52" si="485">BF52</f>
        <v>VG</v>
      </c>
      <c r="U52" s="57" t="str">
        <f t="shared" ref="U52" si="486">BX52</f>
        <v>VG</v>
      </c>
      <c r="V52" s="57">
        <v>0.81299999999999994</v>
      </c>
      <c r="W52" s="57" t="str">
        <f t="shared" ref="W52" si="487">IF(V52&gt;0.85,"VG",IF(V52&gt;0.75,"G",IF(V52&gt;0.6,"S","NS")))</f>
        <v>G</v>
      </c>
      <c r="X52" s="57" t="str">
        <f t="shared" ref="X52" si="488">AP52</f>
        <v>S</v>
      </c>
      <c r="Y52" s="57" t="str">
        <f t="shared" ref="Y52" si="489">BH52</f>
        <v>G</v>
      </c>
      <c r="Z52" s="57" t="str">
        <f t="shared" ref="Z52" si="490">BZ52</f>
        <v>G</v>
      </c>
      <c r="AA52" s="59">
        <v>0.73826421128751596</v>
      </c>
      <c r="AB52" s="59">
        <v>0.68764690136602502</v>
      </c>
      <c r="AC52" s="59">
        <v>7.6075962877986996</v>
      </c>
      <c r="AD52" s="59">
        <v>3.4185755354494298</v>
      </c>
      <c r="AE52" s="59">
        <v>0.51160120085129301</v>
      </c>
      <c r="AF52" s="59">
        <v>0.55888558635374996</v>
      </c>
      <c r="AG52" s="59">
        <v>0.80425822209953401</v>
      </c>
      <c r="AH52" s="59">
        <v>0.71702551703780304</v>
      </c>
      <c r="AI52" s="60" t="s">
        <v>75</v>
      </c>
      <c r="AJ52" s="60" t="s">
        <v>76</v>
      </c>
      <c r="AK52" s="60" t="s">
        <v>75</v>
      </c>
      <c r="AL52" s="60" t="s">
        <v>77</v>
      </c>
      <c r="AM52" s="60" t="s">
        <v>75</v>
      </c>
      <c r="AN52" s="60" t="s">
        <v>75</v>
      </c>
      <c r="AO52" s="60" t="s">
        <v>75</v>
      </c>
      <c r="AP52" s="60" t="s">
        <v>76</v>
      </c>
      <c r="AR52" s="61" t="s">
        <v>78</v>
      </c>
      <c r="AS52" s="59">
        <v>0.73520929581453698</v>
      </c>
      <c r="AT52" s="59">
        <v>0.75118898337791196</v>
      </c>
      <c r="AU52" s="59">
        <v>8.0861336842206004</v>
      </c>
      <c r="AV52" s="59">
        <v>7.9465833675547897</v>
      </c>
      <c r="AW52" s="59">
        <v>0.51457818082917495</v>
      </c>
      <c r="AX52" s="59">
        <v>0.49880959956890197</v>
      </c>
      <c r="AY52" s="59">
        <v>0.80222190842627705</v>
      </c>
      <c r="AZ52" s="59">
        <v>0.81279403757242896</v>
      </c>
      <c r="BA52" s="60" t="s">
        <v>75</v>
      </c>
      <c r="BB52" s="60" t="s">
        <v>75</v>
      </c>
      <c r="BC52" s="60" t="s">
        <v>75</v>
      </c>
      <c r="BD52" s="60" t="s">
        <v>75</v>
      </c>
      <c r="BE52" s="60" t="s">
        <v>75</v>
      </c>
      <c r="BF52" s="60" t="s">
        <v>77</v>
      </c>
      <c r="BG52" s="60" t="s">
        <v>75</v>
      </c>
      <c r="BH52" s="60" t="s">
        <v>75</v>
      </c>
      <c r="BI52" s="55">
        <f t="shared" ref="BI52" si="491">IF(BJ52=AR52,1,0)</f>
        <v>1</v>
      </c>
      <c r="BJ52" s="55" t="s">
        <v>78</v>
      </c>
      <c r="BK52" s="59">
        <v>0.73593302929872295</v>
      </c>
      <c r="BL52" s="59">
        <v>0.75000401917089399</v>
      </c>
      <c r="BM52" s="59">
        <v>9.9614971936286505</v>
      </c>
      <c r="BN52" s="59">
        <v>9.4196893225000498</v>
      </c>
      <c r="BO52" s="59">
        <v>0.51387446978934104</v>
      </c>
      <c r="BP52" s="59">
        <v>0.49999598081295199</v>
      </c>
      <c r="BQ52" s="59">
        <v>0.80755704914537996</v>
      </c>
      <c r="BR52" s="59">
        <v>0.81135155731168696</v>
      </c>
      <c r="BS52" s="55" t="s">
        <v>75</v>
      </c>
      <c r="BT52" s="55" t="s">
        <v>75</v>
      </c>
      <c r="BU52" s="55" t="s">
        <v>75</v>
      </c>
      <c r="BV52" s="55" t="s">
        <v>75</v>
      </c>
      <c r="BW52" s="55" t="s">
        <v>75</v>
      </c>
      <c r="BX52" s="55" t="s">
        <v>77</v>
      </c>
      <c r="BY52" s="55" t="s">
        <v>75</v>
      </c>
      <c r="BZ52" s="55" t="s">
        <v>75</v>
      </c>
    </row>
    <row r="53" spans="1:78" s="55" customFormat="1" x14ac:dyDescent="0.25">
      <c r="A53" s="54">
        <v>14158790</v>
      </c>
      <c r="B53" s="55">
        <v>23773393</v>
      </c>
      <c r="C53" s="56" t="s">
        <v>3</v>
      </c>
      <c r="D53" s="55" t="s">
        <v>380</v>
      </c>
      <c r="E53" s="56" t="s">
        <v>318</v>
      </c>
      <c r="F53" s="118"/>
      <c r="G53" s="160">
        <v>0.61</v>
      </c>
      <c r="H53" s="57" t="str">
        <f t="shared" ref="H53" si="492">IF(G53&gt;0.8,"VG",IF(G53&gt;0.7,"G",IF(G53&gt;0.45,"S","NS")))</f>
        <v>S</v>
      </c>
      <c r="I53" s="57" t="str">
        <f t="shared" ref="I53" si="493">AJ53</f>
        <v>S</v>
      </c>
      <c r="J53" s="57" t="str">
        <f t="shared" ref="J53" si="494">BB53</f>
        <v>G</v>
      </c>
      <c r="K53" s="57" t="str">
        <f t="shared" ref="K53" si="495">BT53</f>
        <v>G</v>
      </c>
      <c r="L53" s="58">
        <v>-8.3000000000000004E-2</v>
      </c>
      <c r="M53" s="57" t="str">
        <f t="shared" ref="M53" si="496">IF(ABS(L53)&lt;5%,"VG",IF(ABS(L53)&lt;10%,"G",IF(ABS(L53)&lt;15%,"S","NS")))</f>
        <v>G</v>
      </c>
      <c r="N53" s="57" t="str">
        <f t="shared" ref="N53" si="497">AO53</f>
        <v>G</v>
      </c>
      <c r="O53" s="57" t="str">
        <f t="shared" ref="O53" si="498">BD53</f>
        <v>G</v>
      </c>
      <c r="P53" s="57" t="str">
        <f t="shared" ref="P53" si="499">BY53</f>
        <v>G</v>
      </c>
      <c r="Q53" s="57">
        <v>0.621</v>
      </c>
      <c r="R53" s="57" t="str">
        <f t="shared" ref="R53" si="500">IF(Q53&lt;=0.5,"VG",IF(Q53&lt;=0.6,"G",IF(Q53&lt;=0.7,"S","NS")))</f>
        <v>S</v>
      </c>
      <c r="S53" s="57" t="str">
        <f t="shared" ref="S53" si="501">AN53</f>
        <v>G</v>
      </c>
      <c r="T53" s="57" t="str">
        <f t="shared" ref="T53" si="502">BF53</f>
        <v>VG</v>
      </c>
      <c r="U53" s="57" t="str">
        <f t="shared" ref="U53" si="503">BX53</f>
        <v>VG</v>
      </c>
      <c r="V53" s="57">
        <v>0.64700000000000002</v>
      </c>
      <c r="W53" s="57" t="str">
        <f t="shared" ref="W53" si="504">IF(V53&gt;0.85,"VG",IF(V53&gt;0.75,"G",IF(V53&gt;0.6,"S","NS")))</f>
        <v>S</v>
      </c>
      <c r="X53" s="57" t="str">
        <f t="shared" ref="X53" si="505">AP53</f>
        <v>S</v>
      </c>
      <c r="Y53" s="57" t="str">
        <f t="shared" ref="Y53" si="506">BH53</f>
        <v>G</v>
      </c>
      <c r="Z53" s="57" t="str">
        <f t="shared" ref="Z53" si="507">BZ53</f>
        <v>G</v>
      </c>
      <c r="AA53" s="59">
        <v>0.73826421128751596</v>
      </c>
      <c r="AB53" s="59">
        <v>0.68764690136602502</v>
      </c>
      <c r="AC53" s="59">
        <v>7.6075962877986996</v>
      </c>
      <c r="AD53" s="59">
        <v>3.4185755354494298</v>
      </c>
      <c r="AE53" s="59">
        <v>0.51160120085129301</v>
      </c>
      <c r="AF53" s="59">
        <v>0.55888558635374996</v>
      </c>
      <c r="AG53" s="59">
        <v>0.80425822209953401</v>
      </c>
      <c r="AH53" s="59">
        <v>0.71702551703780304</v>
      </c>
      <c r="AI53" s="60" t="s">
        <v>75</v>
      </c>
      <c r="AJ53" s="60" t="s">
        <v>76</v>
      </c>
      <c r="AK53" s="60" t="s">
        <v>75</v>
      </c>
      <c r="AL53" s="60" t="s">
        <v>77</v>
      </c>
      <c r="AM53" s="60" t="s">
        <v>75</v>
      </c>
      <c r="AN53" s="60" t="s">
        <v>75</v>
      </c>
      <c r="AO53" s="60" t="s">
        <v>75</v>
      </c>
      <c r="AP53" s="60" t="s">
        <v>76</v>
      </c>
      <c r="AR53" s="61" t="s">
        <v>78</v>
      </c>
      <c r="AS53" s="59">
        <v>0.73520929581453698</v>
      </c>
      <c r="AT53" s="59">
        <v>0.75118898337791196</v>
      </c>
      <c r="AU53" s="59">
        <v>8.0861336842206004</v>
      </c>
      <c r="AV53" s="59">
        <v>7.9465833675547897</v>
      </c>
      <c r="AW53" s="59">
        <v>0.51457818082917495</v>
      </c>
      <c r="AX53" s="59">
        <v>0.49880959956890197</v>
      </c>
      <c r="AY53" s="59">
        <v>0.80222190842627705</v>
      </c>
      <c r="AZ53" s="59">
        <v>0.81279403757242896</v>
      </c>
      <c r="BA53" s="60" t="s">
        <v>75</v>
      </c>
      <c r="BB53" s="60" t="s">
        <v>75</v>
      </c>
      <c r="BC53" s="60" t="s">
        <v>75</v>
      </c>
      <c r="BD53" s="60" t="s">
        <v>75</v>
      </c>
      <c r="BE53" s="60" t="s">
        <v>75</v>
      </c>
      <c r="BF53" s="60" t="s">
        <v>77</v>
      </c>
      <c r="BG53" s="60" t="s">
        <v>75</v>
      </c>
      <c r="BH53" s="60" t="s">
        <v>75</v>
      </c>
      <c r="BI53" s="55">
        <f t="shared" ref="BI53" si="508">IF(BJ53=AR53,1,0)</f>
        <v>1</v>
      </c>
      <c r="BJ53" s="55" t="s">
        <v>78</v>
      </c>
      <c r="BK53" s="59">
        <v>0.73593302929872295</v>
      </c>
      <c r="BL53" s="59">
        <v>0.75000401917089399</v>
      </c>
      <c r="BM53" s="59">
        <v>9.9614971936286505</v>
      </c>
      <c r="BN53" s="59">
        <v>9.4196893225000498</v>
      </c>
      <c r="BO53" s="59">
        <v>0.51387446978934104</v>
      </c>
      <c r="BP53" s="59">
        <v>0.49999598081295199</v>
      </c>
      <c r="BQ53" s="59">
        <v>0.80755704914537996</v>
      </c>
      <c r="BR53" s="59">
        <v>0.81135155731168696</v>
      </c>
      <c r="BS53" s="55" t="s">
        <v>75</v>
      </c>
      <c r="BT53" s="55" t="s">
        <v>75</v>
      </c>
      <c r="BU53" s="55" t="s">
        <v>75</v>
      </c>
      <c r="BV53" s="55" t="s">
        <v>75</v>
      </c>
      <c r="BW53" s="55" t="s">
        <v>75</v>
      </c>
      <c r="BX53" s="55" t="s">
        <v>77</v>
      </c>
      <c r="BY53" s="55" t="s">
        <v>75</v>
      </c>
      <c r="BZ53" s="55" t="s">
        <v>75</v>
      </c>
    </row>
    <row r="54" spans="1:78" s="169" customFormat="1" ht="30" x14ac:dyDescent="0.25">
      <c r="A54" s="168">
        <v>14158790</v>
      </c>
      <c r="B54" s="169">
        <v>23773393</v>
      </c>
      <c r="C54" s="170" t="s">
        <v>3</v>
      </c>
      <c r="D54" s="130" t="s">
        <v>384</v>
      </c>
      <c r="E54" s="130" t="s">
        <v>382</v>
      </c>
      <c r="F54" s="171"/>
      <c r="G54" s="172">
        <v>-0.76300000000000001</v>
      </c>
      <c r="H54" s="173" t="str">
        <f t="shared" ref="H54:H55" si="509">IF(G54&gt;0.8,"VG",IF(G54&gt;0.7,"G",IF(G54&gt;0.45,"S","NS")))</f>
        <v>NS</v>
      </c>
      <c r="I54" s="173" t="str">
        <f t="shared" ref="I54:I55" si="510">AJ54</f>
        <v>S</v>
      </c>
      <c r="J54" s="173" t="str">
        <f t="shared" ref="J54:J55" si="511">BB54</f>
        <v>G</v>
      </c>
      <c r="K54" s="173" t="str">
        <f t="shared" ref="K54:K55" si="512">BT54</f>
        <v>G</v>
      </c>
      <c r="L54" s="174">
        <v>-0.36520000000000002</v>
      </c>
      <c r="M54" s="173" t="str">
        <f t="shared" ref="M54:M55" si="513">IF(ABS(L54)&lt;5%,"VG",IF(ABS(L54)&lt;10%,"G",IF(ABS(L54)&lt;15%,"S","NS")))</f>
        <v>NS</v>
      </c>
      <c r="N54" s="173" t="str">
        <f t="shared" ref="N54:N55" si="514">AO54</f>
        <v>G</v>
      </c>
      <c r="O54" s="173" t="str">
        <f t="shared" ref="O54:O55" si="515">BD54</f>
        <v>G</v>
      </c>
      <c r="P54" s="173" t="str">
        <f t="shared" ref="P54:P55" si="516">BY54</f>
        <v>G</v>
      </c>
      <c r="Q54" s="173">
        <v>1.175</v>
      </c>
      <c r="R54" s="173" t="str">
        <f t="shared" ref="R54:R55" si="517">IF(Q54&lt;=0.5,"VG",IF(Q54&lt;=0.6,"G",IF(Q54&lt;=0.7,"S","NS")))</f>
        <v>NS</v>
      </c>
      <c r="S54" s="173" t="str">
        <f t="shared" ref="S54:S55" si="518">AN54</f>
        <v>G</v>
      </c>
      <c r="T54" s="173" t="str">
        <f t="shared" ref="T54:T55" si="519">BF54</f>
        <v>VG</v>
      </c>
      <c r="U54" s="173" t="str">
        <f t="shared" ref="U54:U55" si="520">BX54</f>
        <v>VG</v>
      </c>
      <c r="V54" s="173">
        <v>0.38019999999999998</v>
      </c>
      <c r="W54" s="173" t="str">
        <f t="shared" ref="W54:W55" si="521">IF(V54&gt;0.85,"VG",IF(V54&gt;0.75,"G",IF(V54&gt;0.6,"S","NS")))</f>
        <v>NS</v>
      </c>
      <c r="X54" s="173" t="str">
        <f t="shared" ref="X54:X55" si="522">AP54</f>
        <v>S</v>
      </c>
      <c r="Y54" s="173" t="str">
        <f t="shared" ref="Y54:Y55" si="523">BH54</f>
        <v>G</v>
      </c>
      <c r="Z54" s="173" t="str">
        <f t="shared" ref="Z54:Z55" si="524">BZ54</f>
        <v>G</v>
      </c>
      <c r="AA54" s="175">
        <v>0.73826421128751596</v>
      </c>
      <c r="AB54" s="175">
        <v>0.68764690136602502</v>
      </c>
      <c r="AC54" s="175">
        <v>7.6075962877986996</v>
      </c>
      <c r="AD54" s="175">
        <v>3.4185755354494298</v>
      </c>
      <c r="AE54" s="175">
        <v>0.51160120085129301</v>
      </c>
      <c r="AF54" s="175">
        <v>0.55888558635374996</v>
      </c>
      <c r="AG54" s="175">
        <v>0.80425822209953401</v>
      </c>
      <c r="AH54" s="175">
        <v>0.71702551703780304</v>
      </c>
      <c r="AI54" s="176" t="s">
        <v>75</v>
      </c>
      <c r="AJ54" s="176" t="s">
        <v>76</v>
      </c>
      <c r="AK54" s="176" t="s">
        <v>75</v>
      </c>
      <c r="AL54" s="176" t="s">
        <v>77</v>
      </c>
      <c r="AM54" s="176" t="s">
        <v>75</v>
      </c>
      <c r="AN54" s="176" t="s">
        <v>75</v>
      </c>
      <c r="AO54" s="176" t="s">
        <v>75</v>
      </c>
      <c r="AP54" s="176" t="s">
        <v>76</v>
      </c>
      <c r="AR54" s="177" t="s">
        <v>78</v>
      </c>
      <c r="AS54" s="175">
        <v>0.73520929581453698</v>
      </c>
      <c r="AT54" s="175">
        <v>0.75118898337791196</v>
      </c>
      <c r="AU54" s="175">
        <v>8.0861336842206004</v>
      </c>
      <c r="AV54" s="175">
        <v>7.9465833675547897</v>
      </c>
      <c r="AW54" s="175">
        <v>0.51457818082917495</v>
      </c>
      <c r="AX54" s="175">
        <v>0.49880959956890197</v>
      </c>
      <c r="AY54" s="175">
        <v>0.80222190842627705</v>
      </c>
      <c r="AZ54" s="175">
        <v>0.81279403757242896</v>
      </c>
      <c r="BA54" s="176" t="s">
        <v>75</v>
      </c>
      <c r="BB54" s="176" t="s">
        <v>75</v>
      </c>
      <c r="BC54" s="176" t="s">
        <v>75</v>
      </c>
      <c r="BD54" s="176" t="s">
        <v>75</v>
      </c>
      <c r="BE54" s="176" t="s">
        <v>75</v>
      </c>
      <c r="BF54" s="176" t="s">
        <v>77</v>
      </c>
      <c r="BG54" s="176" t="s">
        <v>75</v>
      </c>
      <c r="BH54" s="176" t="s">
        <v>75</v>
      </c>
      <c r="BI54" s="169">
        <f t="shared" ref="BI54:BI55" si="525">IF(BJ54=AR54,1,0)</f>
        <v>1</v>
      </c>
      <c r="BJ54" s="169" t="s">
        <v>78</v>
      </c>
      <c r="BK54" s="175">
        <v>0.73593302929872295</v>
      </c>
      <c r="BL54" s="175">
        <v>0.75000401917089399</v>
      </c>
      <c r="BM54" s="175">
        <v>9.9614971936286505</v>
      </c>
      <c r="BN54" s="175">
        <v>9.4196893225000498</v>
      </c>
      <c r="BO54" s="175">
        <v>0.51387446978934104</v>
      </c>
      <c r="BP54" s="175">
        <v>0.49999598081295199</v>
      </c>
      <c r="BQ54" s="175">
        <v>0.80755704914537996</v>
      </c>
      <c r="BR54" s="175">
        <v>0.81135155731168696</v>
      </c>
      <c r="BS54" s="169" t="s">
        <v>75</v>
      </c>
      <c r="BT54" s="169" t="s">
        <v>75</v>
      </c>
      <c r="BU54" s="169" t="s">
        <v>75</v>
      </c>
      <c r="BV54" s="169" t="s">
        <v>75</v>
      </c>
      <c r="BW54" s="169" t="s">
        <v>75</v>
      </c>
      <c r="BX54" s="169" t="s">
        <v>77</v>
      </c>
      <c r="BY54" s="169" t="s">
        <v>75</v>
      </c>
      <c r="BZ54" s="169" t="s">
        <v>75</v>
      </c>
    </row>
    <row r="55" spans="1:78" s="55" customFormat="1" x14ac:dyDescent="0.25">
      <c r="A55" s="54">
        <v>14158790</v>
      </c>
      <c r="B55" s="55">
        <v>23773393</v>
      </c>
      <c r="C55" s="56" t="s">
        <v>3</v>
      </c>
      <c r="D55" s="55" t="s">
        <v>397</v>
      </c>
      <c r="E55" s="56" t="s">
        <v>318</v>
      </c>
      <c r="F55" s="118"/>
      <c r="G55" s="160">
        <v>0.82</v>
      </c>
      <c r="H55" s="57" t="str">
        <f t="shared" si="509"/>
        <v>VG</v>
      </c>
      <c r="I55" s="57" t="str">
        <f t="shared" si="510"/>
        <v>S</v>
      </c>
      <c r="J55" s="57" t="str">
        <f t="shared" si="511"/>
        <v>G</v>
      </c>
      <c r="K55" s="57" t="str">
        <f t="shared" si="512"/>
        <v>G</v>
      </c>
      <c r="L55" s="58">
        <v>-4.07E-2</v>
      </c>
      <c r="M55" s="57" t="str">
        <f t="shared" si="513"/>
        <v>VG</v>
      </c>
      <c r="N55" s="57" t="str">
        <f t="shared" si="514"/>
        <v>G</v>
      </c>
      <c r="O55" s="57" t="str">
        <f t="shared" si="515"/>
        <v>G</v>
      </c>
      <c r="P55" s="57" t="str">
        <f t="shared" si="516"/>
        <v>G</v>
      </c>
      <c r="Q55" s="57">
        <v>0.42399999999999999</v>
      </c>
      <c r="R55" s="57" t="str">
        <f t="shared" si="517"/>
        <v>VG</v>
      </c>
      <c r="S55" s="57" t="str">
        <f t="shared" si="518"/>
        <v>G</v>
      </c>
      <c r="T55" s="57" t="str">
        <f t="shared" si="519"/>
        <v>VG</v>
      </c>
      <c r="U55" s="57" t="str">
        <f t="shared" si="520"/>
        <v>VG</v>
      </c>
      <c r="V55" s="57">
        <v>0.83040000000000003</v>
      </c>
      <c r="W55" s="57" t="str">
        <f t="shared" si="521"/>
        <v>G</v>
      </c>
      <c r="X55" s="57" t="str">
        <f t="shared" si="522"/>
        <v>S</v>
      </c>
      <c r="Y55" s="57" t="str">
        <f t="shared" si="523"/>
        <v>G</v>
      </c>
      <c r="Z55" s="57" t="str">
        <f t="shared" si="524"/>
        <v>G</v>
      </c>
      <c r="AA55" s="59">
        <v>0.73826421128751596</v>
      </c>
      <c r="AB55" s="59">
        <v>0.68764690136602502</v>
      </c>
      <c r="AC55" s="59">
        <v>7.6075962877986996</v>
      </c>
      <c r="AD55" s="59">
        <v>3.4185755354494298</v>
      </c>
      <c r="AE55" s="59">
        <v>0.51160120085129301</v>
      </c>
      <c r="AF55" s="59">
        <v>0.55888558635374996</v>
      </c>
      <c r="AG55" s="59">
        <v>0.80425822209953401</v>
      </c>
      <c r="AH55" s="59">
        <v>0.71702551703780304</v>
      </c>
      <c r="AI55" s="60" t="s">
        <v>75</v>
      </c>
      <c r="AJ55" s="60" t="s">
        <v>76</v>
      </c>
      <c r="AK55" s="60" t="s">
        <v>75</v>
      </c>
      <c r="AL55" s="60" t="s">
        <v>77</v>
      </c>
      <c r="AM55" s="60" t="s">
        <v>75</v>
      </c>
      <c r="AN55" s="60" t="s">
        <v>75</v>
      </c>
      <c r="AO55" s="60" t="s">
        <v>75</v>
      </c>
      <c r="AP55" s="60" t="s">
        <v>76</v>
      </c>
      <c r="AR55" s="61" t="s">
        <v>78</v>
      </c>
      <c r="AS55" s="59">
        <v>0.73520929581453698</v>
      </c>
      <c r="AT55" s="59">
        <v>0.75118898337791196</v>
      </c>
      <c r="AU55" s="59">
        <v>8.0861336842206004</v>
      </c>
      <c r="AV55" s="59">
        <v>7.9465833675547897</v>
      </c>
      <c r="AW55" s="59">
        <v>0.51457818082917495</v>
      </c>
      <c r="AX55" s="59">
        <v>0.49880959956890197</v>
      </c>
      <c r="AY55" s="59">
        <v>0.80222190842627705</v>
      </c>
      <c r="AZ55" s="59">
        <v>0.81279403757242896</v>
      </c>
      <c r="BA55" s="60" t="s">
        <v>75</v>
      </c>
      <c r="BB55" s="60" t="s">
        <v>75</v>
      </c>
      <c r="BC55" s="60" t="s">
        <v>75</v>
      </c>
      <c r="BD55" s="60" t="s">
        <v>75</v>
      </c>
      <c r="BE55" s="60" t="s">
        <v>75</v>
      </c>
      <c r="BF55" s="60" t="s">
        <v>77</v>
      </c>
      <c r="BG55" s="60" t="s">
        <v>75</v>
      </c>
      <c r="BH55" s="60" t="s">
        <v>75</v>
      </c>
      <c r="BI55" s="55">
        <f t="shared" si="525"/>
        <v>1</v>
      </c>
      <c r="BJ55" s="55" t="s">
        <v>78</v>
      </c>
      <c r="BK55" s="59">
        <v>0.73593302929872295</v>
      </c>
      <c r="BL55" s="59">
        <v>0.75000401917089399</v>
      </c>
      <c r="BM55" s="59">
        <v>9.9614971936286505</v>
      </c>
      <c r="BN55" s="59">
        <v>9.4196893225000498</v>
      </c>
      <c r="BO55" s="59">
        <v>0.51387446978934104</v>
      </c>
      <c r="BP55" s="59">
        <v>0.49999598081295199</v>
      </c>
      <c r="BQ55" s="59">
        <v>0.80755704914537996</v>
      </c>
      <c r="BR55" s="59">
        <v>0.81135155731168696</v>
      </c>
      <c r="BS55" s="55" t="s">
        <v>75</v>
      </c>
      <c r="BT55" s="55" t="s">
        <v>75</v>
      </c>
      <c r="BU55" s="55" t="s">
        <v>75</v>
      </c>
      <c r="BV55" s="55" t="s">
        <v>75</v>
      </c>
      <c r="BW55" s="55" t="s">
        <v>75</v>
      </c>
      <c r="BX55" s="55" t="s">
        <v>77</v>
      </c>
      <c r="BY55" s="55" t="s">
        <v>75</v>
      </c>
      <c r="BZ55" s="55" t="s">
        <v>75</v>
      </c>
    </row>
    <row r="56" spans="1:78" s="102" customFormat="1" x14ac:dyDescent="0.25">
      <c r="A56" s="101"/>
      <c r="C56" s="103"/>
      <c r="F56" s="104"/>
      <c r="G56" s="105"/>
      <c r="H56" s="105"/>
      <c r="I56" s="105"/>
      <c r="J56" s="105"/>
      <c r="K56" s="105"/>
      <c r="L56" s="106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07"/>
      <c r="AB56" s="107"/>
      <c r="AC56" s="107"/>
      <c r="AD56" s="107"/>
      <c r="AE56" s="107"/>
      <c r="AF56" s="107"/>
      <c r="AG56" s="107"/>
      <c r="AH56" s="107"/>
      <c r="AI56" s="108"/>
      <c r="AJ56" s="108"/>
      <c r="AK56" s="108"/>
      <c r="AL56" s="108"/>
      <c r="AM56" s="108"/>
      <c r="AN56" s="108"/>
      <c r="AO56" s="108"/>
      <c r="AP56" s="108"/>
      <c r="AR56" s="109"/>
      <c r="AS56" s="107"/>
      <c r="AT56" s="107"/>
      <c r="AU56" s="107"/>
      <c r="AV56" s="107"/>
      <c r="AW56" s="107"/>
      <c r="AX56" s="107"/>
      <c r="AY56" s="107"/>
      <c r="AZ56" s="107"/>
      <c r="BA56" s="108"/>
      <c r="BB56" s="108"/>
      <c r="BC56" s="108"/>
      <c r="BD56" s="108"/>
      <c r="BE56" s="108"/>
      <c r="BF56" s="108"/>
      <c r="BG56" s="108"/>
      <c r="BH56" s="108"/>
      <c r="BK56" s="107"/>
      <c r="BL56" s="107"/>
      <c r="BM56" s="107"/>
      <c r="BN56" s="107"/>
      <c r="BO56" s="107"/>
      <c r="BP56" s="107"/>
      <c r="BQ56" s="107"/>
      <c r="BR56" s="107"/>
    </row>
    <row r="57" spans="1:78" x14ac:dyDescent="0.25">
      <c r="A57" s="2" t="s">
        <v>154</v>
      </c>
      <c r="B57" s="47">
        <v>23773359</v>
      </c>
      <c r="C57" s="47" t="s">
        <v>4</v>
      </c>
      <c r="D57" s="47" t="s">
        <v>172</v>
      </c>
      <c r="E57" s="47"/>
      <c r="G57" s="16">
        <v>0.30599999999999999</v>
      </c>
      <c r="H57" s="16" t="str">
        <f t="shared" ref="H57:H62" si="526">IF(G57&gt;0.8,"VG",IF(G57&gt;0.7,"G",IF(G57&gt;0.45,"S","NS")))</f>
        <v>NS</v>
      </c>
      <c r="I57" s="16" t="str">
        <f t="shared" ref="I57:I62" si="527">AJ57</f>
        <v>NS</v>
      </c>
      <c r="J57" s="16" t="str">
        <f t="shared" ref="J57:J62" si="528">BB57</f>
        <v>NS</v>
      </c>
      <c r="K57" s="16" t="str">
        <f t="shared" ref="K57:K62" si="529">BT57</f>
        <v>NS</v>
      </c>
      <c r="L57" s="19">
        <v>1E-3</v>
      </c>
      <c r="M57" s="26" t="str">
        <f t="shared" ref="M57:M62" si="530">IF(ABS(L57)&lt;5%,"VG",IF(ABS(L57)&lt;10%,"G",IF(ABS(L57)&lt;15%,"S","NS")))</f>
        <v>VG</v>
      </c>
      <c r="N57" s="26" t="str">
        <f t="shared" ref="N57:N62" si="531">AO57</f>
        <v>S</v>
      </c>
      <c r="O57" s="26" t="str">
        <f t="shared" ref="O57:O62" si="532">BD57</f>
        <v>NS</v>
      </c>
      <c r="P57" s="26" t="str">
        <f t="shared" ref="P57:P62" si="533">BY57</f>
        <v>S</v>
      </c>
      <c r="Q57" s="17">
        <v>0.83199999999999996</v>
      </c>
      <c r="R57" s="17" t="str">
        <f t="shared" ref="R57:R62" si="534">IF(Q57&lt;=0.5,"VG",IF(Q57&lt;=0.6,"G",IF(Q57&lt;=0.7,"S","NS")))</f>
        <v>NS</v>
      </c>
      <c r="S57" s="17" t="str">
        <f t="shared" ref="S57:S62" si="535">AN57</f>
        <v>NS</v>
      </c>
      <c r="T57" s="17" t="str">
        <f t="shared" ref="T57:T62" si="536">BF57</f>
        <v>NS</v>
      </c>
      <c r="U57" s="17" t="str">
        <f t="shared" ref="U57:U62" si="537">BX57</f>
        <v>NS</v>
      </c>
      <c r="V57" s="18">
        <v>0.57199999999999995</v>
      </c>
      <c r="W57" s="18" t="str">
        <f t="shared" ref="W57:W62" si="538">IF(V57&gt;0.85,"VG",IF(V57&gt;0.75,"G",IF(V57&gt;0.6,"S","NS")))</f>
        <v>NS</v>
      </c>
      <c r="X57" s="18" t="str">
        <f t="shared" ref="X57:X62" si="539">AP57</f>
        <v>S</v>
      </c>
      <c r="Y57" s="18" t="str">
        <f t="shared" ref="Y57:Y62" si="540">BH57</f>
        <v>S</v>
      </c>
      <c r="Z57" s="18" t="str">
        <f t="shared" ref="Z57:Z62" si="541">BZ57</f>
        <v>S</v>
      </c>
      <c r="AA57" s="33">
        <v>-1.6843588853474301</v>
      </c>
      <c r="AB57" s="33">
        <v>-1.38167388656029</v>
      </c>
      <c r="AC57" s="42">
        <v>47.052543454625599</v>
      </c>
      <c r="AD57" s="42">
        <v>45.075806202645801</v>
      </c>
      <c r="AE57" s="43">
        <v>1.6384013199907499</v>
      </c>
      <c r="AF57" s="43">
        <v>1.54326727644964</v>
      </c>
      <c r="AG57" s="35">
        <v>0.69305225977485296</v>
      </c>
      <c r="AH57" s="35">
        <v>0.64770252991781896</v>
      </c>
      <c r="AI57" s="36" t="s">
        <v>73</v>
      </c>
      <c r="AJ57" s="36" t="s">
        <v>73</v>
      </c>
      <c r="AK57" s="40" t="s">
        <v>73</v>
      </c>
      <c r="AL57" s="40" t="s">
        <v>73</v>
      </c>
      <c r="AM57" s="41" t="s">
        <v>73</v>
      </c>
      <c r="AN57" s="41" t="s">
        <v>73</v>
      </c>
      <c r="AO57" s="3" t="s">
        <v>76</v>
      </c>
      <c r="AP57" s="3" t="s">
        <v>76</v>
      </c>
      <c r="AR57" s="44" t="s">
        <v>79</v>
      </c>
      <c r="AS57" s="33">
        <v>-1.83479107370433</v>
      </c>
      <c r="AT57" s="33">
        <v>-1.6237819867810701</v>
      </c>
      <c r="AU57" s="42">
        <v>48.467621608912999</v>
      </c>
      <c r="AV57" s="42">
        <v>47.068713217609201</v>
      </c>
      <c r="AW57" s="43">
        <v>1.6836837807926801</v>
      </c>
      <c r="AX57" s="43">
        <v>1.6198092439485201</v>
      </c>
      <c r="AY57" s="35">
        <v>0.68246393329774402</v>
      </c>
      <c r="AZ57" s="35">
        <v>0.70648446797057196</v>
      </c>
      <c r="BA57" s="36" t="s">
        <v>73</v>
      </c>
      <c r="BB57" s="36" t="s">
        <v>73</v>
      </c>
      <c r="BC57" s="40" t="s">
        <v>73</v>
      </c>
      <c r="BD57" s="40" t="s">
        <v>73</v>
      </c>
      <c r="BE57" s="41" t="s">
        <v>73</v>
      </c>
      <c r="BF57" s="41" t="s">
        <v>73</v>
      </c>
      <c r="BG57" s="3" t="s">
        <v>76</v>
      </c>
      <c r="BH57" s="3" t="s">
        <v>76</v>
      </c>
      <c r="BI57">
        <f t="shared" ref="BI57:BI62" si="542">IF(BJ57=AR57,1,0)</f>
        <v>1</v>
      </c>
      <c r="BJ57" t="s">
        <v>79</v>
      </c>
      <c r="BK57" s="35">
        <v>-1.75261954637585</v>
      </c>
      <c r="BL57" s="35">
        <v>-1.5537418558679299</v>
      </c>
      <c r="BM57" s="35">
        <v>47.711807796612902</v>
      </c>
      <c r="BN57" s="35">
        <v>46.367428032967098</v>
      </c>
      <c r="BO57" s="35">
        <v>1.6591020301282999</v>
      </c>
      <c r="BP57" s="35">
        <v>1.59804313329395</v>
      </c>
      <c r="BQ57" s="35">
        <v>0.691906189651458</v>
      </c>
      <c r="BR57" s="35">
        <v>0.71335534686557001</v>
      </c>
      <c r="BS57" t="s">
        <v>73</v>
      </c>
      <c r="BT57" t="s">
        <v>73</v>
      </c>
      <c r="BU57" t="s">
        <v>73</v>
      </c>
      <c r="BV57" t="s">
        <v>73</v>
      </c>
      <c r="BW57" t="s">
        <v>73</v>
      </c>
      <c r="BX57" t="s">
        <v>73</v>
      </c>
      <c r="BY57" t="s">
        <v>76</v>
      </c>
      <c r="BZ57" t="s">
        <v>76</v>
      </c>
    </row>
    <row r="58" spans="1:78" s="76" customFormat="1" x14ac:dyDescent="0.25">
      <c r="A58" s="94" t="s">
        <v>154</v>
      </c>
      <c r="B58" s="76">
        <v>23773359</v>
      </c>
      <c r="C58" s="76" t="s">
        <v>4</v>
      </c>
      <c r="D58" s="76" t="s">
        <v>178</v>
      </c>
      <c r="F58" s="77"/>
      <c r="G58" s="16">
        <v>0.3</v>
      </c>
      <c r="H58" s="16" t="str">
        <f t="shared" si="526"/>
        <v>NS</v>
      </c>
      <c r="I58" s="16" t="str">
        <f t="shared" si="527"/>
        <v>NS</v>
      </c>
      <c r="J58" s="16" t="str">
        <f t="shared" si="528"/>
        <v>NS</v>
      </c>
      <c r="K58" s="16" t="str">
        <f t="shared" si="529"/>
        <v>NS</v>
      </c>
      <c r="L58" s="28">
        <v>0.12</v>
      </c>
      <c r="M58" s="16" t="str">
        <f t="shared" si="530"/>
        <v>S</v>
      </c>
      <c r="N58" s="16" t="str">
        <f t="shared" si="531"/>
        <v>S</v>
      </c>
      <c r="O58" s="16" t="str">
        <f t="shared" si="532"/>
        <v>NS</v>
      </c>
      <c r="P58" s="16" t="str">
        <f t="shared" si="533"/>
        <v>S</v>
      </c>
      <c r="Q58" s="16">
        <v>0.79</v>
      </c>
      <c r="R58" s="16" t="str">
        <f t="shared" si="534"/>
        <v>NS</v>
      </c>
      <c r="S58" s="16" t="str">
        <f t="shared" si="535"/>
        <v>NS</v>
      </c>
      <c r="T58" s="16" t="str">
        <f t="shared" si="536"/>
        <v>NS</v>
      </c>
      <c r="U58" s="16" t="str">
        <f t="shared" si="537"/>
        <v>NS</v>
      </c>
      <c r="V58" s="16">
        <v>0.48</v>
      </c>
      <c r="W58" s="16" t="str">
        <f t="shared" si="538"/>
        <v>NS</v>
      </c>
      <c r="X58" s="16" t="str">
        <f t="shared" si="539"/>
        <v>S</v>
      </c>
      <c r="Y58" s="16" t="str">
        <f t="shared" si="540"/>
        <v>S</v>
      </c>
      <c r="Z58" s="16" t="str">
        <f t="shared" si="541"/>
        <v>S</v>
      </c>
      <c r="AA58" s="96">
        <v>-1.6843588853474301</v>
      </c>
      <c r="AB58" s="96">
        <v>-1.38167388656029</v>
      </c>
      <c r="AC58" s="96">
        <v>47.052543454625599</v>
      </c>
      <c r="AD58" s="96">
        <v>45.075806202645801</v>
      </c>
      <c r="AE58" s="96">
        <v>1.6384013199907499</v>
      </c>
      <c r="AF58" s="96">
        <v>1.54326727644964</v>
      </c>
      <c r="AG58" s="96">
        <v>0.69305225977485296</v>
      </c>
      <c r="AH58" s="96">
        <v>0.64770252991781896</v>
      </c>
      <c r="AI58" s="39" t="s">
        <v>73</v>
      </c>
      <c r="AJ58" s="39" t="s">
        <v>73</v>
      </c>
      <c r="AK58" s="39" t="s">
        <v>73</v>
      </c>
      <c r="AL58" s="39" t="s">
        <v>73</v>
      </c>
      <c r="AM58" s="39" t="s">
        <v>73</v>
      </c>
      <c r="AN58" s="39" t="s">
        <v>73</v>
      </c>
      <c r="AO58" s="39" t="s">
        <v>76</v>
      </c>
      <c r="AP58" s="39" t="s">
        <v>76</v>
      </c>
      <c r="AR58" s="97" t="s">
        <v>79</v>
      </c>
      <c r="AS58" s="96">
        <v>-1.83479107370433</v>
      </c>
      <c r="AT58" s="96">
        <v>-1.6237819867810701</v>
      </c>
      <c r="AU58" s="96">
        <v>48.467621608912999</v>
      </c>
      <c r="AV58" s="96">
        <v>47.068713217609201</v>
      </c>
      <c r="AW58" s="96">
        <v>1.6836837807926801</v>
      </c>
      <c r="AX58" s="96">
        <v>1.6198092439485201</v>
      </c>
      <c r="AY58" s="96">
        <v>0.68246393329774402</v>
      </c>
      <c r="AZ58" s="96">
        <v>0.70648446797057196</v>
      </c>
      <c r="BA58" s="39" t="s">
        <v>73</v>
      </c>
      <c r="BB58" s="39" t="s">
        <v>73</v>
      </c>
      <c r="BC58" s="39" t="s">
        <v>73</v>
      </c>
      <c r="BD58" s="39" t="s">
        <v>73</v>
      </c>
      <c r="BE58" s="39" t="s">
        <v>73</v>
      </c>
      <c r="BF58" s="39" t="s">
        <v>73</v>
      </c>
      <c r="BG58" s="39" t="s">
        <v>76</v>
      </c>
      <c r="BH58" s="39" t="s">
        <v>76</v>
      </c>
      <c r="BI58" s="76">
        <f t="shared" si="542"/>
        <v>1</v>
      </c>
      <c r="BJ58" s="76" t="s">
        <v>79</v>
      </c>
      <c r="BK58" s="96">
        <v>-1.75261954637585</v>
      </c>
      <c r="BL58" s="96">
        <v>-1.5537418558679299</v>
      </c>
      <c r="BM58" s="96">
        <v>47.711807796612902</v>
      </c>
      <c r="BN58" s="96">
        <v>46.367428032967098</v>
      </c>
      <c r="BO58" s="96">
        <v>1.6591020301282999</v>
      </c>
      <c r="BP58" s="96">
        <v>1.59804313329395</v>
      </c>
      <c r="BQ58" s="96">
        <v>0.691906189651458</v>
      </c>
      <c r="BR58" s="96">
        <v>0.71335534686557001</v>
      </c>
      <c r="BS58" s="76" t="s">
        <v>73</v>
      </c>
      <c r="BT58" s="76" t="s">
        <v>73</v>
      </c>
      <c r="BU58" s="76" t="s">
        <v>73</v>
      </c>
      <c r="BV58" s="76" t="s">
        <v>73</v>
      </c>
      <c r="BW58" s="76" t="s">
        <v>73</v>
      </c>
      <c r="BX58" s="76" t="s">
        <v>73</v>
      </c>
      <c r="BY58" s="76" t="s">
        <v>76</v>
      </c>
      <c r="BZ58" s="76" t="s">
        <v>76</v>
      </c>
    </row>
    <row r="59" spans="1:78" s="76" customFormat="1" x14ac:dyDescent="0.25">
      <c r="A59" s="94" t="s">
        <v>154</v>
      </c>
      <c r="B59" s="76">
        <v>23773359</v>
      </c>
      <c r="C59" s="76" t="s">
        <v>4</v>
      </c>
      <c r="D59" s="76" t="s">
        <v>180</v>
      </c>
      <c r="F59" s="77"/>
      <c r="G59" s="16">
        <v>0.44</v>
      </c>
      <c r="H59" s="16" t="str">
        <f t="shared" si="526"/>
        <v>NS</v>
      </c>
      <c r="I59" s="16" t="str">
        <f t="shared" si="527"/>
        <v>NS</v>
      </c>
      <c r="J59" s="16" t="str">
        <f t="shared" si="528"/>
        <v>NS</v>
      </c>
      <c r="K59" s="16" t="str">
        <f t="shared" si="529"/>
        <v>NS</v>
      </c>
      <c r="L59" s="28">
        <v>8.4000000000000005E-2</v>
      </c>
      <c r="M59" s="16" t="str">
        <f t="shared" si="530"/>
        <v>G</v>
      </c>
      <c r="N59" s="16" t="str">
        <f t="shared" si="531"/>
        <v>S</v>
      </c>
      <c r="O59" s="16" t="str">
        <f t="shared" si="532"/>
        <v>NS</v>
      </c>
      <c r="P59" s="16" t="str">
        <f t="shared" si="533"/>
        <v>S</v>
      </c>
      <c r="Q59" s="16">
        <v>0.73</v>
      </c>
      <c r="R59" s="16" t="str">
        <f t="shared" si="534"/>
        <v>NS</v>
      </c>
      <c r="S59" s="16" t="str">
        <f t="shared" si="535"/>
        <v>NS</v>
      </c>
      <c r="T59" s="16" t="str">
        <f t="shared" si="536"/>
        <v>NS</v>
      </c>
      <c r="U59" s="16" t="str">
        <f t="shared" si="537"/>
        <v>NS</v>
      </c>
      <c r="V59" s="16">
        <v>0.63</v>
      </c>
      <c r="W59" s="16" t="str">
        <f t="shared" si="538"/>
        <v>S</v>
      </c>
      <c r="X59" s="16" t="str">
        <f t="shared" si="539"/>
        <v>S</v>
      </c>
      <c r="Y59" s="16" t="str">
        <f t="shared" si="540"/>
        <v>S</v>
      </c>
      <c r="Z59" s="16" t="str">
        <f t="shared" si="541"/>
        <v>S</v>
      </c>
      <c r="AA59" s="96">
        <v>-1.6843588853474301</v>
      </c>
      <c r="AB59" s="96">
        <v>-1.38167388656029</v>
      </c>
      <c r="AC59" s="96">
        <v>47.052543454625599</v>
      </c>
      <c r="AD59" s="96">
        <v>45.075806202645801</v>
      </c>
      <c r="AE59" s="96">
        <v>1.6384013199907499</v>
      </c>
      <c r="AF59" s="96">
        <v>1.54326727644964</v>
      </c>
      <c r="AG59" s="96">
        <v>0.69305225977485296</v>
      </c>
      <c r="AH59" s="96">
        <v>0.64770252991781896</v>
      </c>
      <c r="AI59" s="39" t="s">
        <v>73</v>
      </c>
      <c r="AJ59" s="39" t="s">
        <v>73</v>
      </c>
      <c r="AK59" s="39" t="s">
        <v>73</v>
      </c>
      <c r="AL59" s="39" t="s">
        <v>73</v>
      </c>
      <c r="AM59" s="39" t="s">
        <v>73</v>
      </c>
      <c r="AN59" s="39" t="s">
        <v>73</v>
      </c>
      <c r="AO59" s="39" t="s">
        <v>76</v>
      </c>
      <c r="AP59" s="39" t="s">
        <v>76</v>
      </c>
      <c r="AR59" s="97" t="s">
        <v>79</v>
      </c>
      <c r="AS59" s="96">
        <v>-1.83479107370433</v>
      </c>
      <c r="AT59" s="96">
        <v>-1.6237819867810701</v>
      </c>
      <c r="AU59" s="96">
        <v>48.467621608912999</v>
      </c>
      <c r="AV59" s="96">
        <v>47.068713217609201</v>
      </c>
      <c r="AW59" s="96">
        <v>1.6836837807926801</v>
      </c>
      <c r="AX59" s="96">
        <v>1.6198092439485201</v>
      </c>
      <c r="AY59" s="96">
        <v>0.68246393329774402</v>
      </c>
      <c r="AZ59" s="96">
        <v>0.70648446797057196</v>
      </c>
      <c r="BA59" s="39" t="s">
        <v>73</v>
      </c>
      <c r="BB59" s="39" t="s">
        <v>73</v>
      </c>
      <c r="BC59" s="39" t="s">
        <v>73</v>
      </c>
      <c r="BD59" s="39" t="s">
        <v>73</v>
      </c>
      <c r="BE59" s="39" t="s">
        <v>73</v>
      </c>
      <c r="BF59" s="39" t="s">
        <v>73</v>
      </c>
      <c r="BG59" s="39" t="s">
        <v>76</v>
      </c>
      <c r="BH59" s="39" t="s">
        <v>76</v>
      </c>
      <c r="BI59" s="76">
        <f t="shared" si="542"/>
        <v>1</v>
      </c>
      <c r="BJ59" s="76" t="s">
        <v>79</v>
      </c>
      <c r="BK59" s="96">
        <v>-1.75261954637585</v>
      </c>
      <c r="BL59" s="96">
        <v>-1.5537418558679299</v>
      </c>
      <c r="BM59" s="96">
        <v>47.711807796612902</v>
      </c>
      <c r="BN59" s="96">
        <v>46.367428032967098</v>
      </c>
      <c r="BO59" s="96">
        <v>1.6591020301282999</v>
      </c>
      <c r="BP59" s="96">
        <v>1.59804313329395</v>
      </c>
      <c r="BQ59" s="96">
        <v>0.691906189651458</v>
      </c>
      <c r="BR59" s="96">
        <v>0.71335534686557001</v>
      </c>
      <c r="BS59" s="76" t="s">
        <v>73</v>
      </c>
      <c r="BT59" s="76" t="s">
        <v>73</v>
      </c>
      <c r="BU59" s="76" t="s">
        <v>73</v>
      </c>
      <c r="BV59" s="76" t="s">
        <v>73</v>
      </c>
      <c r="BW59" s="76" t="s">
        <v>73</v>
      </c>
      <c r="BX59" s="76" t="s">
        <v>73</v>
      </c>
      <c r="BY59" s="76" t="s">
        <v>76</v>
      </c>
      <c r="BZ59" s="76" t="s">
        <v>76</v>
      </c>
    </row>
    <row r="60" spans="1:78" s="47" customFormat="1" x14ac:dyDescent="0.25">
      <c r="A60" s="48" t="s">
        <v>154</v>
      </c>
      <c r="B60" s="47">
        <v>23773359</v>
      </c>
      <c r="C60" s="47" t="s">
        <v>4</v>
      </c>
      <c r="D60" s="47" t="s">
        <v>182</v>
      </c>
      <c r="F60" s="100"/>
      <c r="G60" s="49">
        <v>0.5</v>
      </c>
      <c r="H60" s="49" t="str">
        <f t="shared" si="526"/>
        <v>S</v>
      </c>
      <c r="I60" s="49" t="str">
        <f t="shared" si="527"/>
        <v>NS</v>
      </c>
      <c r="J60" s="49" t="str">
        <f t="shared" si="528"/>
        <v>NS</v>
      </c>
      <c r="K60" s="49" t="str">
        <f t="shared" si="529"/>
        <v>NS</v>
      </c>
      <c r="L60" s="50">
        <v>0</v>
      </c>
      <c r="M60" s="49" t="str">
        <f t="shared" si="530"/>
        <v>VG</v>
      </c>
      <c r="N60" s="49" t="str">
        <f t="shared" si="531"/>
        <v>S</v>
      </c>
      <c r="O60" s="49" t="str">
        <f t="shared" si="532"/>
        <v>NS</v>
      </c>
      <c r="P60" s="49" t="str">
        <f t="shared" si="533"/>
        <v>S</v>
      </c>
      <c r="Q60" s="49">
        <v>0.71</v>
      </c>
      <c r="R60" s="49" t="str">
        <f t="shared" si="534"/>
        <v>NS</v>
      </c>
      <c r="S60" s="49" t="str">
        <f t="shared" si="535"/>
        <v>NS</v>
      </c>
      <c r="T60" s="49" t="str">
        <f t="shared" si="536"/>
        <v>NS</v>
      </c>
      <c r="U60" s="49" t="str">
        <f t="shared" si="537"/>
        <v>NS</v>
      </c>
      <c r="V60" s="49">
        <v>0.63</v>
      </c>
      <c r="W60" s="49" t="str">
        <f t="shared" si="538"/>
        <v>S</v>
      </c>
      <c r="X60" s="49" t="str">
        <f t="shared" si="539"/>
        <v>S</v>
      </c>
      <c r="Y60" s="49" t="str">
        <f t="shared" si="540"/>
        <v>S</v>
      </c>
      <c r="Z60" s="49" t="str">
        <f t="shared" si="541"/>
        <v>S</v>
      </c>
      <c r="AA60" s="51">
        <v>-1.6843588853474301</v>
      </c>
      <c r="AB60" s="51">
        <v>-1.38167388656029</v>
      </c>
      <c r="AC60" s="51">
        <v>47.052543454625599</v>
      </c>
      <c r="AD60" s="51">
        <v>45.075806202645801</v>
      </c>
      <c r="AE60" s="51">
        <v>1.6384013199907499</v>
      </c>
      <c r="AF60" s="51">
        <v>1.54326727644964</v>
      </c>
      <c r="AG60" s="51">
        <v>0.69305225977485296</v>
      </c>
      <c r="AH60" s="51">
        <v>0.64770252991781896</v>
      </c>
      <c r="AI60" s="52" t="s">
        <v>73</v>
      </c>
      <c r="AJ60" s="52" t="s">
        <v>73</v>
      </c>
      <c r="AK60" s="52" t="s">
        <v>73</v>
      </c>
      <c r="AL60" s="52" t="s">
        <v>73</v>
      </c>
      <c r="AM60" s="52" t="s">
        <v>73</v>
      </c>
      <c r="AN60" s="52" t="s">
        <v>73</v>
      </c>
      <c r="AO60" s="52" t="s">
        <v>76</v>
      </c>
      <c r="AP60" s="52" t="s">
        <v>76</v>
      </c>
      <c r="AR60" s="53" t="s">
        <v>79</v>
      </c>
      <c r="AS60" s="51">
        <v>-1.83479107370433</v>
      </c>
      <c r="AT60" s="51">
        <v>-1.6237819867810701</v>
      </c>
      <c r="AU60" s="51">
        <v>48.467621608912999</v>
      </c>
      <c r="AV60" s="51">
        <v>47.068713217609201</v>
      </c>
      <c r="AW60" s="51">
        <v>1.6836837807926801</v>
      </c>
      <c r="AX60" s="51">
        <v>1.6198092439485201</v>
      </c>
      <c r="AY60" s="51">
        <v>0.68246393329774402</v>
      </c>
      <c r="AZ60" s="51">
        <v>0.70648446797057196</v>
      </c>
      <c r="BA60" s="52" t="s">
        <v>73</v>
      </c>
      <c r="BB60" s="52" t="s">
        <v>73</v>
      </c>
      <c r="BC60" s="52" t="s">
        <v>73</v>
      </c>
      <c r="BD60" s="52" t="s">
        <v>73</v>
      </c>
      <c r="BE60" s="52" t="s">
        <v>73</v>
      </c>
      <c r="BF60" s="52" t="s">
        <v>73</v>
      </c>
      <c r="BG60" s="52" t="s">
        <v>76</v>
      </c>
      <c r="BH60" s="52" t="s">
        <v>76</v>
      </c>
      <c r="BI60" s="47">
        <f t="shared" si="542"/>
        <v>1</v>
      </c>
      <c r="BJ60" s="47" t="s">
        <v>79</v>
      </c>
      <c r="BK60" s="51">
        <v>-1.75261954637585</v>
      </c>
      <c r="BL60" s="51">
        <v>-1.5537418558679299</v>
      </c>
      <c r="BM60" s="51">
        <v>47.711807796612902</v>
      </c>
      <c r="BN60" s="51">
        <v>46.367428032967098</v>
      </c>
      <c r="BO60" s="51">
        <v>1.6591020301282999</v>
      </c>
      <c r="BP60" s="51">
        <v>1.59804313329395</v>
      </c>
      <c r="BQ60" s="51">
        <v>0.691906189651458</v>
      </c>
      <c r="BR60" s="51">
        <v>0.71335534686557001</v>
      </c>
      <c r="BS60" s="47" t="s">
        <v>73</v>
      </c>
      <c r="BT60" s="47" t="s">
        <v>73</v>
      </c>
      <c r="BU60" s="47" t="s">
        <v>73</v>
      </c>
      <c r="BV60" s="47" t="s">
        <v>73</v>
      </c>
      <c r="BW60" s="47" t="s">
        <v>73</v>
      </c>
      <c r="BX60" s="47" t="s">
        <v>73</v>
      </c>
      <c r="BY60" s="47" t="s">
        <v>76</v>
      </c>
      <c r="BZ60" s="47" t="s">
        <v>76</v>
      </c>
    </row>
    <row r="61" spans="1:78" s="30" customFormat="1" x14ac:dyDescent="0.25">
      <c r="A61" s="114" t="s">
        <v>154</v>
      </c>
      <c r="B61" s="30">
        <v>23773359</v>
      </c>
      <c r="C61" s="30" t="s">
        <v>4</v>
      </c>
      <c r="D61" s="30" t="s">
        <v>204</v>
      </c>
      <c r="F61" s="116"/>
      <c r="G61" s="24">
        <v>0.24</v>
      </c>
      <c r="H61" s="24" t="str">
        <f t="shared" si="526"/>
        <v>NS</v>
      </c>
      <c r="I61" s="24" t="str">
        <f t="shared" si="527"/>
        <v>NS</v>
      </c>
      <c r="J61" s="24" t="str">
        <f t="shared" si="528"/>
        <v>NS</v>
      </c>
      <c r="K61" s="24" t="str">
        <f t="shared" si="529"/>
        <v>NS</v>
      </c>
      <c r="L61" s="25">
        <v>-9.4E-2</v>
      </c>
      <c r="M61" s="24" t="str">
        <f t="shared" si="530"/>
        <v>G</v>
      </c>
      <c r="N61" s="24" t="str">
        <f t="shared" si="531"/>
        <v>S</v>
      </c>
      <c r="O61" s="24" t="str">
        <f t="shared" si="532"/>
        <v>NS</v>
      </c>
      <c r="P61" s="24" t="str">
        <f t="shared" si="533"/>
        <v>S</v>
      </c>
      <c r="Q61" s="24">
        <v>0.83</v>
      </c>
      <c r="R61" s="24" t="str">
        <f t="shared" si="534"/>
        <v>NS</v>
      </c>
      <c r="S61" s="24" t="str">
        <f t="shared" si="535"/>
        <v>NS</v>
      </c>
      <c r="T61" s="24" t="str">
        <f t="shared" si="536"/>
        <v>NS</v>
      </c>
      <c r="U61" s="24" t="str">
        <f t="shared" si="537"/>
        <v>NS</v>
      </c>
      <c r="V61" s="24">
        <v>0.71</v>
      </c>
      <c r="W61" s="24" t="str">
        <f t="shared" si="538"/>
        <v>S</v>
      </c>
      <c r="X61" s="24" t="str">
        <f t="shared" si="539"/>
        <v>S</v>
      </c>
      <c r="Y61" s="24" t="str">
        <f t="shared" si="540"/>
        <v>S</v>
      </c>
      <c r="Z61" s="24" t="str">
        <f t="shared" si="541"/>
        <v>S</v>
      </c>
      <c r="AA61" s="33">
        <v>-1.6843588853474301</v>
      </c>
      <c r="AB61" s="33">
        <v>-1.38167388656029</v>
      </c>
      <c r="AC61" s="33">
        <v>47.052543454625599</v>
      </c>
      <c r="AD61" s="33">
        <v>45.075806202645801</v>
      </c>
      <c r="AE61" s="33">
        <v>1.6384013199907499</v>
      </c>
      <c r="AF61" s="33">
        <v>1.54326727644964</v>
      </c>
      <c r="AG61" s="33">
        <v>0.69305225977485296</v>
      </c>
      <c r="AH61" s="33">
        <v>0.64770252991781896</v>
      </c>
      <c r="AI61" s="36" t="s">
        <v>73</v>
      </c>
      <c r="AJ61" s="36" t="s">
        <v>73</v>
      </c>
      <c r="AK61" s="36" t="s">
        <v>73</v>
      </c>
      <c r="AL61" s="36" t="s">
        <v>73</v>
      </c>
      <c r="AM61" s="36" t="s">
        <v>73</v>
      </c>
      <c r="AN61" s="36" t="s">
        <v>73</v>
      </c>
      <c r="AO61" s="36" t="s">
        <v>76</v>
      </c>
      <c r="AP61" s="36" t="s">
        <v>76</v>
      </c>
      <c r="AR61" s="117" t="s">
        <v>79</v>
      </c>
      <c r="AS61" s="33">
        <v>-1.83479107370433</v>
      </c>
      <c r="AT61" s="33">
        <v>-1.6237819867810701</v>
      </c>
      <c r="AU61" s="33">
        <v>48.467621608912999</v>
      </c>
      <c r="AV61" s="33">
        <v>47.068713217609201</v>
      </c>
      <c r="AW61" s="33">
        <v>1.6836837807926801</v>
      </c>
      <c r="AX61" s="33">
        <v>1.6198092439485201</v>
      </c>
      <c r="AY61" s="33">
        <v>0.68246393329774402</v>
      </c>
      <c r="AZ61" s="33">
        <v>0.70648446797057196</v>
      </c>
      <c r="BA61" s="36" t="s">
        <v>73</v>
      </c>
      <c r="BB61" s="36" t="s">
        <v>73</v>
      </c>
      <c r="BC61" s="36" t="s">
        <v>73</v>
      </c>
      <c r="BD61" s="36" t="s">
        <v>73</v>
      </c>
      <c r="BE61" s="36" t="s">
        <v>73</v>
      </c>
      <c r="BF61" s="36" t="s">
        <v>73</v>
      </c>
      <c r="BG61" s="36" t="s">
        <v>76</v>
      </c>
      <c r="BH61" s="36" t="s">
        <v>76</v>
      </c>
      <c r="BI61" s="30">
        <f t="shared" si="542"/>
        <v>1</v>
      </c>
      <c r="BJ61" s="30" t="s">
        <v>79</v>
      </c>
      <c r="BK61" s="33">
        <v>-1.75261954637585</v>
      </c>
      <c r="BL61" s="33">
        <v>-1.5537418558679299</v>
      </c>
      <c r="BM61" s="33">
        <v>47.711807796612902</v>
      </c>
      <c r="BN61" s="33">
        <v>46.367428032967098</v>
      </c>
      <c r="BO61" s="33">
        <v>1.6591020301282999</v>
      </c>
      <c r="BP61" s="33">
        <v>1.59804313329395</v>
      </c>
      <c r="BQ61" s="33">
        <v>0.691906189651458</v>
      </c>
      <c r="BR61" s="33">
        <v>0.71335534686557001</v>
      </c>
      <c r="BS61" s="30" t="s">
        <v>73</v>
      </c>
      <c r="BT61" s="30" t="s">
        <v>73</v>
      </c>
      <c r="BU61" s="30" t="s">
        <v>73</v>
      </c>
      <c r="BV61" s="30" t="s">
        <v>73</v>
      </c>
      <c r="BW61" s="30" t="s">
        <v>73</v>
      </c>
      <c r="BX61" s="30" t="s">
        <v>73</v>
      </c>
      <c r="BY61" s="30" t="s">
        <v>76</v>
      </c>
      <c r="BZ61" s="30" t="s">
        <v>76</v>
      </c>
    </row>
    <row r="62" spans="1:78" s="30" customFormat="1" x14ac:dyDescent="0.25">
      <c r="A62" s="114" t="s">
        <v>154</v>
      </c>
      <c r="B62" s="30">
        <v>23773359</v>
      </c>
      <c r="C62" s="30" t="s">
        <v>4</v>
      </c>
      <c r="D62" s="30" t="s">
        <v>359</v>
      </c>
      <c r="F62" s="116"/>
      <c r="G62" s="24">
        <v>0.27</v>
      </c>
      <c r="H62" s="24" t="str">
        <f t="shared" si="526"/>
        <v>NS</v>
      </c>
      <c r="I62" s="24" t="str">
        <f t="shared" si="527"/>
        <v>NS</v>
      </c>
      <c r="J62" s="24" t="str">
        <f t="shared" si="528"/>
        <v>NS</v>
      </c>
      <c r="K62" s="24" t="str">
        <f t="shared" si="529"/>
        <v>NS</v>
      </c>
      <c r="L62" s="25">
        <v>-8.5000000000000006E-2</v>
      </c>
      <c r="M62" s="24" t="str">
        <f t="shared" si="530"/>
        <v>G</v>
      </c>
      <c r="N62" s="24" t="str">
        <f t="shared" si="531"/>
        <v>S</v>
      </c>
      <c r="O62" s="24" t="str">
        <f t="shared" si="532"/>
        <v>NS</v>
      </c>
      <c r="P62" s="24" t="str">
        <f t="shared" si="533"/>
        <v>S</v>
      </c>
      <c r="Q62" s="24">
        <v>0.81899999999999995</v>
      </c>
      <c r="R62" s="24" t="str">
        <f t="shared" si="534"/>
        <v>NS</v>
      </c>
      <c r="S62" s="24" t="str">
        <f t="shared" si="535"/>
        <v>NS</v>
      </c>
      <c r="T62" s="24" t="str">
        <f t="shared" si="536"/>
        <v>NS</v>
      </c>
      <c r="U62" s="24" t="str">
        <f t="shared" si="537"/>
        <v>NS</v>
      </c>
      <c r="V62" s="24">
        <v>0.68799999999999994</v>
      </c>
      <c r="W62" s="24" t="str">
        <f t="shared" si="538"/>
        <v>S</v>
      </c>
      <c r="X62" s="24" t="str">
        <f t="shared" si="539"/>
        <v>S</v>
      </c>
      <c r="Y62" s="24" t="str">
        <f t="shared" si="540"/>
        <v>S</v>
      </c>
      <c r="Z62" s="24" t="str">
        <f t="shared" si="541"/>
        <v>S</v>
      </c>
      <c r="AA62" s="33">
        <v>-1.6843588853474301</v>
      </c>
      <c r="AB62" s="33">
        <v>-1.38167388656029</v>
      </c>
      <c r="AC62" s="33">
        <v>47.052543454625599</v>
      </c>
      <c r="AD62" s="33">
        <v>45.075806202645801</v>
      </c>
      <c r="AE62" s="33">
        <v>1.6384013199907499</v>
      </c>
      <c r="AF62" s="33">
        <v>1.54326727644964</v>
      </c>
      <c r="AG62" s="33">
        <v>0.69305225977485296</v>
      </c>
      <c r="AH62" s="33">
        <v>0.64770252991781896</v>
      </c>
      <c r="AI62" s="36" t="s">
        <v>73</v>
      </c>
      <c r="AJ62" s="36" t="s">
        <v>73</v>
      </c>
      <c r="AK62" s="36" t="s">
        <v>73</v>
      </c>
      <c r="AL62" s="36" t="s">
        <v>73</v>
      </c>
      <c r="AM62" s="36" t="s">
        <v>73</v>
      </c>
      <c r="AN62" s="36" t="s">
        <v>73</v>
      </c>
      <c r="AO62" s="36" t="s">
        <v>76</v>
      </c>
      <c r="AP62" s="36" t="s">
        <v>76</v>
      </c>
      <c r="AR62" s="117" t="s">
        <v>79</v>
      </c>
      <c r="AS62" s="33">
        <v>-1.83479107370433</v>
      </c>
      <c r="AT62" s="33">
        <v>-1.6237819867810701</v>
      </c>
      <c r="AU62" s="33">
        <v>48.467621608912999</v>
      </c>
      <c r="AV62" s="33">
        <v>47.068713217609201</v>
      </c>
      <c r="AW62" s="33">
        <v>1.6836837807926801</v>
      </c>
      <c r="AX62" s="33">
        <v>1.6198092439485201</v>
      </c>
      <c r="AY62" s="33">
        <v>0.68246393329774402</v>
      </c>
      <c r="AZ62" s="33">
        <v>0.70648446797057196</v>
      </c>
      <c r="BA62" s="36" t="s">
        <v>73</v>
      </c>
      <c r="BB62" s="36" t="s">
        <v>73</v>
      </c>
      <c r="BC62" s="36" t="s">
        <v>73</v>
      </c>
      <c r="BD62" s="36" t="s">
        <v>73</v>
      </c>
      <c r="BE62" s="36" t="s">
        <v>73</v>
      </c>
      <c r="BF62" s="36" t="s">
        <v>73</v>
      </c>
      <c r="BG62" s="36" t="s">
        <v>76</v>
      </c>
      <c r="BH62" s="36" t="s">
        <v>76</v>
      </c>
      <c r="BI62" s="30">
        <f t="shared" si="542"/>
        <v>1</v>
      </c>
      <c r="BJ62" s="30" t="s">
        <v>79</v>
      </c>
      <c r="BK62" s="33">
        <v>-1.75261954637585</v>
      </c>
      <c r="BL62" s="33">
        <v>-1.5537418558679299</v>
      </c>
      <c r="BM62" s="33">
        <v>47.711807796612902</v>
      </c>
      <c r="BN62" s="33">
        <v>46.367428032967098</v>
      </c>
      <c r="BO62" s="33">
        <v>1.6591020301282999</v>
      </c>
      <c r="BP62" s="33">
        <v>1.59804313329395</v>
      </c>
      <c r="BQ62" s="33">
        <v>0.691906189651458</v>
      </c>
      <c r="BR62" s="33">
        <v>0.71335534686557001</v>
      </c>
      <c r="BS62" s="30" t="s">
        <v>73</v>
      </c>
      <c r="BT62" s="30" t="s">
        <v>73</v>
      </c>
      <c r="BU62" s="30" t="s">
        <v>73</v>
      </c>
      <c r="BV62" s="30" t="s">
        <v>73</v>
      </c>
      <c r="BW62" s="30" t="s">
        <v>73</v>
      </c>
      <c r="BX62" s="30" t="s">
        <v>73</v>
      </c>
      <c r="BY62" s="30" t="s">
        <v>76</v>
      </c>
      <c r="BZ62" s="30" t="s">
        <v>76</v>
      </c>
    </row>
    <row r="63" spans="1:78" s="63" customFormat="1" x14ac:dyDescent="0.25">
      <c r="A63" s="62" t="s">
        <v>154</v>
      </c>
      <c r="B63" s="63">
        <v>23773359</v>
      </c>
      <c r="C63" s="63" t="s">
        <v>4</v>
      </c>
      <c r="D63" s="63" t="s">
        <v>384</v>
      </c>
      <c r="E63" s="63" t="s">
        <v>383</v>
      </c>
      <c r="F63" s="79"/>
      <c r="G63" s="64">
        <v>0.59799999999999998</v>
      </c>
      <c r="H63" s="64" t="str">
        <f t="shared" ref="H63" si="543">IF(G63&gt;0.8,"VG",IF(G63&gt;0.7,"G",IF(G63&gt;0.45,"S","NS")))</f>
        <v>S</v>
      </c>
      <c r="I63" s="64" t="str">
        <f t="shared" ref="I63" si="544">AJ63</f>
        <v>NS</v>
      </c>
      <c r="J63" s="64" t="str">
        <f t="shared" ref="J63" si="545">BB63</f>
        <v>NS</v>
      </c>
      <c r="K63" s="64" t="str">
        <f t="shared" ref="K63" si="546">BT63</f>
        <v>NS</v>
      </c>
      <c r="L63" s="65">
        <v>-7.2599999999999998E-2</v>
      </c>
      <c r="M63" s="64" t="str">
        <f t="shared" ref="M63" si="547">IF(ABS(L63)&lt;5%,"VG",IF(ABS(L63)&lt;10%,"G",IF(ABS(L63)&lt;15%,"S","NS")))</f>
        <v>G</v>
      </c>
      <c r="N63" s="64" t="str">
        <f t="shared" ref="N63" si="548">AO63</f>
        <v>S</v>
      </c>
      <c r="O63" s="64" t="str">
        <f t="shared" ref="O63" si="549">BD63</f>
        <v>NS</v>
      </c>
      <c r="P63" s="64" t="str">
        <f t="shared" ref="P63" si="550">BY63</f>
        <v>S</v>
      </c>
      <c r="Q63" s="64">
        <v>0.61899999999999999</v>
      </c>
      <c r="R63" s="64" t="str">
        <f t="shared" ref="R63" si="551">IF(Q63&lt;=0.5,"VG",IF(Q63&lt;=0.6,"G",IF(Q63&lt;=0.7,"S","NS")))</f>
        <v>S</v>
      </c>
      <c r="S63" s="64" t="str">
        <f t="shared" ref="S63" si="552">AN63</f>
        <v>NS</v>
      </c>
      <c r="T63" s="64" t="str">
        <f t="shared" ref="T63" si="553">BF63</f>
        <v>NS</v>
      </c>
      <c r="U63" s="64" t="str">
        <f t="shared" ref="U63" si="554">BX63</f>
        <v>NS</v>
      </c>
      <c r="V63" s="64">
        <v>0.70530000000000004</v>
      </c>
      <c r="W63" s="64" t="str">
        <f t="shared" ref="W63" si="555">IF(V63&gt;0.85,"VG",IF(V63&gt;0.75,"G",IF(V63&gt;0.6,"S","NS")))</f>
        <v>S</v>
      </c>
      <c r="X63" s="64" t="str">
        <f t="shared" ref="X63" si="556">AP63</f>
        <v>S</v>
      </c>
      <c r="Y63" s="64" t="str">
        <f t="shared" ref="Y63" si="557">BH63</f>
        <v>S</v>
      </c>
      <c r="Z63" s="64" t="str">
        <f t="shared" ref="Z63" si="558">BZ63</f>
        <v>S</v>
      </c>
      <c r="AA63" s="66">
        <v>-1.6843588853474301</v>
      </c>
      <c r="AB63" s="66">
        <v>-1.38167388656029</v>
      </c>
      <c r="AC63" s="66">
        <v>47.052543454625599</v>
      </c>
      <c r="AD63" s="66">
        <v>45.075806202645801</v>
      </c>
      <c r="AE63" s="66">
        <v>1.6384013199907499</v>
      </c>
      <c r="AF63" s="66">
        <v>1.54326727644964</v>
      </c>
      <c r="AG63" s="66">
        <v>0.69305225977485296</v>
      </c>
      <c r="AH63" s="66">
        <v>0.64770252991781896</v>
      </c>
      <c r="AI63" s="67" t="s">
        <v>73</v>
      </c>
      <c r="AJ63" s="67" t="s">
        <v>73</v>
      </c>
      <c r="AK63" s="67" t="s">
        <v>73</v>
      </c>
      <c r="AL63" s="67" t="s">
        <v>73</v>
      </c>
      <c r="AM63" s="67" t="s">
        <v>73</v>
      </c>
      <c r="AN63" s="67" t="s">
        <v>73</v>
      </c>
      <c r="AO63" s="67" t="s">
        <v>76</v>
      </c>
      <c r="AP63" s="67" t="s">
        <v>76</v>
      </c>
      <c r="AR63" s="68" t="s">
        <v>79</v>
      </c>
      <c r="AS63" s="66">
        <v>-1.83479107370433</v>
      </c>
      <c r="AT63" s="66">
        <v>-1.6237819867810701</v>
      </c>
      <c r="AU63" s="66">
        <v>48.467621608912999</v>
      </c>
      <c r="AV63" s="66">
        <v>47.068713217609201</v>
      </c>
      <c r="AW63" s="66">
        <v>1.6836837807926801</v>
      </c>
      <c r="AX63" s="66">
        <v>1.6198092439485201</v>
      </c>
      <c r="AY63" s="66">
        <v>0.68246393329774402</v>
      </c>
      <c r="AZ63" s="66">
        <v>0.70648446797057196</v>
      </c>
      <c r="BA63" s="67" t="s">
        <v>73</v>
      </c>
      <c r="BB63" s="67" t="s">
        <v>73</v>
      </c>
      <c r="BC63" s="67" t="s">
        <v>73</v>
      </c>
      <c r="BD63" s="67" t="s">
        <v>73</v>
      </c>
      <c r="BE63" s="67" t="s">
        <v>73</v>
      </c>
      <c r="BF63" s="67" t="s">
        <v>73</v>
      </c>
      <c r="BG63" s="67" t="s">
        <v>76</v>
      </c>
      <c r="BH63" s="67" t="s">
        <v>76</v>
      </c>
      <c r="BI63" s="63">
        <f t="shared" ref="BI63" si="559">IF(BJ63=AR63,1,0)</f>
        <v>1</v>
      </c>
      <c r="BJ63" s="63" t="s">
        <v>79</v>
      </c>
      <c r="BK63" s="66">
        <v>-1.75261954637585</v>
      </c>
      <c r="BL63" s="66">
        <v>-1.5537418558679299</v>
      </c>
      <c r="BM63" s="66">
        <v>47.711807796612902</v>
      </c>
      <c r="BN63" s="66">
        <v>46.367428032967098</v>
      </c>
      <c r="BO63" s="66">
        <v>1.6591020301282999</v>
      </c>
      <c r="BP63" s="66">
        <v>1.59804313329395</v>
      </c>
      <c r="BQ63" s="66">
        <v>0.691906189651458</v>
      </c>
      <c r="BR63" s="66">
        <v>0.71335534686557001</v>
      </c>
      <c r="BS63" s="63" t="s">
        <v>73</v>
      </c>
      <c r="BT63" s="63" t="s">
        <v>73</v>
      </c>
      <c r="BU63" s="63" t="s">
        <v>73</v>
      </c>
      <c r="BV63" s="63" t="s">
        <v>73</v>
      </c>
      <c r="BW63" s="63" t="s">
        <v>73</v>
      </c>
      <c r="BX63" s="63" t="s">
        <v>73</v>
      </c>
      <c r="BY63" s="63" t="s">
        <v>76</v>
      </c>
      <c r="BZ63" s="63" t="s">
        <v>76</v>
      </c>
    </row>
    <row r="64" spans="1:78" s="63" customFormat="1" x14ac:dyDescent="0.25">
      <c r="A64" s="62" t="s">
        <v>154</v>
      </c>
      <c r="B64" s="63">
        <v>23773359</v>
      </c>
      <c r="C64" s="63" t="s">
        <v>4</v>
      </c>
      <c r="D64" s="63" t="s">
        <v>397</v>
      </c>
      <c r="E64" s="63" t="s">
        <v>399</v>
      </c>
      <c r="F64" s="79"/>
      <c r="G64" s="64">
        <v>0.57399999999999995</v>
      </c>
      <c r="H64" s="64" t="str">
        <f t="shared" ref="H64" si="560">IF(G64&gt;0.8,"VG",IF(G64&gt;0.7,"G",IF(G64&gt;0.45,"S","NS")))</f>
        <v>S</v>
      </c>
      <c r="I64" s="64" t="str">
        <f t="shared" ref="I64" si="561">AJ64</f>
        <v>NS</v>
      </c>
      <c r="J64" s="64" t="str">
        <f t="shared" ref="J64" si="562">BB64</f>
        <v>NS</v>
      </c>
      <c r="K64" s="64" t="str">
        <f t="shared" ref="K64" si="563">BT64</f>
        <v>NS</v>
      </c>
      <c r="L64" s="65">
        <v>7.1800000000000003E-2</v>
      </c>
      <c r="M64" s="64" t="str">
        <f t="shared" ref="M64" si="564">IF(ABS(L64)&lt;5%,"VG",IF(ABS(L64)&lt;10%,"G",IF(ABS(L64)&lt;15%,"S","NS")))</f>
        <v>G</v>
      </c>
      <c r="N64" s="64" t="str">
        <f t="shared" ref="N64" si="565">AO64</f>
        <v>S</v>
      </c>
      <c r="O64" s="64" t="str">
        <f t="shared" ref="O64" si="566">BD64</f>
        <v>NS</v>
      </c>
      <c r="P64" s="64" t="str">
        <f t="shared" ref="P64" si="567">BY64</f>
        <v>S</v>
      </c>
      <c r="Q64" s="64">
        <v>0.63800000000000001</v>
      </c>
      <c r="R64" s="64" t="str">
        <f t="shared" ref="R64" si="568">IF(Q64&lt;=0.5,"VG",IF(Q64&lt;=0.6,"G",IF(Q64&lt;=0.7,"S","NS")))</f>
        <v>S</v>
      </c>
      <c r="S64" s="64" t="str">
        <f t="shared" ref="S64" si="569">AN64</f>
        <v>NS</v>
      </c>
      <c r="T64" s="64" t="str">
        <f t="shared" ref="T64" si="570">BF64</f>
        <v>NS</v>
      </c>
      <c r="U64" s="64" t="str">
        <f t="shared" ref="U64" si="571">BX64</f>
        <v>NS</v>
      </c>
      <c r="V64" s="64">
        <v>0.67200000000000004</v>
      </c>
      <c r="W64" s="64" t="str">
        <f t="shared" ref="W64" si="572">IF(V64&gt;0.85,"VG",IF(V64&gt;0.75,"G",IF(V64&gt;0.6,"S","NS")))</f>
        <v>S</v>
      </c>
      <c r="X64" s="64" t="str">
        <f t="shared" ref="X64" si="573">AP64</f>
        <v>S</v>
      </c>
      <c r="Y64" s="64" t="str">
        <f t="shared" ref="Y64" si="574">BH64</f>
        <v>S</v>
      </c>
      <c r="Z64" s="64" t="str">
        <f t="shared" ref="Z64" si="575">BZ64</f>
        <v>S</v>
      </c>
      <c r="AA64" s="66">
        <v>-1.6843588853474301</v>
      </c>
      <c r="AB64" s="66">
        <v>-1.38167388656029</v>
      </c>
      <c r="AC64" s="66">
        <v>47.052543454625599</v>
      </c>
      <c r="AD64" s="66">
        <v>45.075806202645801</v>
      </c>
      <c r="AE64" s="66">
        <v>1.6384013199907499</v>
      </c>
      <c r="AF64" s="66">
        <v>1.54326727644964</v>
      </c>
      <c r="AG64" s="66">
        <v>0.69305225977485296</v>
      </c>
      <c r="AH64" s="66">
        <v>0.64770252991781896</v>
      </c>
      <c r="AI64" s="67" t="s">
        <v>73</v>
      </c>
      <c r="AJ64" s="67" t="s">
        <v>73</v>
      </c>
      <c r="AK64" s="67" t="s">
        <v>73</v>
      </c>
      <c r="AL64" s="67" t="s">
        <v>73</v>
      </c>
      <c r="AM64" s="67" t="s">
        <v>73</v>
      </c>
      <c r="AN64" s="67" t="s">
        <v>73</v>
      </c>
      <c r="AO64" s="67" t="s">
        <v>76</v>
      </c>
      <c r="AP64" s="67" t="s">
        <v>76</v>
      </c>
      <c r="AR64" s="68" t="s">
        <v>79</v>
      </c>
      <c r="AS64" s="66">
        <v>-1.83479107370433</v>
      </c>
      <c r="AT64" s="66">
        <v>-1.6237819867810701</v>
      </c>
      <c r="AU64" s="66">
        <v>48.467621608912999</v>
      </c>
      <c r="AV64" s="66">
        <v>47.068713217609201</v>
      </c>
      <c r="AW64" s="66">
        <v>1.6836837807926801</v>
      </c>
      <c r="AX64" s="66">
        <v>1.6198092439485201</v>
      </c>
      <c r="AY64" s="66">
        <v>0.68246393329774402</v>
      </c>
      <c r="AZ64" s="66">
        <v>0.70648446797057196</v>
      </c>
      <c r="BA64" s="67" t="s">
        <v>73</v>
      </c>
      <c r="BB64" s="67" t="s">
        <v>73</v>
      </c>
      <c r="BC64" s="67" t="s">
        <v>73</v>
      </c>
      <c r="BD64" s="67" t="s">
        <v>73</v>
      </c>
      <c r="BE64" s="67" t="s">
        <v>73</v>
      </c>
      <c r="BF64" s="67" t="s">
        <v>73</v>
      </c>
      <c r="BG64" s="67" t="s">
        <v>76</v>
      </c>
      <c r="BH64" s="67" t="s">
        <v>76</v>
      </c>
      <c r="BI64" s="63">
        <f t="shared" ref="BI64" si="576">IF(BJ64=AR64,1,0)</f>
        <v>1</v>
      </c>
      <c r="BJ64" s="63" t="s">
        <v>79</v>
      </c>
      <c r="BK64" s="66">
        <v>-1.75261954637585</v>
      </c>
      <c r="BL64" s="66">
        <v>-1.5537418558679299</v>
      </c>
      <c r="BM64" s="66">
        <v>47.711807796612902</v>
      </c>
      <c r="BN64" s="66">
        <v>46.367428032967098</v>
      </c>
      <c r="BO64" s="66">
        <v>1.6591020301282999</v>
      </c>
      <c r="BP64" s="66">
        <v>1.59804313329395</v>
      </c>
      <c r="BQ64" s="66">
        <v>0.691906189651458</v>
      </c>
      <c r="BR64" s="66">
        <v>0.71335534686557001</v>
      </c>
      <c r="BS64" s="63" t="s">
        <v>73</v>
      </c>
      <c r="BT64" s="63" t="s">
        <v>73</v>
      </c>
      <c r="BU64" s="63" t="s">
        <v>73</v>
      </c>
      <c r="BV64" s="63" t="s">
        <v>73</v>
      </c>
      <c r="BW64" s="63" t="s">
        <v>73</v>
      </c>
      <c r="BX64" s="63" t="s">
        <v>73</v>
      </c>
      <c r="BY64" s="63" t="s">
        <v>76</v>
      </c>
      <c r="BZ64" s="63" t="s">
        <v>76</v>
      </c>
    </row>
    <row r="65" spans="1:78" s="69" customFormat="1" x14ac:dyDescent="0.25">
      <c r="A65" s="72"/>
      <c r="F65" s="77"/>
      <c r="G65" s="70"/>
      <c r="H65" s="70"/>
      <c r="I65" s="70"/>
      <c r="J65" s="70"/>
      <c r="K65" s="70"/>
      <c r="L65" s="71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3"/>
      <c r="AB65" s="73"/>
      <c r="AC65" s="73"/>
      <c r="AD65" s="73"/>
      <c r="AE65" s="73"/>
      <c r="AF65" s="73"/>
      <c r="AG65" s="73"/>
      <c r="AH65" s="73"/>
      <c r="AI65" s="74"/>
      <c r="AJ65" s="74"/>
      <c r="AK65" s="74"/>
      <c r="AL65" s="74"/>
      <c r="AM65" s="74"/>
      <c r="AN65" s="74"/>
      <c r="AO65" s="74"/>
      <c r="AP65" s="74"/>
      <c r="AR65" s="75"/>
      <c r="AS65" s="73"/>
      <c r="AT65" s="73"/>
      <c r="AU65" s="73"/>
      <c r="AV65" s="73"/>
      <c r="AW65" s="73"/>
      <c r="AX65" s="73"/>
      <c r="AY65" s="73"/>
      <c r="AZ65" s="73"/>
      <c r="BA65" s="74"/>
      <c r="BB65" s="74"/>
      <c r="BC65" s="74"/>
      <c r="BD65" s="74"/>
      <c r="BE65" s="74"/>
      <c r="BF65" s="74"/>
      <c r="BG65" s="74"/>
      <c r="BH65" s="74"/>
      <c r="BK65" s="73"/>
      <c r="BL65" s="73"/>
      <c r="BM65" s="73"/>
      <c r="BN65" s="73"/>
      <c r="BO65" s="73"/>
      <c r="BP65" s="73"/>
      <c r="BQ65" s="73"/>
      <c r="BR65" s="73"/>
    </row>
    <row r="66" spans="1:78" s="69" customFormat="1" x14ac:dyDescent="0.25">
      <c r="A66" s="72">
        <v>14159200</v>
      </c>
      <c r="B66" s="69">
        <v>23773037</v>
      </c>
      <c r="C66" s="69" t="s">
        <v>5</v>
      </c>
      <c r="D66" s="69" t="s">
        <v>132</v>
      </c>
      <c r="F66" s="77"/>
      <c r="G66" s="70">
        <v>0.80900000000000005</v>
      </c>
      <c r="H66" s="70" t="str">
        <f t="shared" ref="H66:H75" si="577">IF(G66&gt;0.8,"VG",IF(G66&gt;0.7,"G",IF(G66&gt;0.45,"S","NS")))</f>
        <v>VG</v>
      </c>
      <c r="I66" s="70" t="str">
        <f t="shared" ref="I66:I71" si="578">AJ66</f>
        <v>G</v>
      </c>
      <c r="J66" s="70" t="str">
        <f t="shared" ref="J66:J71" si="579">BB66</f>
        <v>G</v>
      </c>
      <c r="K66" s="70" t="str">
        <f t="shared" ref="K66:K71" si="580">BT66</f>
        <v>G</v>
      </c>
      <c r="L66" s="71">
        <v>1E-3</v>
      </c>
      <c r="M66" s="70" t="str">
        <f t="shared" ref="M66:M75" si="581">IF(ABS(L66)&lt;5%,"VG",IF(ABS(L66)&lt;10%,"G",IF(ABS(L66)&lt;15%,"S","NS")))</f>
        <v>VG</v>
      </c>
      <c r="N66" s="70" t="str">
        <f t="shared" ref="N66:N71" si="582">AO66</f>
        <v>VG</v>
      </c>
      <c r="O66" s="70" t="str">
        <f t="shared" ref="O66:O71" si="583">BD66</f>
        <v>S</v>
      </c>
      <c r="P66" s="70" t="str">
        <f t="shared" ref="P66:P71" si="584">BY66</f>
        <v>VG</v>
      </c>
      <c r="Q66" s="70">
        <v>0.436</v>
      </c>
      <c r="R66" s="70" t="str">
        <f t="shared" ref="R66:R75" si="585">IF(Q66&lt;=0.5,"VG",IF(Q66&lt;=0.6,"G",IF(Q66&lt;=0.7,"S","NS")))</f>
        <v>VG</v>
      </c>
      <c r="S66" s="70" t="str">
        <f t="shared" ref="S66:S71" si="586">AN66</f>
        <v>VG</v>
      </c>
      <c r="T66" s="70" t="str">
        <f t="shared" ref="T66:T71" si="587">BF66</f>
        <v>VG</v>
      </c>
      <c r="U66" s="70" t="str">
        <f t="shared" ref="U66:U71" si="588">BX66</f>
        <v>VG</v>
      </c>
      <c r="V66" s="70">
        <v>0.80900000000000005</v>
      </c>
      <c r="W66" s="70" t="str">
        <f t="shared" ref="W66:W75" si="589">IF(V66&gt;0.85,"VG",IF(V66&gt;0.75,"G",IF(V66&gt;0.6,"S","NS")))</f>
        <v>G</v>
      </c>
      <c r="X66" s="70" t="str">
        <f t="shared" ref="X66:X71" si="590">AP66</f>
        <v>G</v>
      </c>
      <c r="Y66" s="70" t="str">
        <f t="shared" ref="Y66:Y71" si="591">BH66</f>
        <v>G</v>
      </c>
      <c r="Z66" s="70" t="str">
        <f t="shared" ref="Z66:Z71" si="592">BZ66</f>
        <v>VG</v>
      </c>
      <c r="AA66" s="73">
        <v>0.75970108906368805</v>
      </c>
      <c r="AB66" s="73">
        <v>0.75063879960706603</v>
      </c>
      <c r="AC66" s="73">
        <v>18.415634885623501</v>
      </c>
      <c r="AD66" s="73">
        <v>15.2545356125226</v>
      </c>
      <c r="AE66" s="73">
        <v>0.49020292832286499</v>
      </c>
      <c r="AF66" s="73">
        <v>0.49936079180581799</v>
      </c>
      <c r="AG66" s="73">
        <v>0.86660761316030299</v>
      </c>
      <c r="AH66" s="73">
        <v>0.81789718318883897</v>
      </c>
      <c r="AI66" s="74" t="s">
        <v>75</v>
      </c>
      <c r="AJ66" s="74" t="s">
        <v>75</v>
      </c>
      <c r="AK66" s="74" t="s">
        <v>73</v>
      </c>
      <c r="AL66" s="74" t="s">
        <v>73</v>
      </c>
      <c r="AM66" s="74" t="s">
        <v>77</v>
      </c>
      <c r="AN66" s="74" t="s">
        <v>77</v>
      </c>
      <c r="AO66" s="74" t="s">
        <v>77</v>
      </c>
      <c r="AP66" s="74" t="s">
        <v>75</v>
      </c>
      <c r="AR66" s="75" t="s">
        <v>80</v>
      </c>
      <c r="AS66" s="73">
        <v>0.764077031229909</v>
      </c>
      <c r="AT66" s="73">
        <v>0.78185212897951994</v>
      </c>
      <c r="AU66" s="73">
        <v>11.7523691987757</v>
      </c>
      <c r="AV66" s="73">
        <v>11.2784086121226</v>
      </c>
      <c r="AW66" s="73">
        <v>0.48571902245031601</v>
      </c>
      <c r="AX66" s="73">
        <v>0.46706302681809397</v>
      </c>
      <c r="AY66" s="73">
        <v>0.80328492295590603</v>
      </c>
      <c r="AZ66" s="73">
        <v>0.81869273756447003</v>
      </c>
      <c r="BA66" s="74" t="s">
        <v>75</v>
      </c>
      <c r="BB66" s="74" t="s">
        <v>75</v>
      </c>
      <c r="BC66" s="74" t="s">
        <v>76</v>
      </c>
      <c r="BD66" s="74" t="s">
        <v>76</v>
      </c>
      <c r="BE66" s="74" t="s">
        <v>77</v>
      </c>
      <c r="BF66" s="74" t="s">
        <v>77</v>
      </c>
      <c r="BG66" s="74" t="s">
        <v>75</v>
      </c>
      <c r="BH66" s="74" t="s">
        <v>75</v>
      </c>
      <c r="BI66" s="69">
        <f t="shared" ref="BI66:BI71" si="593">IF(BJ66=AR66,1,0)</f>
        <v>1</v>
      </c>
      <c r="BJ66" s="69" t="s">
        <v>80</v>
      </c>
      <c r="BK66" s="73">
        <v>0.77280838950758401</v>
      </c>
      <c r="BL66" s="73">
        <v>0.79008821186110201</v>
      </c>
      <c r="BM66" s="73">
        <v>17.311852514792498</v>
      </c>
      <c r="BN66" s="73">
        <v>15.7081291725773</v>
      </c>
      <c r="BO66" s="73">
        <v>0.476646211033316</v>
      </c>
      <c r="BP66" s="73">
        <v>0.45816131235504698</v>
      </c>
      <c r="BQ66" s="73">
        <v>0.86857741991317705</v>
      </c>
      <c r="BR66" s="73">
        <v>0.86727983833181699</v>
      </c>
      <c r="BS66" s="69" t="s">
        <v>75</v>
      </c>
      <c r="BT66" s="69" t="s">
        <v>75</v>
      </c>
      <c r="BU66" s="69" t="s">
        <v>73</v>
      </c>
      <c r="BV66" s="69" t="s">
        <v>73</v>
      </c>
      <c r="BW66" s="69" t="s">
        <v>77</v>
      </c>
      <c r="BX66" s="69" t="s">
        <v>77</v>
      </c>
      <c r="BY66" s="69" t="s">
        <v>77</v>
      </c>
      <c r="BZ66" s="69" t="s">
        <v>77</v>
      </c>
    </row>
    <row r="67" spans="1:78" s="63" customFormat="1" x14ac:dyDescent="0.25">
      <c r="A67" s="62">
        <v>14159200</v>
      </c>
      <c r="B67" s="63">
        <v>23773037</v>
      </c>
      <c r="C67" s="63" t="s">
        <v>5</v>
      </c>
      <c r="D67" s="63" t="s">
        <v>172</v>
      </c>
      <c r="F67" s="77"/>
      <c r="G67" s="64">
        <v>0.76700000000000002</v>
      </c>
      <c r="H67" s="64" t="str">
        <f t="shared" si="577"/>
        <v>G</v>
      </c>
      <c r="I67" s="64" t="str">
        <f t="shared" si="578"/>
        <v>G</v>
      </c>
      <c r="J67" s="64" t="str">
        <f t="shared" si="579"/>
        <v>G</v>
      </c>
      <c r="K67" s="64" t="str">
        <f t="shared" si="580"/>
        <v>G</v>
      </c>
      <c r="L67" s="65">
        <v>-0.108</v>
      </c>
      <c r="M67" s="64" t="str">
        <f t="shared" si="581"/>
        <v>S</v>
      </c>
      <c r="N67" s="64" t="str">
        <f t="shared" si="582"/>
        <v>VG</v>
      </c>
      <c r="O67" s="64" t="str">
        <f t="shared" si="583"/>
        <v>S</v>
      </c>
      <c r="P67" s="64" t="str">
        <f t="shared" si="584"/>
        <v>VG</v>
      </c>
      <c r="Q67" s="64">
        <v>0.47399999999999998</v>
      </c>
      <c r="R67" s="64" t="str">
        <f t="shared" si="585"/>
        <v>VG</v>
      </c>
      <c r="S67" s="64" t="str">
        <f t="shared" si="586"/>
        <v>VG</v>
      </c>
      <c r="T67" s="64" t="str">
        <f t="shared" si="587"/>
        <v>VG</v>
      </c>
      <c r="U67" s="64" t="str">
        <f t="shared" si="588"/>
        <v>VG</v>
      </c>
      <c r="V67" s="64">
        <v>0.82299999999999995</v>
      </c>
      <c r="W67" s="64" t="str">
        <f t="shared" si="589"/>
        <v>G</v>
      </c>
      <c r="X67" s="64" t="str">
        <f t="shared" si="590"/>
        <v>G</v>
      </c>
      <c r="Y67" s="64" t="str">
        <f t="shared" si="591"/>
        <v>G</v>
      </c>
      <c r="Z67" s="64" t="str">
        <f t="shared" si="592"/>
        <v>VG</v>
      </c>
      <c r="AA67" s="66">
        <v>0.75970108906368805</v>
      </c>
      <c r="AB67" s="66">
        <v>0.75063879960706603</v>
      </c>
      <c r="AC67" s="66">
        <v>18.415634885623501</v>
      </c>
      <c r="AD67" s="66">
        <v>15.2545356125226</v>
      </c>
      <c r="AE67" s="66">
        <v>0.49020292832286499</v>
      </c>
      <c r="AF67" s="66">
        <v>0.49936079180581799</v>
      </c>
      <c r="AG67" s="66">
        <v>0.86660761316030299</v>
      </c>
      <c r="AH67" s="66">
        <v>0.81789718318883897</v>
      </c>
      <c r="AI67" s="67" t="s">
        <v>75</v>
      </c>
      <c r="AJ67" s="67" t="s">
        <v>75</v>
      </c>
      <c r="AK67" s="67" t="s">
        <v>73</v>
      </c>
      <c r="AL67" s="67" t="s">
        <v>73</v>
      </c>
      <c r="AM67" s="67" t="s">
        <v>77</v>
      </c>
      <c r="AN67" s="67" t="s">
        <v>77</v>
      </c>
      <c r="AO67" s="67" t="s">
        <v>77</v>
      </c>
      <c r="AP67" s="67" t="s">
        <v>75</v>
      </c>
      <c r="AR67" s="68" t="s">
        <v>80</v>
      </c>
      <c r="AS67" s="66">
        <v>0.764077031229909</v>
      </c>
      <c r="AT67" s="66">
        <v>0.78185212897951994</v>
      </c>
      <c r="AU67" s="66">
        <v>11.7523691987757</v>
      </c>
      <c r="AV67" s="66">
        <v>11.2784086121226</v>
      </c>
      <c r="AW67" s="66">
        <v>0.48571902245031601</v>
      </c>
      <c r="AX67" s="66">
        <v>0.46706302681809397</v>
      </c>
      <c r="AY67" s="66">
        <v>0.80328492295590603</v>
      </c>
      <c r="AZ67" s="66">
        <v>0.81869273756447003</v>
      </c>
      <c r="BA67" s="67" t="s">
        <v>75</v>
      </c>
      <c r="BB67" s="67" t="s">
        <v>75</v>
      </c>
      <c r="BC67" s="67" t="s">
        <v>76</v>
      </c>
      <c r="BD67" s="67" t="s">
        <v>76</v>
      </c>
      <c r="BE67" s="67" t="s">
        <v>77</v>
      </c>
      <c r="BF67" s="67" t="s">
        <v>77</v>
      </c>
      <c r="BG67" s="67" t="s">
        <v>75</v>
      </c>
      <c r="BH67" s="67" t="s">
        <v>75</v>
      </c>
      <c r="BI67" s="63">
        <f t="shared" si="593"/>
        <v>1</v>
      </c>
      <c r="BJ67" s="63" t="s">
        <v>80</v>
      </c>
      <c r="BK67" s="66">
        <v>0.77280838950758401</v>
      </c>
      <c r="BL67" s="66">
        <v>0.79008821186110201</v>
      </c>
      <c r="BM67" s="66">
        <v>17.311852514792498</v>
      </c>
      <c r="BN67" s="66">
        <v>15.7081291725773</v>
      </c>
      <c r="BO67" s="66">
        <v>0.476646211033316</v>
      </c>
      <c r="BP67" s="66">
        <v>0.45816131235504698</v>
      </c>
      <c r="BQ67" s="66">
        <v>0.86857741991317705</v>
      </c>
      <c r="BR67" s="66">
        <v>0.86727983833181699</v>
      </c>
      <c r="BS67" s="63" t="s">
        <v>75</v>
      </c>
      <c r="BT67" s="63" t="s">
        <v>75</v>
      </c>
      <c r="BU67" s="63" t="s">
        <v>73</v>
      </c>
      <c r="BV67" s="63" t="s">
        <v>73</v>
      </c>
      <c r="BW67" s="63" t="s">
        <v>77</v>
      </c>
      <c r="BX67" s="63" t="s">
        <v>77</v>
      </c>
      <c r="BY67" s="63" t="s">
        <v>77</v>
      </c>
      <c r="BZ67" s="63" t="s">
        <v>77</v>
      </c>
    </row>
    <row r="68" spans="1:78" s="63" customFormat="1" x14ac:dyDescent="0.25">
      <c r="A68" s="62">
        <v>14159200</v>
      </c>
      <c r="B68" s="63">
        <v>23773037</v>
      </c>
      <c r="C68" s="63" t="s">
        <v>5</v>
      </c>
      <c r="D68" s="63" t="s">
        <v>175</v>
      </c>
      <c r="F68" s="77"/>
      <c r="G68" s="64">
        <v>0.76700000000000002</v>
      </c>
      <c r="H68" s="64" t="str">
        <f t="shared" si="577"/>
        <v>G</v>
      </c>
      <c r="I68" s="64" t="str">
        <f t="shared" si="578"/>
        <v>G</v>
      </c>
      <c r="J68" s="64" t="str">
        <f t="shared" si="579"/>
        <v>G</v>
      </c>
      <c r="K68" s="64" t="str">
        <f t="shared" si="580"/>
        <v>G</v>
      </c>
      <c r="L68" s="65">
        <v>-0.111</v>
      </c>
      <c r="M68" s="64" t="str">
        <f t="shared" si="581"/>
        <v>S</v>
      </c>
      <c r="N68" s="64" t="str">
        <f t="shared" si="582"/>
        <v>VG</v>
      </c>
      <c r="O68" s="64" t="str">
        <f t="shared" si="583"/>
        <v>S</v>
      </c>
      <c r="P68" s="64" t="str">
        <f t="shared" si="584"/>
        <v>VG</v>
      </c>
      <c r="Q68" s="64">
        <v>0.47399999999999998</v>
      </c>
      <c r="R68" s="64" t="str">
        <f t="shared" si="585"/>
        <v>VG</v>
      </c>
      <c r="S68" s="64" t="str">
        <f t="shared" si="586"/>
        <v>VG</v>
      </c>
      <c r="T68" s="64" t="str">
        <f t="shared" si="587"/>
        <v>VG</v>
      </c>
      <c r="U68" s="64" t="str">
        <f t="shared" si="588"/>
        <v>VG</v>
      </c>
      <c r="V68" s="64">
        <v>0.83</v>
      </c>
      <c r="W68" s="64" t="str">
        <f t="shared" si="589"/>
        <v>G</v>
      </c>
      <c r="X68" s="64" t="str">
        <f t="shared" si="590"/>
        <v>G</v>
      </c>
      <c r="Y68" s="64" t="str">
        <f t="shared" si="591"/>
        <v>G</v>
      </c>
      <c r="Z68" s="64" t="str">
        <f t="shared" si="592"/>
        <v>VG</v>
      </c>
      <c r="AA68" s="66">
        <v>0.75970108906368805</v>
      </c>
      <c r="AB68" s="66">
        <v>0.75063879960706603</v>
      </c>
      <c r="AC68" s="66">
        <v>18.415634885623501</v>
      </c>
      <c r="AD68" s="66">
        <v>15.2545356125226</v>
      </c>
      <c r="AE68" s="66">
        <v>0.49020292832286499</v>
      </c>
      <c r="AF68" s="66">
        <v>0.49936079180581799</v>
      </c>
      <c r="AG68" s="66">
        <v>0.86660761316030299</v>
      </c>
      <c r="AH68" s="66">
        <v>0.81789718318883897</v>
      </c>
      <c r="AI68" s="67" t="s">
        <v>75</v>
      </c>
      <c r="AJ68" s="67" t="s">
        <v>75</v>
      </c>
      <c r="AK68" s="67" t="s">
        <v>73</v>
      </c>
      <c r="AL68" s="67" t="s">
        <v>73</v>
      </c>
      <c r="AM68" s="67" t="s">
        <v>77</v>
      </c>
      <c r="AN68" s="67" t="s">
        <v>77</v>
      </c>
      <c r="AO68" s="67" t="s">
        <v>77</v>
      </c>
      <c r="AP68" s="67" t="s">
        <v>75</v>
      </c>
      <c r="AR68" s="68" t="s">
        <v>80</v>
      </c>
      <c r="AS68" s="66">
        <v>0.764077031229909</v>
      </c>
      <c r="AT68" s="66">
        <v>0.78185212897951994</v>
      </c>
      <c r="AU68" s="66">
        <v>11.7523691987757</v>
      </c>
      <c r="AV68" s="66">
        <v>11.2784086121226</v>
      </c>
      <c r="AW68" s="66">
        <v>0.48571902245031601</v>
      </c>
      <c r="AX68" s="66">
        <v>0.46706302681809397</v>
      </c>
      <c r="AY68" s="66">
        <v>0.80328492295590603</v>
      </c>
      <c r="AZ68" s="66">
        <v>0.81869273756447003</v>
      </c>
      <c r="BA68" s="67" t="s">
        <v>75</v>
      </c>
      <c r="BB68" s="67" t="s">
        <v>75</v>
      </c>
      <c r="BC68" s="67" t="s">
        <v>76</v>
      </c>
      <c r="BD68" s="67" t="s">
        <v>76</v>
      </c>
      <c r="BE68" s="67" t="s">
        <v>77</v>
      </c>
      <c r="BF68" s="67" t="s">
        <v>77</v>
      </c>
      <c r="BG68" s="67" t="s">
        <v>75</v>
      </c>
      <c r="BH68" s="67" t="s">
        <v>75</v>
      </c>
      <c r="BI68" s="63">
        <f t="shared" si="593"/>
        <v>1</v>
      </c>
      <c r="BJ68" s="63" t="s">
        <v>80</v>
      </c>
      <c r="BK68" s="66">
        <v>0.77280838950758401</v>
      </c>
      <c r="BL68" s="66">
        <v>0.79008821186110201</v>
      </c>
      <c r="BM68" s="66">
        <v>17.311852514792498</v>
      </c>
      <c r="BN68" s="66">
        <v>15.7081291725773</v>
      </c>
      <c r="BO68" s="66">
        <v>0.476646211033316</v>
      </c>
      <c r="BP68" s="66">
        <v>0.45816131235504698</v>
      </c>
      <c r="BQ68" s="66">
        <v>0.86857741991317705</v>
      </c>
      <c r="BR68" s="66">
        <v>0.86727983833181699</v>
      </c>
      <c r="BS68" s="63" t="s">
        <v>75</v>
      </c>
      <c r="BT68" s="63" t="s">
        <v>75</v>
      </c>
      <c r="BU68" s="63" t="s">
        <v>73</v>
      </c>
      <c r="BV68" s="63" t="s">
        <v>73</v>
      </c>
      <c r="BW68" s="63" t="s">
        <v>77</v>
      </c>
      <c r="BX68" s="63" t="s">
        <v>77</v>
      </c>
      <c r="BY68" s="63" t="s">
        <v>77</v>
      </c>
      <c r="BZ68" s="63" t="s">
        <v>77</v>
      </c>
    </row>
    <row r="69" spans="1:78" s="76" customFormat="1" x14ac:dyDescent="0.25">
      <c r="A69" s="94">
        <v>14159200</v>
      </c>
      <c r="B69" s="76">
        <v>23773037</v>
      </c>
      <c r="C69" s="76" t="s">
        <v>5</v>
      </c>
      <c r="D69" s="76" t="s">
        <v>180</v>
      </c>
      <c r="F69" s="77"/>
      <c r="G69" s="16">
        <v>-0.35</v>
      </c>
      <c r="H69" s="16" t="str">
        <f t="shared" si="577"/>
        <v>NS</v>
      </c>
      <c r="I69" s="16" t="str">
        <f t="shared" si="578"/>
        <v>G</v>
      </c>
      <c r="J69" s="16" t="str">
        <f t="shared" si="579"/>
        <v>G</v>
      </c>
      <c r="K69" s="16" t="str">
        <f t="shared" si="580"/>
        <v>G</v>
      </c>
      <c r="L69" s="28">
        <v>-0.35599999999999998</v>
      </c>
      <c r="M69" s="16" t="str">
        <f t="shared" si="581"/>
        <v>NS</v>
      </c>
      <c r="N69" s="16" t="str">
        <f t="shared" si="582"/>
        <v>VG</v>
      </c>
      <c r="O69" s="16" t="str">
        <f t="shared" si="583"/>
        <v>S</v>
      </c>
      <c r="P69" s="16" t="str">
        <f t="shared" si="584"/>
        <v>VG</v>
      </c>
      <c r="Q69" s="16">
        <v>0.88</v>
      </c>
      <c r="R69" s="16" t="str">
        <f t="shared" si="585"/>
        <v>NS</v>
      </c>
      <c r="S69" s="16" t="str">
        <f t="shared" si="586"/>
        <v>VG</v>
      </c>
      <c r="T69" s="16" t="str">
        <f t="shared" si="587"/>
        <v>VG</v>
      </c>
      <c r="U69" s="16" t="str">
        <f t="shared" si="588"/>
        <v>VG</v>
      </c>
      <c r="V69" s="16">
        <v>0.71</v>
      </c>
      <c r="W69" s="16" t="str">
        <f t="shared" si="589"/>
        <v>S</v>
      </c>
      <c r="X69" s="16" t="str">
        <f t="shared" si="590"/>
        <v>G</v>
      </c>
      <c r="Y69" s="16" t="str">
        <f t="shared" si="591"/>
        <v>G</v>
      </c>
      <c r="Z69" s="16" t="str">
        <f t="shared" si="592"/>
        <v>VG</v>
      </c>
      <c r="AA69" s="96">
        <v>0.75970108906368805</v>
      </c>
      <c r="AB69" s="96">
        <v>0.75063879960706603</v>
      </c>
      <c r="AC69" s="96">
        <v>18.415634885623501</v>
      </c>
      <c r="AD69" s="96">
        <v>15.2545356125226</v>
      </c>
      <c r="AE69" s="96">
        <v>0.49020292832286499</v>
      </c>
      <c r="AF69" s="96">
        <v>0.49936079180581799</v>
      </c>
      <c r="AG69" s="96">
        <v>0.86660761316030299</v>
      </c>
      <c r="AH69" s="96">
        <v>0.81789718318883897</v>
      </c>
      <c r="AI69" s="39" t="s">
        <v>75</v>
      </c>
      <c r="AJ69" s="39" t="s">
        <v>75</v>
      </c>
      <c r="AK69" s="39" t="s">
        <v>73</v>
      </c>
      <c r="AL69" s="39" t="s">
        <v>73</v>
      </c>
      <c r="AM69" s="39" t="s">
        <v>77</v>
      </c>
      <c r="AN69" s="39" t="s">
        <v>77</v>
      </c>
      <c r="AO69" s="39" t="s">
        <v>77</v>
      </c>
      <c r="AP69" s="39" t="s">
        <v>75</v>
      </c>
      <c r="AR69" s="97" t="s">
        <v>80</v>
      </c>
      <c r="AS69" s="96">
        <v>0.764077031229909</v>
      </c>
      <c r="AT69" s="96">
        <v>0.78185212897951994</v>
      </c>
      <c r="AU69" s="96">
        <v>11.7523691987757</v>
      </c>
      <c r="AV69" s="96">
        <v>11.2784086121226</v>
      </c>
      <c r="AW69" s="96">
        <v>0.48571902245031601</v>
      </c>
      <c r="AX69" s="96">
        <v>0.46706302681809397</v>
      </c>
      <c r="AY69" s="96">
        <v>0.80328492295590603</v>
      </c>
      <c r="AZ69" s="96">
        <v>0.81869273756447003</v>
      </c>
      <c r="BA69" s="39" t="s">
        <v>75</v>
      </c>
      <c r="BB69" s="39" t="s">
        <v>75</v>
      </c>
      <c r="BC69" s="39" t="s">
        <v>76</v>
      </c>
      <c r="BD69" s="39" t="s">
        <v>76</v>
      </c>
      <c r="BE69" s="39" t="s">
        <v>77</v>
      </c>
      <c r="BF69" s="39" t="s">
        <v>77</v>
      </c>
      <c r="BG69" s="39" t="s">
        <v>75</v>
      </c>
      <c r="BH69" s="39" t="s">
        <v>75</v>
      </c>
      <c r="BI69" s="76">
        <f t="shared" si="593"/>
        <v>1</v>
      </c>
      <c r="BJ69" s="76" t="s">
        <v>80</v>
      </c>
      <c r="BK69" s="96">
        <v>0.77280838950758401</v>
      </c>
      <c r="BL69" s="96">
        <v>0.79008821186110201</v>
      </c>
      <c r="BM69" s="96">
        <v>17.311852514792498</v>
      </c>
      <c r="BN69" s="96">
        <v>15.7081291725773</v>
      </c>
      <c r="BO69" s="96">
        <v>0.476646211033316</v>
      </c>
      <c r="BP69" s="96">
        <v>0.45816131235504698</v>
      </c>
      <c r="BQ69" s="96">
        <v>0.86857741991317705</v>
      </c>
      <c r="BR69" s="96">
        <v>0.86727983833181699</v>
      </c>
      <c r="BS69" s="76" t="s">
        <v>75</v>
      </c>
      <c r="BT69" s="76" t="s">
        <v>75</v>
      </c>
      <c r="BU69" s="76" t="s">
        <v>73</v>
      </c>
      <c r="BV69" s="76" t="s">
        <v>73</v>
      </c>
      <c r="BW69" s="76" t="s">
        <v>77</v>
      </c>
      <c r="BX69" s="76" t="s">
        <v>77</v>
      </c>
      <c r="BY69" s="76" t="s">
        <v>77</v>
      </c>
      <c r="BZ69" s="76" t="s">
        <v>77</v>
      </c>
    </row>
    <row r="70" spans="1:78" s="76" customFormat="1" x14ac:dyDescent="0.25">
      <c r="A70" s="94">
        <v>14159200</v>
      </c>
      <c r="B70" s="76">
        <v>23773037</v>
      </c>
      <c r="C70" s="76" t="s">
        <v>5</v>
      </c>
      <c r="D70" s="76" t="s">
        <v>181</v>
      </c>
      <c r="F70" s="77"/>
      <c r="G70" s="16">
        <v>0.27</v>
      </c>
      <c r="H70" s="16" t="str">
        <f t="shared" si="577"/>
        <v>NS</v>
      </c>
      <c r="I70" s="16" t="str">
        <f t="shared" si="578"/>
        <v>G</v>
      </c>
      <c r="J70" s="16" t="str">
        <f t="shared" si="579"/>
        <v>G</v>
      </c>
      <c r="K70" s="16" t="str">
        <f t="shared" si="580"/>
        <v>G</v>
      </c>
      <c r="L70" s="28">
        <v>-0.18099999999999999</v>
      </c>
      <c r="M70" s="16" t="str">
        <f t="shared" si="581"/>
        <v>NS</v>
      </c>
      <c r="N70" s="16" t="str">
        <f t="shared" si="582"/>
        <v>VG</v>
      </c>
      <c r="O70" s="16" t="str">
        <f t="shared" si="583"/>
        <v>S</v>
      </c>
      <c r="P70" s="16" t="str">
        <f t="shared" si="584"/>
        <v>VG</v>
      </c>
      <c r="Q70" s="16">
        <v>0.81</v>
      </c>
      <c r="R70" s="16" t="str">
        <f t="shared" si="585"/>
        <v>NS</v>
      </c>
      <c r="S70" s="16" t="str">
        <f t="shared" si="586"/>
        <v>VG</v>
      </c>
      <c r="T70" s="16" t="str">
        <f t="shared" si="587"/>
        <v>VG</v>
      </c>
      <c r="U70" s="16" t="str">
        <f t="shared" si="588"/>
        <v>VG</v>
      </c>
      <c r="V70" s="16">
        <v>0.71</v>
      </c>
      <c r="W70" s="16" t="str">
        <f t="shared" si="589"/>
        <v>S</v>
      </c>
      <c r="X70" s="16" t="str">
        <f t="shared" si="590"/>
        <v>G</v>
      </c>
      <c r="Y70" s="16" t="str">
        <f t="shared" si="591"/>
        <v>G</v>
      </c>
      <c r="Z70" s="16" t="str">
        <f t="shared" si="592"/>
        <v>VG</v>
      </c>
      <c r="AA70" s="96">
        <v>0.75970108906368805</v>
      </c>
      <c r="AB70" s="96">
        <v>0.75063879960706603</v>
      </c>
      <c r="AC70" s="96">
        <v>18.415634885623501</v>
      </c>
      <c r="AD70" s="96">
        <v>15.2545356125226</v>
      </c>
      <c r="AE70" s="96">
        <v>0.49020292832286499</v>
      </c>
      <c r="AF70" s="96">
        <v>0.49936079180581799</v>
      </c>
      <c r="AG70" s="96">
        <v>0.86660761316030299</v>
      </c>
      <c r="AH70" s="96">
        <v>0.81789718318883897</v>
      </c>
      <c r="AI70" s="39" t="s">
        <v>75</v>
      </c>
      <c r="AJ70" s="39" t="s">
        <v>75</v>
      </c>
      <c r="AK70" s="39" t="s">
        <v>73</v>
      </c>
      <c r="AL70" s="39" t="s">
        <v>73</v>
      </c>
      <c r="AM70" s="39" t="s">
        <v>77</v>
      </c>
      <c r="AN70" s="39" t="s">
        <v>77</v>
      </c>
      <c r="AO70" s="39" t="s">
        <v>77</v>
      </c>
      <c r="AP70" s="39" t="s">
        <v>75</v>
      </c>
      <c r="AR70" s="97" t="s">
        <v>80</v>
      </c>
      <c r="AS70" s="96">
        <v>0.764077031229909</v>
      </c>
      <c r="AT70" s="96">
        <v>0.78185212897951994</v>
      </c>
      <c r="AU70" s="96">
        <v>11.7523691987757</v>
      </c>
      <c r="AV70" s="96">
        <v>11.2784086121226</v>
      </c>
      <c r="AW70" s="96">
        <v>0.48571902245031601</v>
      </c>
      <c r="AX70" s="96">
        <v>0.46706302681809397</v>
      </c>
      <c r="AY70" s="96">
        <v>0.80328492295590603</v>
      </c>
      <c r="AZ70" s="96">
        <v>0.81869273756447003</v>
      </c>
      <c r="BA70" s="39" t="s">
        <v>75</v>
      </c>
      <c r="BB70" s="39" t="s">
        <v>75</v>
      </c>
      <c r="BC70" s="39" t="s">
        <v>76</v>
      </c>
      <c r="BD70" s="39" t="s">
        <v>76</v>
      </c>
      <c r="BE70" s="39" t="s">
        <v>77</v>
      </c>
      <c r="BF70" s="39" t="s">
        <v>77</v>
      </c>
      <c r="BG70" s="39" t="s">
        <v>75</v>
      </c>
      <c r="BH70" s="39" t="s">
        <v>75</v>
      </c>
      <c r="BI70" s="76">
        <f t="shared" si="593"/>
        <v>1</v>
      </c>
      <c r="BJ70" s="76" t="s">
        <v>80</v>
      </c>
      <c r="BK70" s="96">
        <v>0.77280838950758401</v>
      </c>
      <c r="BL70" s="96">
        <v>0.79008821186110201</v>
      </c>
      <c r="BM70" s="96">
        <v>17.311852514792498</v>
      </c>
      <c r="BN70" s="96">
        <v>15.7081291725773</v>
      </c>
      <c r="BO70" s="96">
        <v>0.476646211033316</v>
      </c>
      <c r="BP70" s="96">
        <v>0.45816131235504698</v>
      </c>
      <c r="BQ70" s="96">
        <v>0.86857741991317705</v>
      </c>
      <c r="BR70" s="96">
        <v>0.86727983833181699</v>
      </c>
      <c r="BS70" s="76" t="s">
        <v>75</v>
      </c>
      <c r="BT70" s="76" t="s">
        <v>75</v>
      </c>
      <c r="BU70" s="76" t="s">
        <v>73</v>
      </c>
      <c r="BV70" s="76" t="s">
        <v>73</v>
      </c>
      <c r="BW70" s="76" t="s">
        <v>77</v>
      </c>
      <c r="BX70" s="76" t="s">
        <v>77</v>
      </c>
      <c r="BY70" s="76" t="s">
        <v>77</v>
      </c>
      <c r="BZ70" s="76" t="s">
        <v>77</v>
      </c>
    </row>
    <row r="71" spans="1:78" s="76" customFormat="1" x14ac:dyDescent="0.25">
      <c r="A71" s="94">
        <v>14159200</v>
      </c>
      <c r="B71" s="76">
        <v>23773037</v>
      </c>
      <c r="C71" s="76" t="s">
        <v>5</v>
      </c>
      <c r="D71" s="76" t="s">
        <v>182</v>
      </c>
      <c r="F71" s="77"/>
      <c r="G71" s="16">
        <v>0.39</v>
      </c>
      <c r="H71" s="16" t="str">
        <f t="shared" si="577"/>
        <v>NS</v>
      </c>
      <c r="I71" s="16" t="str">
        <f t="shared" si="578"/>
        <v>G</v>
      </c>
      <c r="J71" s="16" t="str">
        <f t="shared" si="579"/>
        <v>G</v>
      </c>
      <c r="K71" s="16" t="str">
        <f t="shared" si="580"/>
        <v>G</v>
      </c>
      <c r="L71" s="28">
        <v>-0.11899999999999999</v>
      </c>
      <c r="M71" s="16" t="str">
        <f t="shared" si="581"/>
        <v>S</v>
      </c>
      <c r="N71" s="16" t="str">
        <f t="shared" si="582"/>
        <v>VG</v>
      </c>
      <c r="O71" s="16" t="str">
        <f t="shared" si="583"/>
        <v>S</v>
      </c>
      <c r="P71" s="16" t="str">
        <f t="shared" si="584"/>
        <v>VG</v>
      </c>
      <c r="Q71" s="16">
        <v>0.76</v>
      </c>
      <c r="R71" s="16" t="str">
        <f t="shared" si="585"/>
        <v>NS</v>
      </c>
      <c r="S71" s="16" t="str">
        <f t="shared" si="586"/>
        <v>VG</v>
      </c>
      <c r="T71" s="16" t="str">
        <f t="shared" si="587"/>
        <v>VG</v>
      </c>
      <c r="U71" s="16" t="str">
        <f t="shared" si="588"/>
        <v>VG</v>
      </c>
      <c r="V71" s="16">
        <v>0.7</v>
      </c>
      <c r="W71" s="16" t="str">
        <f t="shared" si="589"/>
        <v>S</v>
      </c>
      <c r="X71" s="16" t="str">
        <f t="shared" si="590"/>
        <v>G</v>
      </c>
      <c r="Y71" s="16" t="str">
        <f t="shared" si="591"/>
        <v>G</v>
      </c>
      <c r="Z71" s="16" t="str">
        <f t="shared" si="592"/>
        <v>VG</v>
      </c>
      <c r="AA71" s="96">
        <v>0.75970108906368805</v>
      </c>
      <c r="AB71" s="96">
        <v>0.75063879960706603</v>
      </c>
      <c r="AC71" s="96">
        <v>18.415634885623501</v>
      </c>
      <c r="AD71" s="96">
        <v>15.2545356125226</v>
      </c>
      <c r="AE71" s="96">
        <v>0.49020292832286499</v>
      </c>
      <c r="AF71" s="96">
        <v>0.49936079180581799</v>
      </c>
      <c r="AG71" s="96">
        <v>0.86660761316030299</v>
      </c>
      <c r="AH71" s="96">
        <v>0.81789718318883897</v>
      </c>
      <c r="AI71" s="39" t="s">
        <v>75</v>
      </c>
      <c r="AJ71" s="39" t="s">
        <v>75</v>
      </c>
      <c r="AK71" s="39" t="s">
        <v>73</v>
      </c>
      <c r="AL71" s="39" t="s">
        <v>73</v>
      </c>
      <c r="AM71" s="39" t="s">
        <v>77</v>
      </c>
      <c r="AN71" s="39" t="s">
        <v>77</v>
      </c>
      <c r="AO71" s="39" t="s">
        <v>77</v>
      </c>
      <c r="AP71" s="39" t="s">
        <v>75</v>
      </c>
      <c r="AR71" s="97" t="s">
        <v>80</v>
      </c>
      <c r="AS71" s="96">
        <v>0.764077031229909</v>
      </c>
      <c r="AT71" s="96">
        <v>0.78185212897951994</v>
      </c>
      <c r="AU71" s="96">
        <v>11.7523691987757</v>
      </c>
      <c r="AV71" s="96">
        <v>11.2784086121226</v>
      </c>
      <c r="AW71" s="96">
        <v>0.48571902245031601</v>
      </c>
      <c r="AX71" s="96">
        <v>0.46706302681809397</v>
      </c>
      <c r="AY71" s="96">
        <v>0.80328492295590603</v>
      </c>
      <c r="AZ71" s="96">
        <v>0.81869273756447003</v>
      </c>
      <c r="BA71" s="39" t="s">
        <v>75</v>
      </c>
      <c r="BB71" s="39" t="s">
        <v>75</v>
      </c>
      <c r="BC71" s="39" t="s">
        <v>76</v>
      </c>
      <c r="BD71" s="39" t="s">
        <v>76</v>
      </c>
      <c r="BE71" s="39" t="s">
        <v>77</v>
      </c>
      <c r="BF71" s="39" t="s">
        <v>77</v>
      </c>
      <c r="BG71" s="39" t="s">
        <v>75</v>
      </c>
      <c r="BH71" s="39" t="s">
        <v>75</v>
      </c>
      <c r="BI71" s="76">
        <f t="shared" si="593"/>
        <v>1</v>
      </c>
      <c r="BJ71" s="76" t="s">
        <v>80</v>
      </c>
      <c r="BK71" s="96">
        <v>0.77280838950758401</v>
      </c>
      <c r="BL71" s="96">
        <v>0.79008821186110201</v>
      </c>
      <c r="BM71" s="96">
        <v>17.311852514792498</v>
      </c>
      <c r="BN71" s="96">
        <v>15.7081291725773</v>
      </c>
      <c r="BO71" s="96">
        <v>0.476646211033316</v>
      </c>
      <c r="BP71" s="96">
        <v>0.45816131235504698</v>
      </c>
      <c r="BQ71" s="96">
        <v>0.86857741991317705</v>
      </c>
      <c r="BR71" s="96">
        <v>0.86727983833181699</v>
      </c>
      <c r="BS71" s="76" t="s">
        <v>75</v>
      </c>
      <c r="BT71" s="76" t="s">
        <v>75</v>
      </c>
      <c r="BU71" s="76" t="s">
        <v>73</v>
      </c>
      <c r="BV71" s="76" t="s">
        <v>73</v>
      </c>
      <c r="BW71" s="76" t="s">
        <v>77</v>
      </c>
      <c r="BX71" s="76" t="s">
        <v>77</v>
      </c>
      <c r="BY71" s="76" t="s">
        <v>77</v>
      </c>
      <c r="BZ71" s="76" t="s">
        <v>77</v>
      </c>
    </row>
    <row r="72" spans="1:78" s="76" customFormat="1" x14ac:dyDescent="0.25">
      <c r="A72" s="94">
        <v>14159200</v>
      </c>
      <c r="B72" s="76">
        <v>23773037</v>
      </c>
      <c r="C72" s="76" t="s">
        <v>5</v>
      </c>
      <c r="D72" s="76" t="s">
        <v>183</v>
      </c>
      <c r="F72" s="77"/>
      <c r="G72" s="16">
        <v>0.28999999999999998</v>
      </c>
      <c r="H72" s="16" t="str">
        <f t="shared" si="577"/>
        <v>NS</v>
      </c>
      <c r="I72" s="16" t="str">
        <f t="shared" ref="I72:I79" si="594">AJ72</f>
        <v>G</v>
      </c>
      <c r="J72" s="16" t="str">
        <f t="shared" ref="J72:J79" si="595">BB72</f>
        <v>G</v>
      </c>
      <c r="K72" s="16" t="str">
        <f t="shared" ref="K72:K79" si="596">BT72</f>
        <v>G</v>
      </c>
      <c r="L72" s="28">
        <v>-0.22900000000000001</v>
      </c>
      <c r="M72" s="16" t="str">
        <f t="shared" si="581"/>
        <v>NS</v>
      </c>
      <c r="N72" s="16" t="str">
        <f t="shared" ref="N72:N79" si="597">AO72</f>
        <v>VG</v>
      </c>
      <c r="O72" s="16" t="str">
        <f t="shared" ref="O72:O79" si="598">BD72</f>
        <v>S</v>
      </c>
      <c r="P72" s="16" t="str">
        <f t="shared" ref="P72:P79" si="599">BY72</f>
        <v>VG</v>
      </c>
      <c r="Q72" s="16">
        <v>0.77</v>
      </c>
      <c r="R72" s="16" t="str">
        <f t="shared" si="585"/>
        <v>NS</v>
      </c>
      <c r="S72" s="16" t="str">
        <f t="shared" ref="S72:S79" si="600">AN72</f>
        <v>VG</v>
      </c>
      <c r="T72" s="16" t="str">
        <f t="shared" ref="T72:T79" si="601">BF72</f>
        <v>VG</v>
      </c>
      <c r="U72" s="16" t="str">
        <f t="shared" ref="U72:U79" si="602">BX72</f>
        <v>VG</v>
      </c>
      <c r="V72" s="16">
        <v>0.67</v>
      </c>
      <c r="W72" s="16" t="str">
        <f t="shared" si="589"/>
        <v>S</v>
      </c>
      <c r="X72" s="16" t="str">
        <f t="shared" ref="X72:X79" si="603">AP72</f>
        <v>G</v>
      </c>
      <c r="Y72" s="16" t="str">
        <f t="shared" ref="Y72:Y79" si="604">BH72</f>
        <v>G</v>
      </c>
      <c r="Z72" s="16" t="str">
        <f t="shared" ref="Z72:Z79" si="605">BZ72</f>
        <v>VG</v>
      </c>
      <c r="AA72" s="96">
        <v>0.75970108906368805</v>
      </c>
      <c r="AB72" s="96">
        <v>0.75063879960706603</v>
      </c>
      <c r="AC72" s="96">
        <v>18.415634885623501</v>
      </c>
      <c r="AD72" s="96">
        <v>15.2545356125226</v>
      </c>
      <c r="AE72" s="96">
        <v>0.49020292832286499</v>
      </c>
      <c r="AF72" s="96">
        <v>0.49936079180581799</v>
      </c>
      <c r="AG72" s="96">
        <v>0.86660761316030299</v>
      </c>
      <c r="AH72" s="96">
        <v>0.81789718318883897</v>
      </c>
      <c r="AI72" s="39" t="s">
        <v>75</v>
      </c>
      <c r="AJ72" s="39" t="s">
        <v>75</v>
      </c>
      <c r="AK72" s="39" t="s">
        <v>73</v>
      </c>
      <c r="AL72" s="39" t="s">
        <v>73</v>
      </c>
      <c r="AM72" s="39" t="s">
        <v>77</v>
      </c>
      <c r="AN72" s="39" t="s">
        <v>77</v>
      </c>
      <c r="AO72" s="39" t="s">
        <v>77</v>
      </c>
      <c r="AP72" s="39" t="s">
        <v>75</v>
      </c>
      <c r="AR72" s="97" t="s">
        <v>80</v>
      </c>
      <c r="AS72" s="96">
        <v>0.764077031229909</v>
      </c>
      <c r="AT72" s="96">
        <v>0.78185212897951994</v>
      </c>
      <c r="AU72" s="96">
        <v>11.7523691987757</v>
      </c>
      <c r="AV72" s="96">
        <v>11.2784086121226</v>
      </c>
      <c r="AW72" s="96">
        <v>0.48571902245031601</v>
      </c>
      <c r="AX72" s="96">
        <v>0.46706302681809397</v>
      </c>
      <c r="AY72" s="96">
        <v>0.80328492295590603</v>
      </c>
      <c r="AZ72" s="96">
        <v>0.81869273756447003</v>
      </c>
      <c r="BA72" s="39" t="s">
        <v>75</v>
      </c>
      <c r="BB72" s="39" t="s">
        <v>75</v>
      </c>
      <c r="BC72" s="39" t="s">
        <v>76</v>
      </c>
      <c r="BD72" s="39" t="s">
        <v>76</v>
      </c>
      <c r="BE72" s="39" t="s">
        <v>77</v>
      </c>
      <c r="BF72" s="39" t="s">
        <v>77</v>
      </c>
      <c r="BG72" s="39" t="s">
        <v>75</v>
      </c>
      <c r="BH72" s="39" t="s">
        <v>75</v>
      </c>
      <c r="BI72" s="76">
        <f t="shared" ref="BI72:BI79" si="606">IF(BJ72=AR72,1,0)</f>
        <v>1</v>
      </c>
      <c r="BJ72" s="76" t="s">
        <v>80</v>
      </c>
      <c r="BK72" s="96">
        <v>0.77280838950758401</v>
      </c>
      <c r="BL72" s="96">
        <v>0.79008821186110201</v>
      </c>
      <c r="BM72" s="96">
        <v>17.311852514792498</v>
      </c>
      <c r="BN72" s="96">
        <v>15.7081291725773</v>
      </c>
      <c r="BO72" s="96">
        <v>0.476646211033316</v>
      </c>
      <c r="BP72" s="96">
        <v>0.45816131235504698</v>
      </c>
      <c r="BQ72" s="96">
        <v>0.86857741991317705</v>
      </c>
      <c r="BR72" s="96">
        <v>0.86727983833181699</v>
      </c>
      <c r="BS72" s="76" t="s">
        <v>75</v>
      </c>
      <c r="BT72" s="76" t="s">
        <v>75</v>
      </c>
      <c r="BU72" s="76" t="s">
        <v>73</v>
      </c>
      <c r="BV72" s="76" t="s">
        <v>73</v>
      </c>
      <c r="BW72" s="76" t="s">
        <v>77</v>
      </c>
      <c r="BX72" s="76" t="s">
        <v>77</v>
      </c>
      <c r="BY72" s="76" t="s">
        <v>77</v>
      </c>
      <c r="BZ72" s="76" t="s">
        <v>77</v>
      </c>
    </row>
    <row r="73" spans="1:78" s="63" customFormat="1" x14ac:dyDescent="0.25">
      <c r="A73" s="62">
        <v>14159200</v>
      </c>
      <c r="B73" s="63">
        <v>23773037</v>
      </c>
      <c r="C73" s="63" t="s">
        <v>5</v>
      </c>
      <c r="D73" s="83" t="s">
        <v>184</v>
      </c>
      <c r="E73" s="83"/>
      <c r="F73" s="79"/>
      <c r="G73" s="64">
        <v>0.5</v>
      </c>
      <c r="H73" s="64" t="str">
        <f t="shared" si="577"/>
        <v>S</v>
      </c>
      <c r="I73" s="64" t="str">
        <f t="shared" si="594"/>
        <v>G</v>
      </c>
      <c r="J73" s="64" t="str">
        <f t="shared" si="595"/>
        <v>G</v>
      </c>
      <c r="K73" s="64" t="str">
        <f t="shared" si="596"/>
        <v>G</v>
      </c>
      <c r="L73" s="65">
        <v>-0.13100000000000001</v>
      </c>
      <c r="M73" s="64" t="str">
        <f t="shared" si="581"/>
        <v>S</v>
      </c>
      <c r="N73" s="64" t="str">
        <f t="shared" si="597"/>
        <v>VG</v>
      </c>
      <c r="O73" s="64" t="str">
        <f t="shared" si="598"/>
        <v>S</v>
      </c>
      <c r="P73" s="64" t="str">
        <f t="shared" si="599"/>
        <v>VG</v>
      </c>
      <c r="Q73" s="64">
        <v>0.69</v>
      </c>
      <c r="R73" s="64" t="str">
        <f t="shared" si="585"/>
        <v>S</v>
      </c>
      <c r="S73" s="64" t="str">
        <f t="shared" si="600"/>
        <v>VG</v>
      </c>
      <c r="T73" s="64" t="str">
        <f t="shared" si="601"/>
        <v>VG</v>
      </c>
      <c r="U73" s="64" t="str">
        <f t="shared" si="602"/>
        <v>VG</v>
      </c>
      <c r="V73" s="64">
        <v>0.64</v>
      </c>
      <c r="W73" s="64" t="str">
        <f t="shared" si="589"/>
        <v>S</v>
      </c>
      <c r="X73" s="64" t="str">
        <f t="shared" si="603"/>
        <v>G</v>
      </c>
      <c r="Y73" s="64" t="str">
        <f t="shared" si="604"/>
        <v>G</v>
      </c>
      <c r="Z73" s="64" t="str">
        <f t="shared" si="605"/>
        <v>VG</v>
      </c>
      <c r="AA73" s="66">
        <v>0.75970108906368805</v>
      </c>
      <c r="AB73" s="66">
        <v>0.75063879960706603</v>
      </c>
      <c r="AC73" s="66">
        <v>18.415634885623501</v>
      </c>
      <c r="AD73" s="66">
        <v>15.2545356125226</v>
      </c>
      <c r="AE73" s="66">
        <v>0.49020292832286499</v>
      </c>
      <c r="AF73" s="66">
        <v>0.49936079180581799</v>
      </c>
      <c r="AG73" s="66">
        <v>0.86660761316030299</v>
      </c>
      <c r="AH73" s="66">
        <v>0.81789718318883897</v>
      </c>
      <c r="AI73" s="67" t="s">
        <v>75</v>
      </c>
      <c r="AJ73" s="67" t="s">
        <v>75</v>
      </c>
      <c r="AK73" s="67" t="s">
        <v>73</v>
      </c>
      <c r="AL73" s="67" t="s">
        <v>73</v>
      </c>
      <c r="AM73" s="67" t="s">
        <v>77</v>
      </c>
      <c r="AN73" s="67" t="s">
        <v>77</v>
      </c>
      <c r="AO73" s="67" t="s">
        <v>77</v>
      </c>
      <c r="AP73" s="67" t="s">
        <v>75</v>
      </c>
      <c r="AR73" s="68" t="s">
        <v>80</v>
      </c>
      <c r="AS73" s="66">
        <v>0.764077031229909</v>
      </c>
      <c r="AT73" s="66">
        <v>0.78185212897951994</v>
      </c>
      <c r="AU73" s="66">
        <v>11.7523691987757</v>
      </c>
      <c r="AV73" s="66">
        <v>11.2784086121226</v>
      </c>
      <c r="AW73" s="66">
        <v>0.48571902245031601</v>
      </c>
      <c r="AX73" s="66">
        <v>0.46706302681809397</v>
      </c>
      <c r="AY73" s="66">
        <v>0.80328492295590603</v>
      </c>
      <c r="AZ73" s="66">
        <v>0.81869273756447003</v>
      </c>
      <c r="BA73" s="67" t="s">
        <v>75</v>
      </c>
      <c r="BB73" s="67" t="s">
        <v>75</v>
      </c>
      <c r="BC73" s="67" t="s">
        <v>76</v>
      </c>
      <c r="BD73" s="67" t="s">
        <v>76</v>
      </c>
      <c r="BE73" s="67" t="s">
        <v>77</v>
      </c>
      <c r="BF73" s="67" t="s">
        <v>77</v>
      </c>
      <c r="BG73" s="67" t="s">
        <v>75</v>
      </c>
      <c r="BH73" s="67" t="s">
        <v>75</v>
      </c>
      <c r="BI73" s="63">
        <f t="shared" si="606"/>
        <v>1</v>
      </c>
      <c r="BJ73" s="63" t="s">
        <v>80</v>
      </c>
      <c r="BK73" s="66">
        <v>0.77280838950758401</v>
      </c>
      <c r="BL73" s="66">
        <v>0.79008821186110201</v>
      </c>
      <c r="BM73" s="66">
        <v>17.311852514792498</v>
      </c>
      <c r="BN73" s="66">
        <v>15.7081291725773</v>
      </c>
      <c r="BO73" s="66">
        <v>0.476646211033316</v>
      </c>
      <c r="BP73" s="66">
        <v>0.45816131235504698</v>
      </c>
      <c r="BQ73" s="66">
        <v>0.86857741991317705</v>
      </c>
      <c r="BR73" s="66">
        <v>0.86727983833181699</v>
      </c>
      <c r="BS73" s="63" t="s">
        <v>75</v>
      </c>
      <c r="BT73" s="63" t="s">
        <v>75</v>
      </c>
      <c r="BU73" s="63" t="s">
        <v>73</v>
      </c>
      <c r="BV73" s="63" t="s">
        <v>73</v>
      </c>
      <c r="BW73" s="63" t="s">
        <v>77</v>
      </c>
      <c r="BX73" s="63" t="s">
        <v>77</v>
      </c>
      <c r="BY73" s="63" t="s">
        <v>77</v>
      </c>
      <c r="BZ73" s="63" t="s">
        <v>77</v>
      </c>
    </row>
    <row r="74" spans="1:78" s="63" customFormat="1" x14ac:dyDescent="0.25">
      <c r="A74" s="62">
        <v>14159200</v>
      </c>
      <c r="B74" s="63">
        <v>23773037</v>
      </c>
      <c r="C74" s="63" t="s">
        <v>5</v>
      </c>
      <c r="D74" s="83">
        <v>44183</v>
      </c>
      <c r="E74" s="83"/>
      <c r="F74" s="79"/>
      <c r="G74" s="64">
        <v>0.56000000000000005</v>
      </c>
      <c r="H74" s="64" t="str">
        <f t="shared" si="577"/>
        <v>S</v>
      </c>
      <c r="I74" s="64" t="str">
        <f t="shared" si="594"/>
        <v>G</v>
      </c>
      <c r="J74" s="64" t="str">
        <f t="shared" si="595"/>
        <v>G</v>
      </c>
      <c r="K74" s="64" t="str">
        <f t="shared" si="596"/>
        <v>G</v>
      </c>
      <c r="L74" s="65">
        <v>-7.0999999999999994E-2</v>
      </c>
      <c r="M74" s="64" t="str">
        <f t="shared" si="581"/>
        <v>G</v>
      </c>
      <c r="N74" s="64" t="str">
        <f t="shared" si="597"/>
        <v>VG</v>
      </c>
      <c r="O74" s="64" t="str">
        <f t="shared" si="598"/>
        <v>S</v>
      </c>
      <c r="P74" s="64" t="str">
        <f t="shared" si="599"/>
        <v>VG</v>
      </c>
      <c r="Q74" s="64">
        <v>0.66</v>
      </c>
      <c r="R74" s="64" t="str">
        <f t="shared" si="585"/>
        <v>S</v>
      </c>
      <c r="S74" s="64" t="str">
        <f t="shared" si="600"/>
        <v>VG</v>
      </c>
      <c r="T74" s="64" t="str">
        <f t="shared" si="601"/>
        <v>VG</v>
      </c>
      <c r="U74" s="64" t="str">
        <f t="shared" si="602"/>
        <v>VG</v>
      </c>
      <c r="V74" s="64">
        <v>0.62</v>
      </c>
      <c r="W74" s="64" t="str">
        <f t="shared" si="589"/>
        <v>S</v>
      </c>
      <c r="X74" s="64" t="str">
        <f t="shared" si="603"/>
        <v>G</v>
      </c>
      <c r="Y74" s="64" t="str">
        <f t="shared" si="604"/>
        <v>G</v>
      </c>
      <c r="Z74" s="64" t="str">
        <f t="shared" si="605"/>
        <v>VG</v>
      </c>
      <c r="AA74" s="66">
        <v>0.75970108906368805</v>
      </c>
      <c r="AB74" s="66">
        <v>0.75063879960706603</v>
      </c>
      <c r="AC74" s="66">
        <v>18.415634885623501</v>
      </c>
      <c r="AD74" s="66">
        <v>15.2545356125226</v>
      </c>
      <c r="AE74" s="66">
        <v>0.49020292832286499</v>
      </c>
      <c r="AF74" s="66">
        <v>0.49936079180581799</v>
      </c>
      <c r="AG74" s="66">
        <v>0.86660761316030299</v>
      </c>
      <c r="AH74" s="66">
        <v>0.81789718318883897</v>
      </c>
      <c r="AI74" s="67" t="s">
        <v>75</v>
      </c>
      <c r="AJ74" s="67" t="s">
        <v>75</v>
      </c>
      <c r="AK74" s="67" t="s">
        <v>73</v>
      </c>
      <c r="AL74" s="67" t="s">
        <v>73</v>
      </c>
      <c r="AM74" s="67" t="s">
        <v>77</v>
      </c>
      <c r="AN74" s="67" t="s">
        <v>77</v>
      </c>
      <c r="AO74" s="67" t="s">
        <v>77</v>
      </c>
      <c r="AP74" s="67" t="s">
        <v>75</v>
      </c>
      <c r="AR74" s="68" t="s">
        <v>80</v>
      </c>
      <c r="AS74" s="66">
        <v>0.764077031229909</v>
      </c>
      <c r="AT74" s="66">
        <v>0.78185212897951994</v>
      </c>
      <c r="AU74" s="66">
        <v>11.7523691987757</v>
      </c>
      <c r="AV74" s="66">
        <v>11.2784086121226</v>
      </c>
      <c r="AW74" s="66">
        <v>0.48571902245031601</v>
      </c>
      <c r="AX74" s="66">
        <v>0.46706302681809397</v>
      </c>
      <c r="AY74" s="66">
        <v>0.80328492295590603</v>
      </c>
      <c r="AZ74" s="66">
        <v>0.81869273756447003</v>
      </c>
      <c r="BA74" s="67" t="s">
        <v>75</v>
      </c>
      <c r="BB74" s="67" t="s">
        <v>75</v>
      </c>
      <c r="BC74" s="67" t="s">
        <v>76</v>
      </c>
      <c r="BD74" s="67" t="s">
        <v>76</v>
      </c>
      <c r="BE74" s="67" t="s">
        <v>77</v>
      </c>
      <c r="BF74" s="67" t="s">
        <v>77</v>
      </c>
      <c r="BG74" s="67" t="s">
        <v>75</v>
      </c>
      <c r="BH74" s="67" t="s">
        <v>75</v>
      </c>
      <c r="BI74" s="63">
        <f t="shared" si="606"/>
        <v>1</v>
      </c>
      <c r="BJ74" s="63" t="s">
        <v>80</v>
      </c>
      <c r="BK74" s="66">
        <v>0.77280838950758401</v>
      </c>
      <c r="BL74" s="66">
        <v>0.79008821186110201</v>
      </c>
      <c r="BM74" s="66">
        <v>17.311852514792498</v>
      </c>
      <c r="BN74" s="66">
        <v>15.7081291725773</v>
      </c>
      <c r="BO74" s="66">
        <v>0.476646211033316</v>
      </c>
      <c r="BP74" s="66">
        <v>0.45816131235504698</v>
      </c>
      <c r="BQ74" s="66">
        <v>0.86857741991317705</v>
      </c>
      <c r="BR74" s="66">
        <v>0.86727983833181699</v>
      </c>
      <c r="BS74" s="63" t="s">
        <v>75</v>
      </c>
      <c r="BT74" s="63" t="s">
        <v>75</v>
      </c>
      <c r="BU74" s="63" t="s">
        <v>73</v>
      </c>
      <c r="BV74" s="63" t="s">
        <v>73</v>
      </c>
      <c r="BW74" s="63" t="s">
        <v>77</v>
      </c>
      <c r="BX74" s="63" t="s">
        <v>77</v>
      </c>
      <c r="BY74" s="63" t="s">
        <v>77</v>
      </c>
      <c r="BZ74" s="63" t="s">
        <v>77</v>
      </c>
    </row>
    <row r="75" spans="1:78" s="63" customFormat="1" x14ac:dyDescent="0.25">
      <c r="A75" s="62">
        <v>14159200</v>
      </c>
      <c r="B75" s="63">
        <v>23773037</v>
      </c>
      <c r="C75" s="63" t="s">
        <v>5</v>
      </c>
      <c r="D75" s="83" t="s">
        <v>185</v>
      </c>
      <c r="E75" s="83"/>
      <c r="F75" s="79"/>
      <c r="G75" s="64">
        <v>0.56999999999999995</v>
      </c>
      <c r="H75" s="64" t="str">
        <f t="shared" si="577"/>
        <v>S</v>
      </c>
      <c r="I75" s="64" t="str">
        <f t="shared" si="594"/>
        <v>G</v>
      </c>
      <c r="J75" s="64" t="str">
        <f t="shared" si="595"/>
        <v>G</v>
      </c>
      <c r="K75" s="64" t="str">
        <f t="shared" si="596"/>
        <v>G</v>
      </c>
      <c r="L75" s="65">
        <v>-4.5999999999999999E-2</v>
      </c>
      <c r="M75" s="64" t="str">
        <f t="shared" si="581"/>
        <v>VG</v>
      </c>
      <c r="N75" s="64" t="str">
        <f t="shared" si="597"/>
        <v>VG</v>
      </c>
      <c r="O75" s="64" t="str">
        <f t="shared" si="598"/>
        <v>S</v>
      </c>
      <c r="P75" s="64" t="str">
        <f t="shared" si="599"/>
        <v>VG</v>
      </c>
      <c r="Q75" s="64">
        <v>0.65</v>
      </c>
      <c r="R75" s="64" t="str">
        <f t="shared" si="585"/>
        <v>S</v>
      </c>
      <c r="S75" s="64" t="str">
        <f t="shared" si="600"/>
        <v>VG</v>
      </c>
      <c r="T75" s="64" t="str">
        <f t="shared" si="601"/>
        <v>VG</v>
      </c>
      <c r="U75" s="64" t="str">
        <f t="shared" si="602"/>
        <v>VG</v>
      </c>
      <c r="V75" s="64">
        <v>0.61</v>
      </c>
      <c r="W75" s="64" t="str">
        <f t="shared" si="589"/>
        <v>S</v>
      </c>
      <c r="X75" s="64" t="str">
        <f t="shared" si="603"/>
        <v>G</v>
      </c>
      <c r="Y75" s="64" t="str">
        <f t="shared" si="604"/>
        <v>G</v>
      </c>
      <c r="Z75" s="64" t="str">
        <f t="shared" si="605"/>
        <v>VG</v>
      </c>
      <c r="AA75" s="66">
        <v>0.75970108906368805</v>
      </c>
      <c r="AB75" s="66">
        <v>0.75063879960706603</v>
      </c>
      <c r="AC75" s="66">
        <v>18.415634885623501</v>
      </c>
      <c r="AD75" s="66">
        <v>15.2545356125226</v>
      </c>
      <c r="AE75" s="66">
        <v>0.49020292832286499</v>
      </c>
      <c r="AF75" s="66">
        <v>0.49936079180581799</v>
      </c>
      <c r="AG75" s="66">
        <v>0.86660761316030299</v>
      </c>
      <c r="AH75" s="66">
        <v>0.81789718318883897</v>
      </c>
      <c r="AI75" s="67" t="s">
        <v>75</v>
      </c>
      <c r="AJ75" s="67" t="s">
        <v>75</v>
      </c>
      <c r="AK75" s="67" t="s">
        <v>73</v>
      </c>
      <c r="AL75" s="67" t="s">
        <v>73</v>
      </c>
      <c r="AM75" s="67" t="s">
        <v>77</v>
      </c>
      <c r="AN75" s="67" t="s">
        <v>77</v>
      </c>
      <c r="AO75" s="67" t="s">
        <v>77</v>
      </c>
      <c r="AP75" s="67" t="s">
        <v>75</v>
      </c>
      <c r="AR75" s="68" t="s">
        <v>80</v>
      </c>
      <c r="AS75" s="66">
        <v>0.764077031229909</v>
      </c>
      <c r="AT75" s="66">
        <v>0.78185212897951994</v>
      </c>
      <c r="AU75" s="66">
        <v>11.7523691987757</v>
      </c>
      <c r="AV75" s="66">
        <v>11.2784086121226</v>
      </c>
      <c r="AW75" s="66">
        <v>0.48571902245031601</v>
      </c>
      <c r="AX75" s="66">
        <v>0.46706302681809397</v>
      </c>
      <c r="AY75" s="66">
        <v>0.80328492295590603</v>
      </c>
      <c r="AZ75" s="66">
        <v>0.81869273756447003</v>
      </c>
      <c r="BA75" s="67" t="s">
        <v>75</v>
      </c>
      <c r="BB75" s="67" t="s">
        <v>75</v>
      </c>
      <c r="BC75" s="67" t="s">
        <v>76</v>
      </c>
      <c r="BD75" s="67" t="s">
        <v>76</v>
      </c>
      <c r="BE75" s="67" t="s">
        <v>77</v>
      </c>
      <c r="BF75" s="67" t="s">
        <v>77</v>
      </c>
      <c r="BG75" s="67" t="s">
        <v>75</v>
      </c>
      <c r="BH75" s="67" t="s">
        <v>75</v>
      </c>
      <c r="BI75" s="63">
        <f t="shared" si="606"/>
        <v>1</v>
      </c>
      <c r="BJ75" s="63" t="s">
        <v>80</v>
      </c>
      <c r="BK75" s="66">
        <v>0.77280838950758401</v>
      </c>
      <c r="BL75" s="66">
        <v>0.79008821186110201</v>
      </c>
      <c r="BM75" s="66">
        <v>17.311852514792498</v>
      </c>
      <c r="BN75" s="66">
        <v>15.7081291725773</v>
      </c>
      <c r="BO75" s="66">
        <v>0.476646211033316</v>
      </c>
      <c r="BP75" s="66">
        <v>0.45816131235504698</v>
      </c>
      <c r="BQ75" s="66">
        <v>0.86857741991317705</v>
      </c>
      <c r="BR75" s="66">
        <v>0.86727983833181699</v>
      </c>
      <c r="BS75" s="63" t="s">
        <v>75</v>
      </c>
      <c r="BT75" s="63" t="s">
        <v>75</v>
      </c>
      <c r="BU75" s="63" t="s">
        <v>73</v>
      </c>
      <c r="BV75" s="63" t="s">
        <v>73</v>
      </c>
      <c r="BW75" s="63" t="s">
        <v>77</v>
      </c>
      <c r="BX75" s="63" t="s">
        <v>77</v>
      </c>
      <c r="BY75" s="63" t="s">
        <v>77</v>
      </c>
      <c r="BZ75" s="63" t="s">
        <v>77</v>
      </c>
    </row>
    <row r="76" spans="1:78" s="47" customFormat="1" x14ac:dyDescent="0.25">
      <c r="A76" s="48">
        <v>14159200</v>
      </c>
      <c r="B76" s="47">
        <v>23773037</v>
      </c>
      <c r="C76" s="47" t="s">
        <v>5</v>
      </c>
      <c r="D76" s="93" t="s">
        <v>204</v>
      </c>
      <c r="E76" s="93"/>
      <c r="F76" s="100"/>
      <c r="G76" s="49">
        <v>0.57999999999999996</v>
      </c>
      <c r="H76" s="49" t="str">
        <f t="shared" ref="H76" si="607">IF(G76&gt;0.8,"VG",IF(G76&gt;0.7,"G",IF(G76&gt;0.45,"S","NS")))</f>
        <v>S</v>
      </c>
      <c r="I76" s="49" t="str">
        <f t="shared" si="594"/>
        <v>G</v>
      </c>
      <c r="J76" s="49" t="str">
        <f t="shared" si="595"/>
        <v>G</v>
      </c>
      <c r="K76" s="49" t="str">
        <f t="shared" si="596"/>
        <v>G</v>
      </c>
      <c r="L76" s="50">
        <v>0.318</v>
      </c>
      <c r="M76" s="49" t="str">
        <f t="shared" ref="M76" si="608">IF(ABS(L76)&lt;5%,"VG",IF(ABS(L76)&lt;10%,"G",IF(ABS(L76)&lt;15%,"S","NS")))</f>
        <v>NS</v>
      </c>
      <c r="N76" s="49" t="str">
        <f t="shared" si="597"/>
        <v>VG</v>
      </c>
      <c r="O76" s="49" t="str">
        <f t="shared" si="598"/>
        <v>S</v>
      </c>
      <c r="P76" s="49" t="str">
        <f t="shared" si="599"/>
        <v>VG</v>
      </c>
      <c r="Q76" s="49">
        <v>0.6</v>
      </c>
      <c r="R76" s="49" t="str">
        <f t="shared" ref="R76" si="609">IF(Q76&lt;=0.5,"VG",IF(Q76&lt;=0.6,"G",IF(Q76&lt;=0.7,"S","NS")))</f>
        <v>G</v>
      </c>
      <c r="S76" s="49" t="str">
        <f t="shared" si="600"/>
        <v>VG</v>
      </c>
      <c r="T76" s="49" t="str">
        <f t="shared" si="601"/>
        <v>VG</v>
      </c>
      <c r="U76" s="49" t="str">
        <f t="shared" si="602"/>
        <v>VG</v>
      </c>
      <c r="V76" s="49">
        <v>0.79</v>
      </c>
      <c r="W76" s="49" t="str">
        <f t="shared" ref="W76" si="610">IF(V76&gt;0.85,"VG",IF(V76&gt;0.75,"G",IF(V76&gt;0.6,"S","NS")))</f>
        <v>G</v>
      </c>
      <c r="X76" s="49" t="str">
        <f t="shared" si="603"/>
        <v>G</v>
      </c>
      <c r="Y76" s="49" t="str">
        <f t="shared" si="604"/>
        <v>G</v>
      </c>
      <c r="Z76" s="49" t="str">
        <f t="shared" si="605"/>
        <v>VG</v>
      </c>
      <c r="AA76" s="51">
        <v>0.75970108906368805</v>
      </c>
      <c r="AB76" s="51">
        <v>0.75063879960706603</v>
      </c>
      <c r="AC76" s="51">
        <v>18.415634885623501</v>
      </c>
      <c r="AD76" s="51">
        <v>15.2545356125226</v>
      </c>
      <c r="AE76" s="51">
        <v>0.49020292832286499</v>
      </c>
      <c r="AF76" s="51">
        <v>0.49936079180581799</v>
      </c>
      <c r="AG76" s="51">
        <v>0.86660761316030299</v>
      </c>
      <c r="AH76" s="51">
        <v>0.81789718318883897</v>
      </c>
      <c r="AI76" s="52" t="s">
        <v>75</v>
      </c>
      <c r="AJ76" s="52" t="s">
        <v>75</v>
      </c>
      <c r="AK76" s="52" t="s">
        <v>73</v>
      </c>
      <c r="AL76" s="52" t="s">
        <v>73</v>
      </c>
      <c r="AM76" s="52" t="s">
        <v>77</v>
      </c>
      <c r="AN76" s="52" t="s">
        <v>77</v>
      </c>
      <c r="AO76" s="52" t="s">
        <v>77</v>
      </c>
      <c r="AP76" s="52" t="s">
        <v>75</v>
      </c>
      <c r="AR76" s="53" t="s">
        <v>80</v>
      </c>
      <c r="AS76" s="51">
        <v>0.764077031229909</v>
      </c>
      <c r="AT76" s="51">
        <v>0.78185212897951994</v>
      </c>
      <c r="AU76" s="51">
        <v>11.7523691987757</v>
      </c>
      <c r="AV76" s="51">
        <v>11.2784086121226</v>
      </c>
      <c r="AW76" s="51">
        <v>0.48571902245031601</v>
      </c>
      <c r="AX76" s="51">
        <v>0.46706302681809397</v>
      </c>
      <c r="AY76" s="51">
        <v>0.80328492295590603</v>
      </c>
      <c r="AZ76" s="51">
        <v>0.81869273756447003</v>
      </c>
      <c r="BA76" s="52" t="s">
        <v>75</v>
      </c>
      <c r="BB76" s="52" t="s">
        <v>75</v>
      </c>
      <c r="BC76" s="52" t="s">
        <v>76</v>
      </c>
      <c r="BD76" s="52" t="s">
        <v>76</v>
      </c>
      <c r="BE76" s="52" t="s">
        <v>77</v>
      </c>
      <c r="BF76" s="52" t="s">
        <v>77</v>
      </c>
      <c r="BG76" s="52" t="s">
        <v>75</v>
      </c>
      <c r="BH76" s="52" t="s">
        <v>75</v>
      </c>
      <c r="BI76" s="47">
        <f t="shared" si="606"/>
        <v>1</v>
      </c>
      <c r="BJ76" s="47" t="s">
        <v>80</v>
      </c>
      <c r="BK76" s="51">
        <v>0.77280838950758401</v>
      </c>
      <c r="BL76" s="51">
        <v>0.79008821186110201</v>
      </c>
      <c r="BM76" s="51">
        <v>17.311852514792498</v>
      </c>
      <c r="BN76" s="51">
        <v>15.7081291725773</v>
      </c>
      <c r="BO76" s="51">
        <v>0.476646211033316</v>
      </c>
      <c r="BP76" s="51">
        <v>0.45816131235504698</v>
      </c>
      <c r="BQ76" s="51">
        <v>0.86857741991317705</v>
      </c>
      <c r="BR76" s="51">
        <v>0.86727983833181699</v>
      </c>
      <c r="BS76" s="47" t="s">
        <v>75</v>
      </c>
      <c r="BT76" s="47" t="s">
        <v>75</v>
      </c>
      <c r="BU76" s="47" t="s">
        <v>73</v>
      </c>
      <c r="BV76" s="47" t="s">
        <v>73</v>
      </c>
      <c r="BW76" s="47" t="s">
        <v>77</v>
      </c>
      <c r="BX76" s="47" t="s">
        <v>77</v>
      </c>
      <c r="BY76" s="47" t="s">
        <v>77</v>
      </c>
      <c r="BZ76" s="47" t="s">
        <v>77</v>
      </c>
    </row>
    <row r="77" spans="1:78" s="47" customFormat="1" x14ac:dyDescent="0.25">
      <c r="A77" s="48">
        <v>14159200</v>
      </c>
      <c r="B77" s="47">
        <v>23773037</v>
      </c>
      <c r="C77" s="47" t="s">
        <v>5</v>
      </c>
      <c r="D77" s="93" t="s">
        <v>205</v>
      </c>
      <c r="E77" s="93"/>
      <c r="F77" s="100"/>
      <c r="G77" s="49">
        <v>0.71</v>
      </c>
      <c r="H77" s="49" t="str">
        <f t="shared" ref="H77" si="611">IF(G77&gt;0.8,"VG",IF(G77&gt;0.7,"G",IF(G77&gt;0.45,"S","NS")))</f>
        <v>G</v>
      </c>
      <c r="I77" s="49" t="str">
        <f t="shared" si="594"/>
        <v>G</v>
      </c>
      <c r="J77" s="49" t="str">
        <f t="shared" si="595"/>
        <v>G</v>
      </c>
      <c r="K77" s="49" t="str">
        <f t="shared" si="596"/>
        <v>G</v>
      </c>
      <c r="L77" s="50">
        <v>0.20699999999999999</v>
      </c>
      <c r="M77" s="49" t="str">
        <f t="shared" ref="M77" si="612">IF(ABS(L77)&lt;5%,"VG",IF(ABS(L77)&lt;10%,"G",IF(ABS(L77)&lt;15%,"S","NS")))</f>
        <v>NS</v>
      </c>
      <c r="N77" s="49" t="str">
        <f t="shared" si="597"/>
        <v>VG</v>
      </c>
      <c r="O77" s="49" t="str">
        <f t="shared" si="598"/>
        <v>S</v>
      </c>
      <c r="P77" s="49" t="str">
        <f t="shared" si="599"/>
        <v>VG</v>
      </c>
      <c r="Q77" s="49">
        <v>0.52</v>
      </c>
      <c r="R77" s="49" t="str">
        <f t="shared" ref="R77" si="613">IF(Q77&lt;=0.5,"VG",IF(Q77&lt;=0.6,"G",IF(Q77&lt;=0.7,"S","NS")))</f>
        <v>G</v>
      </c>
      <c r="S77" s="49" t="str">
        <f t="shared" si="600"/>
        <v>VG</v>
      </c>
      <c r="T77" s="49" t="str">
        <f t="shared" si="601"/>
        <v>VG</v>
      </c>
      <c r="U77" s="49" t="str">
        <f t="shared" si="602"/>
        <v>VG</v>
      </c>
      <c r="V77" s="49">
        <v>0.81</v>
      </c>
      <c r="W77" s="49" t="str">
        <f t="shared" ref="W77" si="614">IF(V77&gt;0.85,"VG",IF(V77&gt;0.75,"G",IF(V77&gt;0.6,"S","NS")))</f>
        <v>G</v>
      </c>
      <c r="X77" s="49" t="str">
        <f t="shared" si="603"/>
        <v>G</v>
      </c>
      <c r="Y77" s="49" t="str">
        <f t="shared" si="604"/>
        <v>G</v>
      </c>
      <c r="Z77" s="49" t="str">
        <f t="shared" si="605"/>
        <v>VG</v>
      </c>
      <c r="AA77" s="51">
        <v>0.75970108906368805</v>
      </c>
      <c r="AB77" s="51">
        <v>0.75063879960706603</v>
      </c>
      <c r="AC77" s="51">
        <v>18.415634885623501</v>
      </c>
      <c r="AD77" s="51">
        <v>15.2545356125226</v>
      </c>
      <c r="AE77" s="51">
        <v>0.49020292832286499</v>
      </c>
      <c r="AF77" s="51">
        <v>0.49936079180581799</v>
      </c>
      <c r="AG77" s="51">
        <v>0.86660761316030299</v>
      </c>
      <c r="AH77" s="51">
        <v>0.81789718318883897</v>
      </c>
      <c r="AI77" s="52" t="s">
        <v>75</v>
      </c>
      <c r="AJ77" s="52" t="s">
        <v>75</v>
      </c>
      <c r="AK77" s="52" t="s">
        <v>73</v>
      </c>
      <c r="AL77" s="52" t="s">
        <v>73</v>
      </c>
      <c r="AM77" s="52" t="s">
        <v>77</v>
      </c>
      <c r="AN77" s="52" t="s">
        <v>77</v>
      </c>
      <c r="AO77" s="52" t="s">
        <v>77</v>
      </c>
      <c r="AP77" s="52" t="s">
        <v>75</v>
      </c>
      <c r="AR77" s="53" t="s">
        <v>80</v>
      </c>
      <c r="AS77" s="51">
        <v>0.764077031229909</v>
      </c>
      <c r="AT77" s="51">
        <v>0.78185212897951994</v>
      </c>
      <c r="AU77" s="51">
        <v>11.7523691987757</v>
      </c>
      <c r="AV77" s="51">
        <v>11.2784086121226</v>
      </c>
      <c r="AW77" s="51">
        <v>0.48571902245031601</v>
      </c>
      <c r="AX77" s="51">
        <v>0.46706302681809397</v>
      </c>
      <c r="AY77" s="51">
        <v>0.80328492295590603</v>
      </c>
      <c r="AZ77" s="51">
        <v>0.81869273756447003</v>
      </c>
      <c r="BA77" s="52" t="s">
        <v>75</v>
      </c>
      <c r="BB77" s="52" t="s">
        <v>75</v>
      </c>
      <c r="BC77" s="52" t="s">
        <v>76</v>
      </c>
      <c r="BD77" s="52" t="s">
        <v>76</v>
      </c>
      <c r="BE77" s="52" t="s">
        <v>77</v>
      </c>
      <c r="BF77" s="52" t="s">
        <v>77</v>
      </c>
      <c r="BG77" s="52" t="s">
        <v>75</v>
      </c>
      <c r="BH77" s="52" t="s">
        <v>75</v>
      </c>
      <c r="BI77" s="47">
        <f t="shared" si="606"/>
        <v>1</v>
      </c>
      <c r="BJ77" s="47" t="s">
        <v>80</v>
      </c>
      <c r="BK77" s="51">
        <v>0.77280838950758401</v>
      </c>
      <c r="BL77" s="51">
        <v>0.79008821186110201</v>
      </c>
      <c r="BM77" s="51">
        <v>17.311852514792498</v>
      </c>
      <c r="BN77" s="51">
        <v>15.7081291725773</v>
      </c>
      <c r="BO77" s="51">
        <v>0.476646211033316</v>
      </c>
      <c r="BP77" s="51">
        <v>0.45816131235504698</v>
      </c>
      <c r="BQ77" s="51">
        <v>0.86857741991317705</v>
      </c>
      <c r="BR77" s="51">
        <v>0.86727983833181699</v>
      </c>
      <c r="BS77" s="47" t="s">
        <v>75</v>
      </c>
      <c r="BT77" s="47" t="s">
        <v>75</v>
      </c>
      <c r="BU77" s="47" t="s">
        <v>73</v>
      </c>
      <c r="BV77" s="47" t="s">
        <v>73</v>
      </c>
      <c r="BW77" s="47" t="s">
        <v>77</v>
      </c>
      <c r="BX77" s="47" t="s">
        <v>77</v>
      </c>
      <c r="BY77" s="47" t="s">
        <v>77</v>
      </c>
      <c r="BZ77" s="47" t="s">
        <v>77</v>
      </c>
    </row>
    <row r="78" spans="1:78" s="63" customFormat="1" x14ac:dyDescent="0.25">
      <c r="A78" s="62">
        <v>14159200</v>
      </c>
      <c r="B78" s="63">
        <v>23773037</v>
      </c>
      <c r="C78" s="63" t="s">
        <v>5</v>
      </c>
      <c r="D78" s="83" t="s">
        <v>209</v>
      </c>
      <c r="E78" s="83"/>
      <c r="F78" s="79"/>
      <c r="G78" s="64">
        <v>0.84</v>
      </c>
      <c r="H78" s="64" t="str">
        <f t="shared" ref="H78" si="615">IF(G78&gt;0.8,"VG",IF(G78&gt;0.7,"G",IF(G78&gt;0.45,"S","NS")))</f>
        <v>VG</v>
      </c>
      <c r="I78" s="64" t="str">
        <f t="shared" si="594"/>
        <v>G</v>
      </c>
      <c r="J78" s="64" t="str">
        <f t="shared" si="595"/>
        <v>G</v>
      </c>
      <c r="K78" s="64" t="str">
        <f t="shared" si="596"/>
        <v>G</v>
      </c>
      <c r="L78" s="65">
        <v>-3.3000000000000002E-2</v>
      </c>
      <c r="M78" s="64" t="str">
        <f t="shared" ref="M78" si="616">IF(ABS(L78)&lt;5%,"VG",IF(ABS(L78)&lt;10%,"G",IF(ABS(L78)&lt;15%,"S","NS")))</f>
        <v>VG</v>
      </c>
      <c r="N78" s="64" t="str">
        <f t="shared" si="597"/>
        <v>VG</v>
      </c>
      <c r="O78" s="64" t="str">
        <f t="shared" si="598"/>
        <v>S</v>
      </c>
      <c r="P78" s="64" t="str">
        <f t="shared" si="599"/>
        <v>VG</v>
      </c>
      <c r="Q78" s="64">
        <v>0.4</v>
      </c>
      <c r="R78" s="64" t="str">
        <f t="shared" ref="R78" si="617">IF(Q78&lt;=0.5,"VG",IF(Q78&lt;=0.6,"G",IF(Q78&lt;=0.7,"S","NS")))</f>
        <v>VG</v>
      </c>
      <c r="S78" s="64" t="str">
        <f t="shared" si="600"/>
        <v>VG</v>
      </c>
      <c r="T78" s="64" t="str">
        <f t="shared" si="601"/>
        <v>VG</v>
      </c>
      <c r="U78" s="64" t="str">
        <f t="shared" si="602"/>
        <v>VG</v>
      </c>
      <c r="V78" s="64">
        <v>0.84599999999999997</v>
      </c>
      <c r="W78" s="64" t="str">
        <f t="shared" ref="W78" si="618">IF(V78&gt;0.85,"VG",IF(V78&gt;0.75,"G",IF(V78&gt;0.6,"S","NS")))</f>
        <v>G</v>
      </c>
      <c r="X78" s="64" t="str">
        <f t="shared" si="603"/>
        <v>G</v>
      </c>
      <c r="Y78" s="64" t="str">
        <f t="shared" si="604"/>
        <v>G</v>
      </c>
      <c r="Z78" s="64" t="str">
        <f t="shared" si="605"/>
        <v>VG</v>
      </c>
      <c r="AA78" s="66">
        <v>0.75970108906368805</v>
      </c>
      <c r="AB78" s="66">
        <v>0.75063879960706603</v>
      </c>
      <c r="AC78" s="66">
        <v>18.415634885623501</v>
      </c>
      <c r="AD78" s="66">
        <v>15.2545356125226</v>
      </c>
      <c r="AE78" s="66">
        <v>0.49020292832286499</v>
      </c>
      <c r="AF78" s="66">
        <v>0.49936079180581799</v>
      </c>
      <c r="AG78" s="66">
        <v>0.86660761316030299</v>
      </c>
      <c r="AH78" s="66">
        <v>0.81789718318883897</v>
      </c>
      <c r="AI78" s="67" t="s">
        <v>75</v>
      </c>
      <c r="AJ78" s="67" t="s">
        <v>75</v>
      </c>
      <c r="AK78" s="67" t="s">
        <v>73</v>
      </c>
      <c r="AL78" s="67" t="s">
        <v>73</v>
      </c>
      <c r="AM78" s="67" t="s">
        <v>77</v>
      </c>
      <c r="AN78" s="67" t="s">
        <v>77</v>
      </c>
      <c r="AO78" s="67" t="s">
        <v>77</v>
      </c>
      <c r="AP78" s="67" t="s">
        <v>75</v>
      </c>
      <c r="AR78" s="68" t="s">
        <v>80</v>
      </c>
      <c r="AS78" s="66">
        <v>0.764077031229909</v>
      </c>
      <c r="AT78" s="66">
        <v>0.78185212897951994</v>
      </c>
      <c r="AU78" s="66">
        <v>11.7523691987757</v>
      </c>
      <c r="AV78" s="66">
        <v>11.2784086121226</v>
      </c>
      <c r="AW78" s="66">
        <v>0.48571902245031601</v>
      </c>
      <c r="AX78" s="66">
        <v>0.46706302681809397</v>
      </c>
      <c r="AY78" s="66">
        <v>0.80328492295590603</v>
      </c>
      <c r="AZ78" s="66">
        <v>0.81869273756447003</v>
      </c>
      <c r="BA78" s="67" t="s">
        <v>75</v>
      </c>
      <c r="BB78" s="67" t="s">
        <v>75</v>
      </c>
      <c r="BC78" s="67" t="s">
        <v>76</v>
      </c>
      <c r="BD78" s="67" t="s">
        <v>76</v>
      </c>
      <c r="BE78" s="67" t="s">
        <v>77</v>
      </c>
      <c r="BF78" s="67" t="s">
        <v>77</v>
      </c>
      <c r="BG78" s="67" t="s">
        <v>75</v>
      </c>
      <c r="BH78" s="67" t="s">
        <v>75</v>
      </c>
      <c r="BI78" s="63">
        <f t="shared" si="606"/>
        <v>1</v>
      </c>
      <c r="BJ78" s="63" t="s">
        <v>80</v>
      </c>
      <c r="BK78" s="66">
        <v>0.77280838950758401</v>
      </c>
      <c r="BL78" s="66">
        <v>0.79008821186110201</v>
      </c>
      <c r="BM78" s="66">
        <v>17.311852514792498</v>
      </c>
      <c r="BN78" s="66">
        <v>15.7081291725773</v>
      </c>
      <c r="BO78" s="66">
        <v>0.476646211033316</v>
      </c>
      <c r="BP78" s="66">
        <v>0.45816131235504698</v>
      </c>
      <c r="BQ78" s="66">
        <v>0.86857741991317705</v>
      </c>
      <c r="BR78" s="66">
        <v>0.86727983833181699</v>
      </c>
      <c r="BS78" s="63" t="s">
        <v>75</v>
      </c>
      <c r="BT78" s="63" t="s">
        <v>75</v>
      </c>
      <c r="BU78" s="63" t="s">
        <v>73</v>
      </c>
      <c r="BV78" s="63" t="s">
        <v>73</v>
      </c>
      <c r="BW78" s="63" t="s">
        <v>77</v>
      </c>
      <c r="BX78" s="63" t="s">
        <v>77</v>
      </c>
      <c r="BY78" s="63" t="s">
        <v>77</v>
      </c>
      <c r="BZ78" s="63" t="s">
        <v>77</v>
      </c>
    </row>
    <row r="79" spans="1:78" s="63" customFormat="1" x14ac:dyDescent="0.25">
      <c r="A79" s="62">
        <v>14159200</v>
      </c>
      <c r="B79" s="63">
        <v>23773037</v>
      </c>
      <c r="C79" s="63" t="s">
        <v>5</v>
      </c>
      <c r="D79" s="83" t="s">
        <v>254</v>
      </c>
      <c r="E79" s="83"/>
      <c r="F79" s="79"/>
      <c r="G79" s="64">
        <v>0.84</v>
      </c>
      <c r="H79" s="64" t="str">
        <f t="shared" ref="H79" si="619">IF(G79&gt;0.8,"VG",IF(G79&gt;0.7,"G",IF(G79&gt;0.45,"S","NS")))</f>
        <v>VG</v>
      </c>
      <c r="I79" s="64" t="str">
        <f t="shared" si="594"/>
        <v>G</v>
      </c>
      <c r="J79" s="64" t="str">
        <f t="shared" si="595"/>
        <v>G</v>
      </c>
      <c r="K79" s="64" t="str">
        <f t="shared" si="596"/>
        <v>G</v>
      </c>
      <c r="L79" s="65">
        <v>-1E-3</v>
      </c>
      <c r="M79" s="64" t="str">
        <f t="shared" ref="M79" si="620">IF(ABS(L79)&lt;5%,"VG",IF(ABS(L79)&lt;10%,"G",IF(ABS(L79)&lt;15%,"S","NS")))</f>
        <v>VG</v>
      </c>
      <c r="N79" s="64" t="str">
        <f t="shared" si="597"/>
        <v>VG</v>
      </c>
      <c r="O79" s="64" t="str">
        <f t="shared" si="598"/>
        <v>S</v>
      </c>
      <c r="P79" s="64" t="str">
        <f t="shared" si="599"/>
        <v>VG</v>
      </c>
      <c r="Q79" s="64">
        <v>0.4</v>
      </c>
      <c r="R79" s="64" t="str">
        <f t="shared" ref="R79" si="621">IF(Q79&lt;=0.5,"VG",IF(Q79&lt;=0.6,"G",IF(Q79&lt;=0.7,"S","NS")))</f>
        <v>VG</v>
      </c>
      <c r="S79" s="64" t="str">
        <f t="shared" si="600"/>
        <v>VG</v>
      </c>
      <c r="T79" s="64" t="str">
        <f t="shared" si="601"/>
        <v>VG</v>
      </c>
      <c r="U79" s="64" t="str">
        <f t="shared" si="602"/>
        <v>VG</v>
      </c>
      <c r="V79" s="64">
        <v>0.84199999999999997</v>
      </c>
      <c r="W79" s="64" t="str">
        <f t="shared" ref="W79" si="622">IF(V79&gt;0.85,"VG",IF(V79&gt;0.75,"G",IF(V79&gt;0.6,"S","NS")))</f>
        <v>G</v>
      </c>
      <c r="X79" s="64" t="str">
        <f t="shared" si="603"/>
        <v>G</v>
      </c>
      <c r="Y79" s="64" t="str">
        <f t="shared" si="604"/>
        <v>G</v>
      </c>
      <c r="Z79" s="64" t="str">
        <f t="shared" si="605"/>
        <v>VG</v>
      </c>
      <c r="AA79" s="66">
        <v>0.75970108906368805</v>
      </c>
      <c r="AB79" s="66">
        <v>0.75063879960706603</v>
      </c>
      <c r="AC79" s="66">
        <v>18.415634885623501</v>
      </c>
      <c r="AD79" s="66">
        <v>15.2545356125226</v>
      </c>
      <c r="AE79" s="66">
        <v>0.49020292832286499</v>
      </c>
      <c r="AF79" s="66">
        <v>0.49936079180581799</v>
      </c>
      <c r="AG79" s="66">
        <v>0.86660761316030299</v>
      </c>
      <c r="AH79" s="66">
        <v>0.81789718318883897</v>
      </c>
      <c r="AI79" s="67" t="s">
        <v>75</v>
      </c>
      <c r="AJ79" s="67" t="s">
        <v>75</v>
      </c>
      <c r="AK79" s="67" t="s">
        <v>73</v>
      </c>
      <c r="AL79" s="67" t="s">
        <v>73</v>
      </c>
      <c r="AM79" s="67" t="s">
        <v>77</v>
      </c>
      <c r="AN79" s="67" t="s">
        <v>77</v>
      </c>
      <c r="AO79" s="67" t="s">
        <v>77</v>
      </c>
      <c r="AP79" s="67" t="s">
        <v>75</v>
      </c>
      <c r="AR79" s="68" t="s">
        <v>80</v>
      </c>
      <c r="AS79" s="66">
        <v>0.764077031229909</v>
      </c>
      <c r="AT79" s="66">
        <v>0.78185212897951994</v>
      </c>
      <c r="AU79" s="66">
        <v>11.7523691987757</v>
      </c>
      <c r="AV79" s="66">
        <v>11.2784086121226</v>
      </c>
      <c r="AW79" s="66">
        <v>0.48571902245031601</v>
      </c>
      <c r="AX79" s="66">
        <v>0.46706302681809397</v>
      </c>
      <c r="AY79" s="66">
        <v>0.80328492295590603</v>
      </c>
      <c r="AZ79" s="66">
        <v>0.81869273756447003</v>
      </c>
      <c r="BA79" s="67" t="s">
        <v>75</v>
      </c>
      <c r="BB79" s="67" t="s">
        <v>75</v>
      </c>
      <c r="BC79" s="67" t="s">
        <v>76</v>
      </c>
      <c r="BD79" s="67" t="s">
        <v>76</v>
      </c>
      <c r="BE79" s="67" t="s">
        <v>77</v>
      </c>
      <c r="BF79" s="67" t="s">
        <v>77</v>
      </c>
      <c r="BG79" s="67" t="s">
        <v>75</v>
      </c>
      <c r="BH79" s="67" t="s">
        <v>75</v>
      </c>
      <c r="BI79" s="63">
        <f t="shared" si="606"/>
        <v>1</v>
      </c>
      <c r="BJ79" s="63" t="s">
        <v>80</v>
      </c>
      <c r="BK79" s="66">
        <v>0.77280838950758401</v>
      </c>
      <c r="BL79" s="66">
        <v>0.79008821186110201</v>
      </c>
      <c r="BM79" s="66">
        <v>17.311852514792498</v>
      </c>
      <c r="BN79" s="66">
        <v>15.7081291725773</v>
      </c>
      <c r="BO79" s="66">
        <v>0.476646211033316</v>
      </c>
      <c r="BP79" s="66">
        <v>0.45816131235504698</v>
      </c>
      <c r="BQ79" s="66">
        <v>0.86857741991317705</v>
      </c>
      <c r="BR79" s="66">
        <v>0.86727983833181699</v>
      </c>
      <c r="BS79" s="63" t="s">
        <v>75</v>
      </c>
      <c r="BT79" s="63" t="s">
        <v>75</v>
      </c>
      <c r="BU79" s="63" t="s">
        <v>73</v>
      </c>
      <c r="BV79" s="63" t="s">
        <v>73</v>
      </c>
      <c r="BW79" s="63" t="s">
        <v>77</v>
      </c>
      <c r="BX79" s="63" t="s">
        <v>77</v>
      </c>
      <c r="BY79" s="63" t="s">
        <v>77</v>
      </c>
      <c r="BZ79" s="63" t="s">
        <v>77</v>
      </c>
    </row>
    <row r="80" spans="1:78" s="30" customFormat="1" x14ac:dyDescent="0.25">
      <c r="A80" s="114">
        <v>14159200</v>
      </c>
      <c r="B80" s="30">
        <v>23773037</v>
      </c>
      <c r="C80" s="30" t="s">
        <v>5</v>
      </c>
      <c r="D80" s="115" t="s">
        <v>301</v>
      </c>
      <c r="E80" s="115"/>
      <c r="F80" s="116"/>
      <c r="G80" s="24">
        <v>0.55000000000000004</v>
      </c>
      <c r="H80" s="24" t="str">
        <f t="shared" ref="H80" si="623">IF(G80&gt;0.8,"VG",IF(G80&gt;0.7,"G",IF(G80&gt;0.45,"S","NS")))</f>
        <v>S</v>
      </c>
      <c r="I80" s="24" t="str">
        <f t="shared" ref="I80" si="624">AJ80</f>
        <v>G</v>
      </c>
      <c r="J80" s="24" t="str">
        <f t="shared" ref="J80" si="625">BB80</f>
        <v>G</v>
      </c>
      <c r="K80" s="24" t="str">
        <f t="shared" ref="K80" si="626">BT80</f>
        <v>G</v>
      </c>
      <c r="L80" s="25">
        <v>-0.20200000000000001</v>
      </c>
      <c r="M80" s="24" t="str">
        <f t="shared" ref="M80" si="627">IF(ABS(L80)&lt;5%,"VG",IF(ABS(L80)&lt;10%,"G",IF(ABS(L80)&lt;15%,"S","NS")))</f>
        <v>NS</v>
      </c>
      <c r="N80" s="24" t="str">
        <f t="shared" ref="N80" si="628">AO80</f>
        <v>VG</v>
      </c>
      <c r="O80" s="24" t="str">
        <f t="shared" ref="O80" si="629">BD80</f>
        <v>S</v>
      </c>
      <c r="P80" s="24" t="str">
        <f t="shared" ref="P80" si="630">BY80</f>
        <v>VG</v>
      </c>
      <c r="Q80" s="24">
        <v>0.62</v>
      </c>
      <c r="R80" s="24" t="str">
        <f t="shared" ref="R80" si="631">IF(Q80&lt;=0.5,"VG",IF(Q80&lt;=0.6,"G",IF(Q80&lt;=0.7,"S","NS")))</f>
        <v>S</v>
      </c>
      <c r="S80" s="24" t="str">
        <f t="shared" ref="S80" si="632">AN80</f>
        <v>VG</v>
      </c>
      <c r="T80" s="24" t="str">
        <f t="shared" ref="T80" si="633">BF80</f>
        <v>VG</v>
      </c>
      <c r="U80" s="24" t="str">
        <f t="shared" ref="U80" si="634">BX80</f>
        <v>VG</v>
      </c>
      <c r="V80" s="24">
        <v>0.78500000000000003</v>
      </c>
      <c r="W80" s="24" t="str">
        <f t="shared" ref="W80" si="635">IF(V80&gt;0.85,"VG",IF(V80&gt;0.75,"G",IF(V80&gt;0.6,"S","NS")))</f>
        <v>G</v>
      </c>
      <c r="X80" s="24" t="str">
        <f t="shared" ref="X80" si="636">AP80</f>
        <v>G</v>
      </c>
      <c r="Y80" s="24" t="str">
        <f t="shared" ref="Y80" si="637">BH80</f>
        <v>G</v>
      </c>
      <c r="Z80" s="24" t="str">
        <f t="shared" ref="Z80" si="638">BZ80</f>
        <v>VG</v>
      </c>
      <c r="AA80" s="33">
        <v>0.75970108906368805</v>
      </c>
      <c r="AB80" s="33">
        <v>0.75063879960706603</v>
      </c>
      <c r="AC80" s="33">
        <v>18.415634885623501</v>
      </c>
      <c r="AD80" s="33">
        <v>15.2545356125226</v>
      </c>
      <c r="AE80" s="33">
        <v>0.49020292832286499</v>
      </c>
      <c r="AF80" s="33">
        <v>0.49936079180581799</v>
      </c>
      <c r="AG80" s="33">
        <v>0.86660761316030299</v>
      </c>
      <c r="AH80" s="33">
        <v>0.81789718318883897</v>
      </c>
      <c r="AI80" s="36" t="s">
        <v>75</v>
      </c>
      <c r="AJ80" s="36" t="s">
        <v>75</v>
      </c>
      <c r="AK80" s="36" t="s">
        <v>73</v>
      </c>
      <c r="AL80" s="36" t="s">
        <v>73</v>
      </c>
      <c r="AM80" s="36" t="s">
        <v>77</v>
      </c>
      <c r="AN80" s="36" t="s">
        <v>77</v>
      </c>
      <c r="AO80" s="36" t="s">
        <v>77</v>
      </c>
      <c r="AP80" s="36" t="s">
        <v>75</v>
      </c>
      <c r="AR80" s="117" t="s">
        <v>80</v>
      </c>
      <c r="AS80" s="33">
        <v>0.764077031229909</v>
      </c>
      <c r="AT80" s="33">
        <v>0.78185212897951994</v>
      </c>
      <c r="AU80" s="33">
        <v>11.7523691987757</v>
      </c>
      <c r="AV80" s="33">
        <v>11.2784086121226</v>
      </c>
      <c r="AW80" s="33">
        <v>0.48571902245031601</v>
      </c>
      <c r="AX80" s="33">
        <v>0.46706302681809397</v>
      </c>
      <c r="AY80" s="33">
        <v>0.80328492295590603</v>
      </c>
      <c r="AZ80" s="33">
        <v>0.81869273756447003</v>
      </c>
      <c r="BA80" s="36" t="s">
        <v>75</v>
      </c>
      <c r="BB80" s="36" t="s">
        <v>75</v>
      </c>
      <c r="BC80" s="36" t="s">
        <v>76</v>
      </c>
      <c r="BD80" s="36" t="s">
        <v>76</v>
      </c>
      <c r="BE80" s="36" t="s">
        <v>77</v>
      </c>
      <c r="BF80" s="36" t="s">
        <v>77</v>
      </c>
      <c r="BG80" s="36" t="s">
        <v>75</v>
      </c>
      <c r="BH80" s="36" t="s">
        <v>75</v>
      </c>
      <c r="BI80" s="30">
        <f t="shared" ref="BI80" si="639">IF(BJ80=AR80,1,0)</f>
        <v>1</v>
      </c>
      <c r="BJ80" s="30" t="s">
        <v>80</v>
      </c>
      <c r="BK80" s="33">
        <v>0.77280838950758401</v>
      </c>
      <c r="BL80" s="33">
        <v>0.79008821186110201</v>
      </c>
      <c r="BM80" s="33">
        <v>17.311852514792498</v>
      </c>
      <c r="BN80" s="33">
        <v>15.7081291725773</v>
      </c>
      <c r="BO80" s="33">
        <v>0.476646211033316</v>
      </c>
      <c r="BP80" s="33">
        <v>0.45816131235504698</v>
      </c>
      <c r="BQ80" s="33">
        <v>0.86857741991317705</v>
      </c>
      <c r="BR80" s="33">
        <v>0.86727983833181699</v>
      </c>
      <c r="BS80" s="30" t="s">
        <v>75</v>
      </c>
      <c r="BT80" s="30" t="s">
        <v>75</v>
      </c>
      <c r="BU80" s="30" t="s">
        <v>73</v>
      </c>
      <c r="BV80" s="30" t="s">
        <v>73</v>
      </c>
      <c r="BW80" s="30" t="s">
        <v>77</v>
      </c>
      <c r="BX80" s="30" t="s">
        <v>77</v>
      </c>
      <c r="BY80" s="30" t="s">
        <v>77</v>
      </c>
      <c r="BZ80" s="30" t="s">
        <v>77</v>
      </c>
    </row>
    <row r="81" spans="1:78" s="63" customFormat="1" x14ac:dyDescent="0.25">
      <c r="A81" s="62">
        <v>14159200</v>
      </c>
      <c r="B81" s="63">
        <v>23773037</v>
      </c>
      <c r="C81" s="63" t="s">
        <v>5</v>
      </c>
      <c r="D81" s="83" t="s">
        <v>301</v>
      </c>
      <c r="E81" s="83" t="s">
        <v>307</v>
      </c>
      <c r="F81" s="79"/>
      <c r="G81" s="64">
        <v>0.66</v>
      </c>
      <c r="H81" s="64" t="str">
        <f t="shared" ref="H81" si="640">IF(G81&gt;0.8,"VG",IF(G81&gt;0.7,"G",IF(G81&gt;0.45,"S","NS")))</f>
        <v>S</v>
      </c>
      <c r="I81" s="64" t="str">
        <f t="shared" ref="I81" si="641">AJ81</f>
        <v>G</v>
      </c>
      <c r="J81" s="64" t="str">
        <f t="shared" ref="J81" si="642">BB81</f>
        <v>G</v>
      </c>
      <c r="K81" s="64" t="str">
        <f t="shared" ref="K81" si="643">BT81</f>
        <v>G</v>
      </c>
      <c r="L81" s="65">
        <v>-0.1192</v>
      </c>
      <c r="M81" s="64" t="str">
        <f t="shared" ref="M81" si="644">IF(ABS(L81)&lt;5%,"VG",IF(ABS(L81)&lt;10%,"G",IF(ABS(L81)&lt;15%,"S","NS")))</f>
        <v>S</v>
      </c>
      <c r="N81" s="64" t="str">
        <f t="shared" ref="N81" si="645">AO81</f>
        <v>VG</v>
      </c>
      <c r="O81" s="64" t="str">
        <f t="shared" ref="O81" si="646">BD81</f>
        <v>S</v>
      </c>
      <c r="P81" s="64" t="str">
        <f t="shared" ref="P81" si="647">BY81</f>
        <v>VG</v>
      </c>
      <c r="Q81" s="64">
        <v>0.56999999999999995</v>
      </c>
      <c r="R81" s="64" t="str">
        <f t="shared" ref="R81" si="648">IF(Q81&lt;=0.5,"VG",IF(Q81&lt;=0.6,"G",IF(Q81&lt;=0.7,"S","NS")))</f>
        <v>G</v>
      </c>
      <c r="S81" s="64" t="str">
        <f t="shared" ref="S81" si="649">AN81</f>
        <v>VG</v>
      </c>
      <c r="T81" s="64" t="str">
        <f t="shared" ref="T81" si="650">BF81</f>
        <v>VG</v>
      </c>
      <c r="U81" s="64" t="str">
        <f t="shared" ref="U81" si="651">BX81</f>
        <v>VG</v>
      </c>
      <c r="V81" s="64">
        <v>0.78500000000000003</v>
      </c>
      <c r="W81" s="64" t="str">
        <f t="shared" ref="W81" si="652">IF(V81&gt;0.85,"VG",IF(V81&gt;0.75,"G",IF(V81&gt;0.6,"S","NS")))</f>
        <v>G</v>
      </c>
      <c r="X81" s="64" t="str">
        <f t="shared" ref="X81" si="653">AP81</f>
        <v>G</v>
      </c>
      <c r="Y81" s="64" t="str">
        <f t="shared" ref="Y81" si="654">BH81</f>
        <v>G</v>
      </c>
      <c r="Z81" s="64" t="str">
        <f t="shared" ref="Z81" si="655">BZ81</f>
        <v>VG</v>
      </c>
      <c r="AA81" s="66">
        <v>0.75970108906368805</v>
      </c>
      <c r="AB81" s="66">
        <v>0.75063879960706603</v>
      </c>
      <c r="AC81" s="66">
        <v>18.415634885623501</v>
      </c>
      <c r="AD81" s="66">
        <v>15.2545356125226</v>
      </c>
      <c r="AE81" s="66">
        <v>0.49020292832286499</v>
      </c>
      <c r="AF81" s="66">
        <v>0.49936079180581799</v>
      </c>
      <c r="AG81" s="66">
        <v>0.86660761316030299</v>
      </c>
      <c r="AH81" s="66">
        <v>0.81789718318883897</v>
      </c>
      <c r="AI81" s="67" t="s">
        <v>75</v>
      </c>
      <c r="AJ81" s="67" t="s">
        <v>75</v>
      </c>
      <c r="AK81" s="67" t="s">
        <v>73</v>
      </c>
      <c r="AL81" s="67" t="s">
        <v>73</v>
      </c>
      <c r="AM81" s="67" t="s">
        <v>77</v>
      </c>
      <c r="AN81" s="67" t="s">
        <v>77</v>
      </c>
      <c r="AO81" s="67" t="s">
        <v>77</v>
      </c>
      <c r="AP81" s="67" t="s">
        <v>75</v>
      </c>
      <c r="AR81" s="68" t="s">
        <v>80</v>
      </c>
      <c r="AS81" s="66">
        <v>0.764077031229909</v>
      </c>
      <c r="AT81" s="66">
        <v>0.78185212897951994</v>
      </c>
      <c r="AU81" s="66">
        <v>11.7523691987757</v>
      </c>
      <c r="AV81" s="66">
        <v>11.2784086121226</v>
      </c>
      <c r="AW81" s="66">
        <v>0.48571902245031601</v>
      </c>
      <c r="AX81" s="66">
        <v>0.46706302681809397</v>
      </c>
      <c r="AY81" s="66">
        <v>0.80328492295590603</v>
      </c>
      <c r="AZ81" s="66">
        <v>0.81869273756447003</v>
      </c>
      <c r="BA81" s="67" t="s">
        <v>75</v>
      </c>
      <c r="BB81" s="67" t="s">
        <v>75</v>
      </c>
      <c r="BC81" s="67" t="s">
        <v>76</v>
      </c>
      <c r="BD81" s="67" t="s">
        <v>76</v>
      </c>
      <c r="BE81" s="67" t="s">
        <v>77</v>
      </c>
      <c r="BF81" s="67" t="s">
        <v>77</v>
      </c>
      <c r="BG81" s="67" t="s">
        <v>75</v>
      </c>
      <c r="BH81" s="67" t="s">
        <v>75</v>
      </c>
      <c r="BI81" s="63">
        <f t="shared" ref="BI81" si="656">IF(BJ81=AR81,1,0)</f>
        <v>1</v>
      </c>
      <c r="BJ81" s="63" t="s">
        <v>80</v>
      </c>
      <c r="BK81" s="66">
        <v>0.77280838950758401</v>
      </c>
      <c r="BL81" s="66">
        <v>0.79008821186110201</v>
      </c>
      <c r="BM81" s="66">
        <v>17.311852514792498</v>
      </c>
      <c r="BN81" s="66">
        <v>15.7081291725773</v>
      </c>
      <c r="BO81" s="66">
        <v>0.476646211033316</v>
      </c>
      <c r="BP81" s="66">
        <v>0.45816131235504698</v>
      </c>
      <c r="BQ81" s="66">
        <v>0.86857741991317705</v>
      </c>
      <c r="BR81" s="66">
        <v>0.86727983833181699</v>
      </c>
      <c r="BS81" s="63" t="s">
        <v>75</v>
      </c>
      <c r="BT81" s="63" t="s">
        <v>75</v>
      </c>
      <c r="BU81" s="63" t="s">
        <v>73</v>
      </c>
      <c r="BV81" s="63" t="s">
        <v>73</v>
      </c>
      <c r="BW81" s="63" t="s">
        <v>77</v>
      </c>
      <c r="BX81" s="63" t="s">
        <v>77</v>
      </c>
      <c r="BY81" s="63" t="s">
        <v>77</v>
      </c>
      <c r="BZ81" s="63" t="s">
        <v>77</v>
      </c>
    </row>
    <row r="82" spans="1:78" s="63" customFormat="1" x14ac:dyDescent="0.25">
      <c r="A82" s="62">
        <v>14159200</v>
      </c>
      <c r="B82" s="63">
        <v>23773037</v>
      </c>
      <c r="C82" s="63" t="s">
        <v>5</v>
      </c>
      <c r="D82" s="83" t="s">
        <v>321</v>
      </c>
      <c r="E82" s="83" t="s">
        <v>324</v>
      </c>
      <c r="F82" s="79"/>
      <c r="G82" s="64">
        <v>0.66</v>
      </c>
      <c r="H82" s="64" t="str">
        <f t="shared" ref="H82" si="657">IF(G82&gt;0.8,"VG",IF(G82&gt;0.7,"G",IF(G82&gt;0.45,"S","NS")))</f>
        <v>S</v>
      </c>
      <c r="I82" s="64" t="str">
        <f t="shared" ref="I82" si="658">AJ82</f>
        <v>G</v>
      </c>
      <c r="J82" s="64" t="str">
        <f t="shared" ref="J82" si="659">BB82</f>
        <v>G</v>
      </c>
      <c r="K82" s="64" t="str">
        <f t="shared" ref="K82" si="660">BT82</f>
        <v>G</v>
      </c>
      <c r="L82" s="65">
        <v>-0.1192</v>
      </c>
      <c r="M82" s="64" t="str">
        <f t="shared" ref="M82" si="661">IF(ABS(L82)&lt;5%,"VG",IF(ABS(L82)&lt;10%,"G",IF(ABS(L82)&lt;15%,"S","NS")))</f>
        <v>S</v>
      </c>
      <c r="N82" s="64" t="str">
        <f t="shared" ref="N82" si="662">AO82</f>
        <v>VG</v>
      </c>
      <c r="O82" s="64" t="str">
        <f t="shared" ref="O82" si="663">BD82</f>
        <v>S</v>
      </c>
      <c r="P82" s="64" t="str">
        <f t="shared" ref="P82" si="664">BY82</f>
        <v>VG</v>
      </c>
      <c r="Q82" s="64">
        <v>0.56999999999999995</v>
      </c>
      <c r="R82" s="64" t="str">
        <f t="shared" ref="R82" si="665">IF(Q82&lt;=0.5,"VG",IF(Q82&lt;=0.6,"G",IF(Q82&lt;=0.7,"S","NS")))</f>
        <v>G</v>
      </c>
      <c r="S82" s="64" t="str">
        <f t="shared" ref="S82" si="666">AN82</f>
        <v>VG</v>
      </c>
      <c r="T82" s="64" t="str">
        <f t="shared" ref="T82" si="667">BF82</f>
        <v>VG</v>
      </c>
      <c r="U82" s="64" t="str">
        <f t="shared" ref="U82" si="668">BX82</f>
        <v>VG</v>
      </c>
      <c r="V82" s="64">
        <v>0.78500000000000003</v>
      </c>
      <c r="W82" s="64" t="str">
        <f t="shared" ref="W82" si="669">IF(V82&gt;0.85,"VG",IF(V82&gt;0.75,"G",IF(V82&gt;0.6,"S","NS")))</f>
        <v>G</v>
      </c>
      <c r="X82" s="64" t="str">
        <f t="shared" ref="X82" si="670">AP82</f>
        <v>G</v>
      </c>
      <c r="Y82" s="64" t="str">
        <f t="shared" ref="Y82" si="671">BH82</f>
        <v>G</v>
      </c>
      <c r="Z82" s="64" t="str">
        <f t="shared" ref="Z82" si="672">BZ82</f>
        <v>VG</v>
      </c>
      <c r="AA82" s="66">
        <v>0.75970108906368805</v>
      </c>
      <c r="AB82" s="66">
        <v>0.75063879960706603</v>
      </c>
      <c r="AC82" s="66">
        <v>18.415634885623501</v>
      </c>
      <c r="AD82" s="66">
        <v>15.2545356125226</v>
      </c>
      <c r="AE82" s="66">
        <v>0.49020292832286499</v>
      </c>
      <c r="AF82" s="66">
        <v>0.49936079180581799</v>
      </c>
      <c r="AG82" s="66">
        <v>0.86660761316030299</v>
      </c>
      <c r="AH82" s="66">
        <v>0.81789718318883897</v>
      </c>
      <c r="AI82" s="67" t="s">
        <v>75</v>
      </c>
      <c r="AJ82" s="67" t="s">
        <v>75</v>
      </c>
      <c r="AK82" s="67" t="s">
        <v>73</v>
      </c>
      <c r="AL82" s="67" t="s">
        <v>73</v>
      </c>
      <c r="AM82" s="67" t="s">
        <v>77</v>
      </c>
      <c r="AN82" s="67" t="s">
        <v>77</v>
      </c>
      <c r="AO82" s="67" t="s">
        <v>77</v>
      </c>
      <c r="AP82" s="67" t="s">
        <v>75</v>
      </c>
      <c r="AR82" s="68" t="s">
        <v>80</v>
      </c>
      <c r="AS82" s="66">
        <v>0.764077031229909</v>
      </c>
      <c r="AT82" s="66">
        <v>0.78185212897951994</v>
      </c>
      <c r="AU82" s="66">
        <v>11.7523691987757</v>
      </c>
      <c r="AV82" s="66">
        <v>11.2784086121226</v>
      </c>
      <c r="AW82" s="66">
        <v>0.48571902245031601</v>
      </c>
      <c r="AX82" s="66">
        <v>0.46706302681809397</v>
      </c>
      <c r="AY82" s="66">
        <v>0.80328492295590603</v>
      </c>
      <c r="AZ82" s="66">
        <v>0.81869273756447003</v>
      </c>
      <c r="BA82" s="67" t="s">
        <v>75</v>
      </c>
      <c r="BB82" s="67" t="s">
        <v>75</v>
      </c>
      <c r="BC82" s="67" t="s">
        <v>76</v>
      </c>
      <c r="BD82" s="67" t="s">
        <v>76</v>
      </c>
      <c r="BE82" s="67" t="s">
        <v>77</v>
      </c>
      <c r="BF82" s="67" t="s">
        <v>77</v>
      </c>
      <c r="BG82" s="67" t="s">
        <v>75</v>
      </c>
      <c r="BH82" s="67" t="s">
        <v>75</v>
      </c>
      <c r="BI82" s="63">
        <f t="shared" ref="BI82" si="673">IF(BJ82=AR82,1,0)</f>
        <v>1</v>
      </c>
      <c r="BJ82" s="63" t="s">
        <v>80</v>
      </c>
      <c r="BK82" s="66">
        <v>0.77280838950758401</v>
      </c>
      <c r="BL82" s="66">
        <v>0.79008821186110201</v>
      </c>
      <c r="BM82" s="66">
        <v>17.311852514792498</v>
      </c>
      <c r="BN82" s="66">
        <v>15.7081291725773</v>
      </c>
      <c r="BO82" s="66">
        <v>0.476646211033316</v>
      </c>
      <c r="BP82" s="66">
        <v>0.45816131235504698</v>
      </c>
      <c r="BQ82" s="66">
        <v>0.86857741991317705</v>
      </c>
      <c r="BR82" s="66">
        <v>0.86727983833181699</v>
      </c>
      <c r="BS82" s="63" t="s">
        <v>75</v>
      </c>
      <c r="BT82" s="63" t="s">
        <v>75</v>
      </c>
      <c r="BU82" s="63" t="s">
        <v>73</v>
      </c>
      <c r="BV82" s="63" t="s">
        <v>73</v>
      </c>
      <c r="BW82" s="63" t="s">
        <v>77</v>
      </c>
      <c r="BX82" s="63" t="s">
        <v>77</v>
      </c>
      <c r="BY82" s="63" t="s">
        <v>77</v>
      </c>
      <c r="BZ82" s="63" t="s">
        <v>77</v>
      </c>
    </row>
    <row r="83" spans="1:78" s="47" customFormat="1" x14ac:dyDescent="0.25">
      <c r="A83" s="48">
        <v>14159200</v>
      </c>
      <c r="B83" s="47">
        <v>23773037</v>
      </c>
      <c r="C83" s="47" t="s">
        <v>5</v>
      </c>
      <c r="D83" s="93" t="s">
        <v>321</v>
      </c>
      <c r="E83" s="93" t="s">
        <v>323</v>
      </c>
      <c r="F83" s="100"/>
      <c r="G83" s="49">
        <v>0.55000000000000004</v>
      </c>
      <c r="H83" s="49" t="str">
        <f t="shared" ref="H83" si="674">IF(G83&gt;0.8,"VG",IF(G83&gt;0.7,"G",IF(G83&gt;0.45,"S","NS")))</f>
        <v>S</v>
      </c>
      <c r="I83" s="49" t="str">
        <f t="shared" ref="I83" si="675">AJ83</f>
        <v>G</v>
      </c>
      <c r="J83" s="49" t="str">
        <f t="shared" ref="J83" si="676">BB83</f>
        <v>G</v>
      </c>
      <c r="K83" s="49" t="str">
        <f t="shared" ref="K83" si="677">BT83</f>
        <v>G</v>
      </c>
      <c r="L83" s="50">
        <v>-0.245</v>
      </c>
      <c r="M83" s="49" t="str">
        <f t="shared" ref="M83" si="678">IF(ABS(L83)&lt;5%,"VG",IF(ABS(L83)&lt;10%,"G",IF(ABS(L83)&lt;15%,"S","NS")))</f>
        <v>NS</v>
      </c>
      <c r="N83" s="49" t="str">
        <f t="shared" ref="N83" si="679">AO83</f>
        <v>VG</v>
      </c>
      <c r="O83" s="49" t="str">
        <f t="shared" ref="O83" si="680">BD83</f>
        <v>S</v>
      </c>
      <c r="P83" s="49" t="str">
        <f t="shared" ref="P83" si="681">BY83</f>
        <v>VG</v>
      </c>
      <c r="Q83" s="49">
        <v>0.6</v>
      </c>
      <c r="R83" s="49" t="str">
        <f t="shared" ref="R83" si="682">IF(Q83&lt;=0.5,"VG",IF(Q83&lt;=0.6,"G",IF(Q83&lt;=0.7,"S","NS")))</f>
        <v>G</v>
      </c>
      <c r="S83" s="49" t="str">
        <f t="shared" ref="S83" si="683">AN83</f>
        <v>VG</v>
      </c>
      <c r="T83" s="49" t="str">
        <f t="shared" ref="T83" si="684">BF83</f>
        <v>VG</v>
      </c>
      <c r="U83" s="49" t="str">
        <f t="shared" ref="U83" si="685">BX83</f>
        <v>VG</v>
      </c>
      <c r="V83" s="49">
        <v>0.80400000000000005</v>
      </c>
      <c r="W83" s="49" t="str">
        <f t="shared" ref="W83" si="686">IF(V83&gt;0.85,"VG",IF(V83&gt;0.75,"G",IF(V83&gt;0.6,"S","NS")))</f>
        <v>G</v>
      </c>
      <c r="X83" s="49" t="str">
        <f t="shared" ref="X83" si="687">AP83</f>
        <v>G</v>
      </c>
      <c r="Y83" s="49" t="str">
        <f t="shared" ref="Y83" si="688">BH83</f>
        <v>G</v>
      </c>
      <c r="Z83" s="49" t="str">
        <f t="shared" ref="Z83" si="689">BZ83</f>
        <v>VG</v>
      </c>
      <c r="AA83" s="51">
        <v>0.75970108906368805</v>
      </c>
      <c r="AB83" s="51">
        <v>0.75063879960706603</v>
      </c>
      <c r="AC83" s="51">
        <v>18.415634885623501</v>
      </c>
      <c r="AD83" s="51">
        <v>15.2545356125226</v>
      </c>
      <c r="AE83" s="51">
        <v>0.49020292832286499</v>
      </c>
      <c r="AF83" s="51">
        <v>0.49936079180581799</v>
      </c>
      <c r="AG83" s="51">
        <v>0.86660761316030299</v>
      </c>
      <c r="AH83" s="51">
        <v>0.81789718318883897</v>
      </c>
      <c r="AI83" s="52" t="s">
        <v>75</v>
      </c>
      <c r="AJ83" s="52" t="s">
        <v>75</v>
      </c>
      <c r="AK83" s="52" t="s">
        <v>73</v>
      </c>
      <c r="AL83" s="52" t="s">
        <v>73</v>
      </c>
      <c r="AM83" s="52" t="s">
        <v>77</v>
      </c>
      <c r="AN83" s="52" t="s">
        <v>77</v>
      </c>
      <c r="AO83" s="52" t="s">
        <v>77</v>
      </c>
      <c r="AP83" s="52" t="s">
        <v>75</v>
      </c>
      <c r="AR83" s="53" t="s">
        <v>80</v>
      </c>
      <c r="AS83" s="51">
        <v>0.764077031229909</v>
      </c>
      <c r="AT83" s="51">
        <v>0.78185212897951994</v>
      </c>
      <c r="AU83" s="51">
        <v>11.7523691987757</v>
      </c>
      <c r="AV83" s="51">
        <v>11.2784086121226</v>
      </c>
      <c r="AW83" s="51">
        <v>0.48571902245031601</v>
      </c>
      <c r="AX83" s="51">
        <v>0.46706302681809397</v>
      </c>
      <c r="AY83" s="51">
        <v>0.80328492295590603</v>
      </c>
      <c r="AZ83" s="51">
        <v>0.81869273756447003</v>
      </c>
      <c r="BA83" s="52" t="s">
        <v>75</v>
      </c>
      <c r="BB83" s="52" t="s">
        <v>75</v>
      </c>
      <c r="BC83" s="52" t="s">
        <v>76</v>
      </c>
      <c r="BD83" s="52" t="s">
        <v>76</v>
      </c>
      <c r="BE83" s="52" t="s">
        <v>77</v>
      </c>
      <c r="BF83" s="52" t="s">
        <v>77</v>
      </c>
      <c r="BG83" s="52" t="s">
        <v>75</v>
      </c>
      <c r="BH83" s="52" t="s">
        <v>75</v>
      </c>
      <c r="BI83" s="47">
        <f t="shared" ref="BI83" si="690">IF(BJ83=AR83,1,0)</f>
        <v>1</v>
      </c>
      <c r="BJ83" s="47" t="s">
        <v>80</v>
      </c>
      <c r="BK83" s="51">
        <v>0.77280838950758401</v>
      </c>
      <c r="BL83" s="51">
        <v>0.79008821186110201</v>
      </c>
      <c r="BM83" s="51">
        <v>17.311852514792498</v>
      </c>
      <c r="BN83" s="51">
        <v>15.7081291725773</v>
      </c>
      <c r="BO83" s="51">
        <v>0.476646211033316</v>
      </c>
      <c r="BP83" s="51">
        <v>0.45816131235504698</v>
      </c>
      <c r="BQ83" s="51">
        <v>0.86857741991317705</v>
      </c>
      <c r="BR83" s="51">
        <v>0.86727983833181699</v>
      </c>
      <c r="BS83" s="47" t="s">
        <v>75</v>
      </c>
      <c r="BT83" s="47" t="s">
        <v>75</v>
      </c>
      <c r="BU83" s="47" t="s">
        <v>73</v>
      </c>
      <c r="BV83" s="47" t="s">
        <v>73</v>
      </c>
      <c r="BW83" s="47" t="s">
        <v>77</v>
      </c>
      <c r="BX83" s="47" t="s">
        <v>77</v>
      </c>
      <c r="BY83" s="47" t="s">
        <v>77</v>
      </c>
      <c r="BZ83" s="47" t="s">
        <v>77</v>
      </c>
    </row>
    <row r="84" spans="1:78" s="47" customFormat="1" x14ac:dyDescent="0.25">
      <c r="A84" s="48">
        <v>14159200</v>
      </c>
      <c r="B84" s="47">
        <v>23773037</v>
      </c>
      <c r="C84" s="47" t="s">
        <v>5</v>
      </c>
      <c r="D84" s="93" t="s">
        <v>326</v>
      </c>
      <c r="E84" s="93" t="s">
        <v>323</v>
      </c>
      <c r="F84" s="100"/>
      <c r="G84" s="49">
        <v>0.62</v>
      </c>
      <c r="H84" s="49" t="str">
        <f t="shared" ref="H84" si="691">IF(G84&gt;0.8,"VG",IF(G84&gt;0.7,"G",IF(G84&gt;0.45,"S","NS")))</f>
        <v>S</v>
      </c>
      <c r="I84" s="49" t="str">
        <f t="shared" ref="I84" si="692">AJ84</f>
        <v>G</v>
      </c>
      <c r="J84" s="49" t="str">
        <f t="shared" ref="J84" si="693">BB84</f>
        <v>G</v>
      </c>
      <c r="K84" s="49" t="str">
        <f t="shared" ref="K84" si="694">BT84</f>
        <v>G</v>
      </c>
      <c r="L84" s="50">
        <v>-0.18029999999999999</v>
      </c>
      <c r="M84" s="49" t="str">
        <f t="shared" ref="M84" si="695">IF(ABS(L84)&lt;5%,"VG",IF(ABS(L84)&lt;10%,"G",IF(ABS(L84)&lt;15%,"S","NS")))</f>
        <v>NS</v>
      </c>
      <c r="N84" s="49" t="str">
        <f t="shared" ref="N84" si="696">AO84</f>
        <v>VG</v>
      </c>
      <c r="O84" s="49" t="str">
        <f t="shared" ref="O84" si="697">BD84</f>
        <v>S</v>
      </c>
      <c r="P84" s="49" t="str">
        <f t="shared" ref="P84" si="698">BY84</f>
        <v>VG</v>
      </c>
      <c r="Q84" s="49">
        <v>0.57999999999999996</v>
      </c>
      <c r="R84" s="49" t="str">
        <f t="shared" ref="R84" si="699">IF(Q84&lt;=0.5,"VG",IF(Q84&lt;=0.6,"G",IF(Q84&lt;=0.7,"S","NS")))</f>
        <v>G</v>
      </c>
      <c r="S84" s="49" t="str">
        <f t="shared" ref="S84" si="700">AN84</f>
        <v>VG</v>
      </c>
      <c r="T84" s="49" t="str">
        <f t="shared" ref="T84" si="701">BF84</f>
        <v>VG</v>
      </c>
      <c r="U84" s="49" t="str">
        <f t="shared" ref="U84" si="702">BX84</f>
        <v>VG</v>
      </c>
      <c r="V84" s="49">
        <v>0.82</v>
      </c>
      <c r="W84" s="49" t="str">
        <f t="shared" ref="W84" si="703">IF(V84&gt;0.85,"VG",IF(V84&gt;0.75,"G",IF(V84&gt;0.6,"S","NS")))</f>
        <v>G</v>
      </c>
      <c r="X84" s="49" t="str">
        <f t="shared" ref="X84" si="704">AP84</f>
        <v>G</v>
      </c>
      <c r="Y84" s="49" t="str">
        <f t="shared" ref="Y84" si="705">BH84</f>
        <v>G</v>
      </c>
      <c r="Z84" s="49" t="str">
        <f t="shared" ref="Z84" si="706">BZ84</f>
        <v>VG</v>
      </c>
      <c r="AA84" s="51">
        <v>0.75970108906368805</v>
      </c>
      <c r="AB84" s="51">
        <v>0.75063879960706603</v>
      </c>
      <c r="AC84" s="51">
        <v>18.415634885623501</v>
      </c>
      <c r="AD84" s="51">
        <v>15.2545356125226</v>
      </c>
      <c r="AE84" s="51">
        <v>0.49020292832286499</v>
      </c>
      <c r="AF84" s="51">
        <v>0.49936079180581799</v>
      </c>
      <c r="AG84" s="51">
        <v>0.86660761316030299</v>
      </c>
      <c r="AH84" s="51">
        <v>0.81789718318883897</v>
      </c>
      <c r="AI84" s="52" t="s">
        <v>75</v>
      </c>
      <c r="AJ84" s="52" t="s">
        <v>75</v>
      </c>
      <c r="AK84" s="52" t="s">
        <v>73</v>
      </c>
      <c r="AL84" s="52" t="s">
        <v>73</v>
      </c>
      <c r="AM84" s="52" t="s">
        <v>77</v>
      </c>
      <c r="AN84" s="52" t="s">
        <v>77</v>
      </c>
      <c r="AO84" s="52" t="s">
        <v>77</v>
      </c>
      <c r="AP84" s="52" t="s">
        <v>75</v>
      </c>
      <c r="AR84" s="53" t="s">
        <v>80</v>
      </c>
      <c r="AS84" s="51">
        <v>0.764077031229909</v>
      </c>
      <c r="AT84" s="51">
        <v>0.78185212897951994</v>
      </c>
      <c r="AU84" s="51">
        <v>11.7523691987757</v>
      </c>
      <c r="AV84" s="51">
        <v>11.2784086121226</v>
      </c>
      <c r="AW84" s="51">
        <v>0.48571902245031601</v>
      </c>
      <c r="AX84" s="51">
        <v>0.46706302681809397</v>
      </c>
      <c r="AY84" s="51">
        <v>0.80328492295590603</v>
      </c>
      <c r="AZ84" s="51">
        <v>0.81869273756447003</v>
      </c>
      <c r="BA84" s="52" t="s">
        <v>75</v>
      </c>
      <c r="BB84" s="52" t="s">
        <v>75</v>
      </c>
      <c r="BC84" s="52" t="s">
        <v>76</v>
      </c>
      <c r="BD84" s="52" t="s">
        <v>76</v>
      </c>
      <c r="BE84" s="52" t="s">
        <v>77</v>
      </c>
      <c r="BF84" s="52" t="s">
        <v>77</v>
      </c>
      <c r="BG84" s="52" t="s">
        <v>75</v>
      </c>
      <c r="BH84" s="52" t="s">
        <v>75</v>
      </c>
      <c r="BI84" s="47">
        <f t="shared" ref="BI84" si="707">IF(BJ84=AR84,1,0)</f>
        <v>1</v>
      </c>
      <c r="BJ84" s="47" t="s">
        <v>80</v>
      </c>
      <c r="BK84" s="51">
        <v>0.77280838950758401</v>
      </c>
      <c r="BL84" s="51">
        <v>0.79008821186110201</v>
      </c>
      <c r="BM84" s="51">
        <v>17.311852514792498</v>
      </c>
      <c r="BN84" s="51">
        <v>15.7081291725773</v>
      </c>
      <c r="BO84" s="51">
        <v>0.476646211033316</v>
      </c>
      <c r="BP84" s="51">
        <v>0.45816131235504698</v>
      </c>
      <c r="BQ84" s="51">
        <v>0.86857741991317705</v>
      </c>
      <c r="BR84" s="51">
        <v>0.86727983833181699</v>
      </c>
      <c r="BS84" s="47" t="s">
        <v>75</v>
      </c>
      <c r="BT84" s="47" t="s">
        <v>75</v>
      </c>
      <c r="BU84" s="47" t="s">
        <v>73</v>
      </c>
      <c r="BV84" s="47" t="s">
        <v>73</v>
      </c>
      <c r="BW84" s="47" t="s">
        <v>77</v>
      </c>
      <c r="BX84" s="47" t="s">
        <v>77</v>
      </c>
      <c r="BY84" s="47" t="s">
        <v>77</v>
      </c>
      <c r="BZ84" s="47" t="s">
        <v>77</v>
      </c>
    </row>
    <row r="85" spans="1:78" s="63" customFormat="1" x14ac:dyDescent="0.25">
      <c r="A85" s="62">
        <v>14159200</v>
      </c>
      <c r="B85" s="63">
        <v>23773037</v>
      </c>
      <c r="C85" s="63" t="s">
        <v>5</v>
      </c>
      <c r="D85" s="83" t="s">
        <v>336</v>
      </c>
      <c r="E85" s="83" t="s">
        <v>338</v>
      </c>
      <c r="F85" s="79"/>
      <c r="G85" s="64">
        <v>0.84</v>
      </c>
      <c r="H85" s="64" t="str">
        <f t="shared" ref="H85" si="708">IF(G85&gt;0.8,"VG",IF(G85&gt;0.7,"G",IF(G85&gt;0.45,"S","NS")))</f>
        <v>VG</v>
      </c>
      <c r="I85" s="64" t="str">
        <f t="shared" ref="I85" si="709">AJ85</f>
        <v>G</v>
      </c>
      <c r="J85" s="64" t="str">
        <f t="shared" ref="J85" si="710">BB85</f>
        <v>G</v>
      </c>
      <c r="K85" s="64" t="str">
        <f t="shared" ref="K85" si="711">BT85</f>
        <v>G</v>
      </c>
      <c r="L85" s="65">
        <v>9.9000000000000008E-3</v>
      </c>
      <c r="M85" s="64" t="str">
        <f t="shared" ref="M85" si="712">IF(ABS(L85)&lt;5%,"VG",IF(ABS(L85)&lt;10%,"G",IF(ABS(L85)&lt;15%,"S","NS")))</f>
        <v>VG</v>
      </c>
      <c r="N85" s="64" t="str">
        <f t="shared" ref="N85" si="713">AO85</f>
        <v>VG</v>
      </c>
      <c r="O85" s="64" t="str">
        <f t="shared" ref="O85" si="714">BD85</f>
        <v>S</v>
      </c>
      <c r="P85" s="64" t="str">
        <f t="shared" ref="P85" si="715">BY85</f>
        <v>VG</v>
      </c>
      <c r="Q85" s="64">
        <v>0.4</v>
      </c>
      <c r="R85" s="64" t="str">
        <f t="shared" ref="R85" si="716">IF(Q85&lt;=0.5,"VG",IF(Q85&lt;=0.6,"G",IF(Q85&lt;=0.7,"S","NS")))</f>
        <v>VG</v>
      </c>
      <c r="S85" s="64" t="str">
        <f t="shared" ref="S85" si="717">AN85</f>
        <v>VG</v>
      </c>
      <c r="T85" s="64" t="str">
        <f t="shared" ref="T85" si="718">BF85</f>
        <v>VG</v>
      </c>
      <c r="U85" s="64" t="str">
        <f t="shared" ref="U85" si="719">BX85</f>
        <v>VG</v>
      </c>
      <c r="V85" s="64">
        <v>0.8417</v>
      </c>
      <c r="W85" s="64" t="str">
        <f t="shared" ref="W85" si="720">IF(V85&gt;0.85,"VG",IF(V85&gt;0.75,"G",IF(V85&gt;0.6,"S","NS")))</f>
        <v>G</v>
      </c>
      <c r="X85" s="64" t="str">
        <f t="shared" ref="X85" si="721">AP85</f>
        <v>G</v>
      </c>
      <c r="Y85" s="64" t="str">
        <f t="shared" ref="Y85" si="722">BH85</f>
        <v>G</v>
      </c>
      <c r="Z85" s="64" t="str">
        <f t="shared" ref="Z85" si="723">BZ85</f>
        <v>VG</v>
      </c>
      <c r="AA85" s="66">
        <v>0.75970108906368805</v>
      </c>
      <c r="AB85" s="66">
        <v>0.75063879960706603</v>
      </c>
      <c r="AC85" s="66">
        <v>18.415634885623501</v>
      </c>
      <c r="AD85" s="66">
        <v>15.2545356125226</v>
      </c>
      <c r="AE85" s="66">
        <v>0.49020292832286499</v>
      </c>
      <c r="AF85" s="66">
        <v>0.49936079180581799</v>
      </c>
      <c r="AG85" s="66">
        <v>0.86660761316030299</v>
      </c>
      <c r="AH85" s="66">
        <v>0.81789718318883897</v>
      </c>
      <c r="AI85" s="67" t="s">
        <v>75</v>
      </c>
      <c r="AJ85" s="67" t="s">
        <v>75</v>
      </c>
      <c r="AK85" s="67" t="s">
        <v>73</v>
      </c>
      <c r="AL85" s="67" t="s">
        <v>73</v>
      </c>
      <c r="AM85" s="67" t="s">
        <v>77</v>
      </c>
      <c r="AN85" s="67" t="s">
        <v>77</v>
      </c>
      <c r="AO85" s="67" t="s">
        <v>77</v>
      </c>
      <c r="AP85" s="67" t="s">
        <v>75</v>
      </c>
      <c r="AR85" s="68" t="s">
        <v>80</v>
      </c>
      <c r="AS85" s="66">
        <v>0.764077031229909</v>
      </c>
      <c r="AT85" s="66">
        <v>0.78185212897951994</v>
      </c>
      <c r="AU85" s="66">
        <v>11.7523691987757</v>
      </c>
      <c r="AV85" s="66">
        <v>11.2784086121226</v>
      </c>
      <c r="AW85" s="66">
        <v>0.48571902245031601</v>
      </c>
      <c r="AX85" s="66">
        <v>0.46706302681809397</v>
      </c>
      <c r="AY85" s="66">
        <v>0.80328492295590603</v>
      </c>
      <c r="AZ85" s="66">
        <v>0.81869273756447003</v>
      </c>
      <c r="BA85" s="67" t="s">
        <v>75</v>
      </c>
      <c r="BB85" s="67" t="s">
        <v>75</v>
      </c>
      <c r="BC85" s="67" t="s">
        <v>76</v>
      </c>
      <c r="BD85" s="67" t="s">
        <v>76</v>
      </c>
      <c r="BE85" s="67" t="s">
        <v>77</v>
      </c>
      <c r="BF85" s="67" t="s">
        <v>77</v>
      </c>
      <c r="BG85" s="67" t="s">
        <v>75</v>
      </c>
      <c r="BH85" s="67" t="s">
        <v>75</v>
      </c>
      <c r="BI85" s="63">
        <f t="shared" ref="BI85" si="724">IF(BJ85=AR85,1,0)</f>
        <v>1</v>
      </c>
      <c r="BJ85" s="63" t="s">
        <v>80</v>
      </c>
      <c r="BK85" s="66">
        <v>0.77280838950758401</v>
      </c>
      <c r="BL85" s="66">
        <v>0.79008821186110201</v>
      </c>
      <c r="BM85" s="66">
        <v>17.311852514792498</v>
      </c>
      <c r="BN85" s="66">
        <v>15.7081291725773</v>
      </c>
      <c r="BO85" s="66">
        <v>0.476646211033316</v>
      </c>
      <c r="BP85" s="66">
        <v>0.45816131235504698</v>
      </c>
      <c r="BQ85" s="66">
        <v>0.86857741991317705</v>
      </c>
      <c r="BR85" s="66">
        <v>0.86727983833181699</v>
      </c>
      <c r="BS85" s="63" t="s">
        <v>75</v>
      </c>
      <c r="BT85" s="63" t="s">
        <v>75</v>
      </c>
      <c r="BU85" s="63" t="s">
        <v>73</v>
      </c>
      <c r="BV85" s="63" t="s">
        <v>73</v>
      </c>
      <c r="BW85" s="63" t="s">
        <v>77</v>
      </c>
      <c r="BX85" s="63" t="s">
        <v>77</v>
      </c>
      <c r="BY85" s="63" t="s">
        <v>77</v>
      </c>
      <c r="BZ85" s="63" t="s">
        <v>77</v>
      </c>
    </row>
    <row r="86" spans="1:78" s="63" customFormat="1" x14ac:dyDescent="0.25">
      <c r="A86" s="62">
        <v>14159200</v>
      </c>
      <c r="B86" s="63">
        <v>23773037</v>
      </c>
      <c r="C86" s="63" t="s">
        <v>5</v>
      </c>
      <c r="D86" s="83" t="s">
        <v>336</v>
      </c>
      <c r="E86" s="83" t="s">
        <v>318</v>
      </c>
      <c r="F86" s="79"/>
      <c r="G86" s="64">
        <v>0.82699999999999996</v>
      </c>
      <c r="H86" s="64" t="str">
        <f t="shared" ref="H86" si="725">IF(G86&gt;0.8,"VG",IF(G86&gt;0.7,"G",IF(G86&gt;0.45,"S","NS")))</f>
        <v>VG</v>
      </c>
      <c r="I86" s="64" t="str">
        <f t="shared" ref="I86" si="726">AJ86</f>
        <v>G</v>
      </c>
      <c r="J86" s="64" t="str">
        <f t="shared" ref="J86" si="727">BB86</f>
        <v>G</v>
      </c>
      <c r="K86" s="64" t="str">
        <f t="shared" ref="K86" si="728">BT86</f>
        <v>G</v>
      </c>
      <c r="L86" s="65">
        <v>4.8899999999999999E-2</v>
      </c>
      <c r="M86" s="64" t="str">
        <f t="shared" ref="M86" si="729">IF(ABS(L86)&lt;5%,"VG",IF(ABS(L86)&lt;10%,"G",IF(ABS(L86)&lt;15%,"S","NS")))</f>
        <v>VG</v>
      </c>
      <c r="N86" s="64" t="str">
        <f t="shared" ref="N86" si="730">AO86</f>
        <v>VG</v>
      </c>
      <c r="O86" s="64" t="str">
        <f t="shared" ref="O86" si="731">BD86</f>
        <v>S</v>
      </c>
      <c r="P86" s="64" t="str">
        <f t="shared" ref="P86" si="732">BY86</f>
        <v>VG</v>
      </c>
      <c r="Q86" s="64">
        <v>0.41</v>
      </c>
      <c r="R86" s="64" t="str">
        <f t="shared" ref="R86" si="733">IF(Q86&lt;=0.5,"VG",IF(Q86&lt;=0.6,"G",IF(Q86&lt;=0.7,"S","NS")))</f>
        <v>VG</v>
      </c>
      <c r="S86" s="64" t="str">
        <f t="shared" ref="S86" si="734">AN86</f>
        <v>VG</v>
      </c>
      <c r="T86" s="64" t="str">
        <f t="shared" ref="T86" si="735">BF86</f>
        <v>VG</v>
      </c>
      <c r="U86" s="64" t="str">
        <f t="shared" ref="U86" si="736">BX86</f>
        <v>VG</v>
      </c>
      <c r="V86" s="64">
        <v>0.83299999999999996</v>
      </c>
      <c r="W86" s="64" t="str">
        <f t="shared" ref="W86" si="737">IF(V86&gt;0.85,"VG",IF(V86&gt;0.75,"G",IF(V86&gt;0.6,"S","NS")))</f>
        <v>G</v>
      </c>
      <c r="X86" s="64" t="str">
        <f t="shared" ref="X86" si="738">AP86</f>
        <v>G</v>
      </c>
      <c r="Y86" s="64" t="str">
        <f t="shared" ref="Y86" si="739">BH86</f>
        <v>G</v>
      </c>
      <c r="Z86" s="64" t="str">
        <f t="shared" ref="Z86" si="740">BZ86</f>
        <v>VG</v>
      </c>
      <c r="AA86" s="66">
        <v>0.75970108906368805</v>
      </c>
      <c r="AB86" s="66">
        <v>0.75063879960706603</v>
      </c>
      <c r="AC86" s="66">
        <v>18.415634885623501</v>
      </c>
      <c r="AD86" s="66">
        <v>15.2545356125226</v>
      </c>
      <c r="AE86" s="66">
        <v>0.49020292832286499</v>
      </c>
      <c r="AF86" s="66">
        <v>0.49936079180581799</v>
      </c>
      <c r="AG86" s="66">
        <v>0.86660761316030299</v>
      </c>
      <c r="AH86" s="66">
        <v>0.81789718318883897</v>
      </c>
      <c r="AI86" s="67" t="s">
        <v>75</v>
      </c>
      <c r="AJ86" s="67" t="s">
        <v>75</v>
      </c>
      <c r="AK86" s="67" t="s">
        <v>73</v>
      </c>
      <c r="AL86" s="67" t="s">
        <v>73</v>
      </c>
      <c r="AM86" s="67" t="s">
        <v>77</v>
      </c>
      <c r="AN86" s="67" t="s">
        <v>77</v>
      </c>
      <c r="AO86" s="67" t="s">
        <v>77</v>
      </c>
      <c r="AP86" s="67" t="s">
        <v>75</v>
      </c>
      <c r="AR86" s="68" t="s">
        <v>80</v>
      </c>
      <c r="AS86" s="66">
        <v>0.764077031229909</v>
      </c>
      <c r="AT86" s="66">
        <v>0.78185212897951994</v>
      </c>
      <c r="AU86" s="66">
        <v>11.7523691987757</v>
      </c>
      <c r="AV86" s="66">
        <v>11.2784086121226</v>
      </c>
      <c r="AW86" s="66">
        <v>0.48571902245031601</v>
      </c>
      <c r="AX86" s="66">
        <v>0.46706302681809397</v>
      </c>
      <c r="AY86" s="66">
        <v>0.80328492295590603</v>
      </c>
      <c r="AZ86" s="66">
        <v>0.81869273756447003</v>
      </c>
      <c r="BA86" s="67" t="s">
        <v>75</v>
      </c>
      <c r="BB86" s="67" t="s">
        <v>75</v>
      </c>
      <c r="BC86" s="67" t="s">
        <v>76</v>
      </c>
      <c r="BD86" s="67" t="s">
        <v>76</v>
      </c>
      <c r="BE86" s="67" t="s">
        <v>77</v>
      </c>
      <c r="BF86" s="67" t="s">
        <v>77</v>
      </c>
      <c r="BG86" s="67" t="s">
        <v>75</v>
      </c>
      <c r="BH86" s="67" t="s">
        <v>75</v>
      </c>
      <c r="BI86" s="63">
        <f t="shared" ref="BI86" si="741">IF(BJ86=AR86,1,0)</f>
        <v>1</v>
      </c>
      <c r="BJ86" s="63" t="s">
        <v>80</v>
      </c>
      <c r="BK86" s="66">
        <v>0.77280838950758401</v>
      </c>
      <c r="BL86" s="66">
        <v>0.79008821186110201</v>
      </c>
      <c r="BM86" s="66">
        <v>17.311852514792498</v>
      </c>
      <c r="BN86" s="66">
        <v>15.7081291725773</v>
      </c>
      <c r="BO86" s="66">
        <v>0.476646211033316</v>
      </c>
      <c r="BP86" s="66">
        <v>0.45816131235504698</v>
      </c>
      <c r="BQ86" s="66">
        <v>0.86857741991317705</v>
      </c>
      <c r="BR86" s="66">
        <v>0.86727983833181699</v>
      </c>
      <c r="BS86" s="63" t="s">
        <v>75</v>
      </c>
      <c r="BT86" s="63" t="s">
        <v>75</v>
      </c>
      <c r="BU86" s="63" t="s">
        <v>73</v>
      </c>
      <c r="BV86" s="63" t="s">
        <v>73</v>
      </c>
      <c r="BW86" s="63" t="s">
        <v>77</v>
      </c>
      <c r="BX86" s="63" t="s">
        <v>77</v>
      </c>
      <c r="BY86" s="63" t="s">
        <v>77</v>
      </c>
      <c r="BZ86" s="63" t="s">
        <v>77</v>
      </c>
    </row>
    <row r="87" spans="1:78" s="63" customFormat="1" x14ac:dyDescent="0.25">
      <c r="A87" s="62">
        <v>14159200</v>
      </c>
      <c r="B87" s="63">
        <v>23773037</v>
      </c>
      <c r="C87" s="63" t="s">
        <v>5</v>
      </c>
      <c r="D87" s="83" t="s">
        <v>346</v>
      </c>
      <c r="E87" s="83" t="s">
        <v>338</v>
      </c>
      <c r="F87" s="79"/>
      <c r="G87" s="64">
        <v>0.84099999999999997</v>
      </c>
      <c r="H87" s="64" t="str">
        <f t="shared" ref="H87" si="742">IF(G87&gt;0.8,"VG",IF(G87&gt;0.7,"G",IF(G87&gt;0.45,"S","NS")))</f>
        <v>VG</v>
      </c>
      <c r="I87" s="64" t="str">
        <f t="shared" ref="I87" si="743">AJ87</f>
        <v>G</v>
      </c>
      <c r="J87" s="64" t="str">
        <f t="shared" ref="J87" si="744">BB87</f>
        <v>G</v>
      </c>
      <c r="K87" s="64" t="str">
        <f t="shared" ref="K87" si="745">BT87</f>
        <v>G</v>
      </c>
      <c r="L87" s="65">
        <v>0.01</v>
      </c>
      <c r="M87" s="64" t="str">
        <f t="shared" ref="M87" si="746">IF(ABS(L87)&lt;5%,"VG",IF(ABS(L87)&lt;10%,"G",IF(ABS(L87)&lt;15%,"S","NS")))</f>
        <v>VG</v>
      </c>
      <c r="N87" s="64" t="str">
        <f t="shared" ref="N87" si="747">AO87</f>
        <v>VG</v>
      </c>
      <c r="O87" s="64" t="str">
        <f t="shared" ref="O87" si="748">BD87</f>
        <v>S</v>
      </c>
      <c r="P87" s="64" t="str">
        <f t="shared" ref="P87" si="749">BY87</f>
        <v>VG</v>
      </c>
      <c r="Q87" s="64">
        <v>0.39800000000000002</v>
      </c>
      <c r="R87" s="64" t="str">
        <f t="shared" ref="R87" si="750">IF(Q87&lt;=0.5,"VG",IF(Q87&lt;=0.6,"G",IF(Q87&lt;=0.7,"S","NS")))</f>
        <v>VG</v>
      </c>
      <c r="S87" s="64" t="str">
        <f t="shared" ref="S87" si="751">AN87</f>
        <v>VG</v>
      </c>
      <c r="T87" s="64" t="str">
        <f t="shared" ref="T87" si="752">BF87</f>
        <v>VG</v>
      </c>
      <c r="U87" s="64" t="str">
        <f t="shared" ref="U87" si="753">BX87</f>
        <v>VG</v>
      </c>
      <c r="V87" s="64">
        <v>0.8417</v>
      </c>
      <c r="W87" s="64" t="str">
        <f t="shared" ref="W87" si="754">IF(V87&gt;0.85,"VG",IF(V87&gt;0.75,"G",IF(V87&gt;0.6,"S","NS")))</f>
        <v>G</v>
      </c>
      <c r="X87" s="64" t="str">
        <f t="shared" ref="X87" si="755">AP87</f>
        <v>G</v>
      </c>
      <c r="Y87" s="64" t="str">
        <f t="shared" ref="Y87" si="756">BH87</f>
        <v>G</v>
      </c>
      <c r="Z87" s="64" t="str">
        <f t="shared" ref="Z87" si="757">BZ87</f>
        <v>VG</v>
      </c>
      <c r="AA87" s="66">
        <v>0.75970108906368805</v>
      </c>
      <c r="AB87" s="66">
        <v>0.75063879960706603</v>
      </c>
      <c r="AC87" s="66">
        <v>18.415634885623501</v>
      </c>
      <c r="AD87" s="66">
        <v>15.2545356125226</v>
      </c>
      <c r="AE87" s="66">
        <v>0.49020292832286499</v>
      </c>
      <c r="AF87" s="66">
        <v>0.49936079180581799</v>
      </c>
      <c r="AG87" s="66">
        <v>0.86660761316030299</v>
      </c>
      <c r="AH87" s="66">
        <v>0.81789718318883897</v>
      </c>
      <c r="AI87" s="67" t="s">
        <v>75</v>
      </c>
      <c r="AJ87" s="67" t="s">
        <v>75</v>
      </c>
      <c r="AK87" s="67" t="s">
        <v>73</v>
      </c>
      <c r="AL87" s="67" t="s">
        <v>73</v>
      </c>
      <c r="AM87" s="67" t="s">
        <v>77</v>
      </c>
      <c r="AN87" s="67" t="s">
        <v>77</v>
      </c>
      <c r="AO87" s="67" t="s">
        <v>77</v>
      </c>
      <c r="AP87" s="67" t="s">
        <v>75</v>
      </c>
      <c r="AR87" s="68" t="s">
        <v>80</v>
      </c>
      <c r="AS87" s="66">
        <v>0.764077031229909</v>
      </c>
      <c r="AT87" s="66">
        <v>0.78185212897951994</v>
      </c>
      <c r="AU87" s="66">
        <v>11.7523691987757</v>
      </c>
      <c r="AV87" s="66">
        <v>11.2784086121226</v>
      </c>
      <c r="AW87" s="66">
        <v>0.48571902245031601</v>
      </c>
      <c r="AX87" s="66">
        <v>0.46706302681809397</v>
      </c>
      <c r="AY87" s="66">
        <v>0.80328492295590603</v>
      </c>
      <c r="AZ87" s="66">
        <v>0.81869273756447003</v>
      </c>
      <c r="BA87" s="67" t="s">
        <v>75</v>
      </c>
      <c r="BB87" s="67" t="s">
        <v>75</v>
      </c>
      <c r="BC87" s="67" t="s">
        <v>76</v>
      </c>
      <c r="BD87" s="67" t="s">
        <v>76</v>
      </c>
      <c r="BE87" s="67" t="s">
        <v>77</v>
      </c>
      <c r="BF87" s="67" t="s">
        <v>77</v>
      </c>
      <c r="BG87" s="67" t="s">
        <v>75</v>
      </c>
      <c r="BH87" s="67" t="s">
        <v>75</v>
      </c>
      <c r="BI87" s="63">
        <f t="shared" ref="BI87" si="758">IF(BJ87=AR87,1,0)</f>
        <v>1</v>
      </c>
      <c r="BJ87" s="63" t="s">
        <v>80</v>
      </c>
      <c r="BK87" s="66">
        <v>0.77280838950758401</v>
      </c>
      <c r="BL87" s="66">
        <v>0.79008821186110201</v>
      </c>
      <c r="BM87" s="66">
        <v>17.311852514792498</v>
      </c>
      <c r="BN87" s="66">
        <v>15.7081291725773</v>
      </c>
      <c r="BO87" s="66">
        <v>0.476646211033316</v>
      </c>
      <c r="BP87" s="66">
        <v>0.45816131235504698</v>
      </c>
      <c r="BQ87" s="66">
        <v>0.86857741991317705</v>
      </c>
      <c r="BR87" s="66">
        <v>0.86727983833181699</v>
      </c>
      <c r="BS87" s="63" t="s">
        <v>75</v>
      </c>
      <c r="BT87" s="63" t="s">
        <v>75</v>
      </c>
      <c r="BU87" s="63" t="s">
        <v>73</v>
      </c>
      <c r="BV87" s="63" t="s">
        <v>73</v>
      </c>
      <c r="BW87" s="63" t="s">
        <v>77</v>
      </c>
      <c r="BX87" s="63" t="s">
        <v>77</v>
      </c>
      <c r="BY87" s="63" t="s">
        <v>77</v>
      </c>
      <c r="BZ87" s="63" t="s">
        <v>77</v>
      </c>
    </row>
    <row r="88" spans="1:78" s="63" customFormat="1" x14ac:dyDescent="0.25">
      <c r="A88" s="62">
        <v>14159200</v>
      </c>
      <c r="B88" s="63">
        <v>23773037</v>
      </c>
      <c r="C88" s="63" t="s">
        <v>5</v>
      </c>
      <c r="D88" s="83" t="s">
        <v>346</v>
      </c>
      <c r="E88" s="83" t="s">
        <v>318</v>
      </c>
      <c r="F88" s="79"/>
      <c r="G88" s="64">
        <v>0.83199999999999996</v>
      </c>
      <c r="H88" s="64" t="str">
        <f t="shared" ref="H88" si="759">IF(G88&gt;0.8,"VG",IF(G88&gt;0.7,"G",IF(G88&gt;0.45,"S","NS")))</f>
        <v>VG</v>
      </c>
      <c r="I88" s="64" t="str">
        <f t="shared" ref="I88" si="760">AJ88</f>
        <v>G</v>
      </c>
      <c r="J88" s="64" t="str">
        <f t="shared" ref="J88" si="761">BB88</f>
        <v>G</v>
      </c>
      <c r="K88" s="64" t="str">
        <f t="shared" ref="K88" si="762">BT88</f>
        <v>G</v>
      </c>
      <c r="L88" s="65">
        <v>2.35E-2</v>
      </c>
      <c r="M88" s="64" t="str">
        <f t="shared" ref="M88" si="763">IF(ABS(L88)&lt;5%,"VG",IF(ABS(L88)&lt;10%,"G",IF(ABS(L88)&lt;15%,"S","NS")))</f>
        <v>VG</v>
      </c>
      <c r="N88" s="64" t="str">
        <f t="shared" ref="N88" si="764">AO88</f>
        <v>VG</v>
      </c>
      <c r="O88" s="64" t="str">
        <f t="shared" ref="O88" si="765">BD88</f>
        <v>S</v>
      </c>
      <c r="P88" s="64" t="str">
        <f t="shared" ref="P88" si="766">BY88</f>
        <v>VG</v>
      </c>
      <c r="Q88" s="64">
        <v>0.41</v>
      </c>
      <c r="R88" s="64" t="str">
        <f t="shared" ref="R88" si="767">IF(Q88&lt;=0.5,"VG",IF(Q88&lt;=0.6,"G",IF(Q88&lt;=0.7,"S","NS")))</f>
        <v>VG</v>
      </c>
      <c r="S88" s="64" t="str">
        <f t="shared" ref="S88" si="768">AN88</f>
        <v>VG</v>
      </c>
      <c r="T88" s="64" t="str">
        <f t="shared" ref="T88" si="769">BF88</f>
        <v>VG</v>
      </c>
      <c r="U88" s="64" t="str">
        <f t="shared" ref="U88" si="770">BX88</f>
        <v>VG</v>
      </c>
      <c r="V88" s="64">
        <v>0.83299999999999996</v>
      </c>
      <c r="W88" s="64" t="str">
        <f t="shared" ref="W88" si="771">IF(V88&gt;0.85,"VG",IF(V88&gt;0.75,"G",IF(V88&gt;0.6,"S","NS")))</f>
        <v>G</v>
      </c>
      <c r="X88" s="64" t="str">
        <f t="shared" ref="X88" si="772">AP88</f>
        <v>G</v>
      </c>
      <c r="Y88" s="64" t="str">
        <f t="shared" ref="Y88" si="773">BH88</f>
        <v>G</v>
      </c>
      <c r="Z88" s="64" t="str">
        <f t="shared" ref="Z88" si="774">BZ88</f>
        <v>VG</v>
      </c>
      <c r="AA88" s="66">
        <v>0.75970108906368805</v>
      </c>
      <c r="AB88" s="66">
        <v>0.75063879960706603</v>
      </c>
      <c r="AC88" s="66">
        <v>18.415634885623501</v>
      </c>
      <c r="AD88" s="66">
        <v>15.2545356125226</v>
      </c>
      <c r="AE88" s="66">
        <v>0.49020292832286499</v>
      </c>
      <c r="AF88" s="66">
        <v>0.49936079180581799</v>
      </c>
      <c r="AG88" s="66">
        <v>0.86660761316030299</v>
      </c>
      <c r="AH88" s="66">
        <v>0.81789718318883897</v>
      </c>
      <c r="AI88" s="67" t="s">
        <v>75</v>
      </c>
      <c r="AJ88" s="67" t="s">
        <v>75</v>
      </c>
      <c r="AK88" s="67" t="s">
        <v>73</v>
      </c>
      <c r="AL88" s="67" t="s">
        <v>73</v>
      </c>
      <c r="AM88" s="67" t="s">
        <v>77</v>
      </c>
      <c r="AN88" s="67" t="s">
        <v>77</v>
      </c>
      <c r="AO88" s="67" t="s">
        <v>77</v>
      </c>
      <c r="AP88" s="67" t="s">
        <v>75</v>
      </c>
      <c r="AR88" s="68" t="s">
        <v>80</v>
      </c>
      <c r="AS88" s="66">
        <v>0.764077031229909</v>
      </c>
      <c r="AT88" s="66">
        <v>0.78185212897951994</v>
      </c>
      <c r="AU88" s="66">
        <v>11.7523691987757</v>
      </c>
      <c r="AV88" s="66">
        <v>11.2784086121226</v>
      </c>
      <c r="AW88" s="66">
        <v>0.48571902245031601</v>
      </c>
      <c r="AX88" s="66">
        <v>0.46706302681809397</v>
      </c>
      <c r="AY88" s="66">
        <v>0.80328492295590603</v>
      </c>
      <c r="AZ88" s="66">
        <v>0.81869273756447003</v>
      </c>
      <c r="BA88" s="67" t="s">
        <v>75</v>
      </c>
      <c r="BB88" s="67" t="s">
        <v>75</v>
      </c>
      <c r="BC88" s="67" t="s">
        <v>76</v>
      </c>
      <c r="BD88" s="67" t="s">
        <v>76</v>
      </c>
      <c r="BE88" s="67" t="s">
        <v>77</v>
      </c>
      <c r="BF88" s="67" t="s">
        <v>77</v>
      </c>
      <c r="BG88" s="67" t="s">
        <v>75</v>
      </c>
      <c r="BH88" s="67" t="s">
        <v>75</v>
      </c>
      <c r="BI88" s="63">
        <f t="shared" ref="BI88" si="775">IF(BJ88=AR88,1,0)</f>
        <v>1</v>
      </c>
      <c r="BJ88" s="63" t="s">
        <v>80</v>
      </c>
      <c r="BK88" s="66">
        <v>0.77280838950758401</v>
      </c>
      <c r="BL88" s="66">
        <v>0.79008821186110201</v>
      </c>
      <c r="BM88" s="66">
        <v>17.311852514792498</v>
      </c>
      <c r="BN88" s="66">
        <v>15.7081291725773</v>
      </c>
      <c r="BO88" s="66">
        <v>0.476646211033316</v>
      </c>
      <c r="BP88" s="66">
        <v>0.45816131235504698</v>
      </c>
      <c r="BQ88" s="66">
        <v>0.86857741991317705</v>
      </c>
      <c r="BR88" s="66">
        <v>0.86727983833181699</v>
      </c>
      <c r="BS88" s="63" t="s">
        <v>75</v>
      </c>
      <c r="BT88" s="63" t="s">
        <v>75</v>
      </c>
      <c r="BU88" s="63" t="s">
        <v>73</v>
      </c>
      <c r="BV88" s="63" t="s">
        <v>73</v>
      </c>
      <c r="BW88" s="63" t="s">
        <v>77</v>
      </c>
      <c r="BX88" s="63" t="s">
        <v>77</v>
      </c>
      <c r="BY88" s="63" t="s">
        <v>77</v>
      </c>
      <c r="BZ88" s="63" t="s">
        <v>77</v>
      </c>
    </row>
    <row r="89" spans="1:78" s="63" customFormat="1" x14ac:dyDescent="0.25">
      <c r="A89" s="62">
        <v>14159200</v>
      </c>
      <c r="B89" s="63">
        <v>23773037</v>
      </c>
      <c r="C89" s="63" t="s">
        <v>5</v>
      </c>
      <c r="D89" s="83" t="s">
        <v>347</v>
      </c>
      <c r="E89" s="83" t="s">
        <v>352</v>
      </c>
      <c r="F89" s="79"/>
      <c r="G89" s="64">
        <v>0.86399999999999999</v>
      </c>
      <c r="H89" s="64" t="str">
        <f t="shared" ref="H89" si="776">IF(G89&gt;0.8,"VG",IF(G89&gt;0.7,"G",IF(G89&gt;0.45,"S","NS")))</f>
        <v>VG</v>
      </c>
      <c r="I89" s="64" t="str">
        <f t="shared" ref="I89" si="777">AJ89</f>
        <v>G</v>
      </c>
      <c r="J89" s="64" t="str">
        <f t="shared" ref="J89" si="778">BB89</f>
        <v>G</v>
      </c>
      <c r="K89" s="64" t="str">
        <f t="shared" ref="K89" si="779">BT89</f>
        <v>G</v>
      </c>
      <c r="L89" s="65">
        <v>6.6E-4</v>
      </c>
      <c r="M89" s="64" t="str">
        <f t="shared" ref="M89" si="780">IF(ABS(L89)&lt;5%,"VG",IF(ABS(L89)&lt;10%,"G",IF(ABS(L89)&lt;15%,"S","NS")))</f>
        <v>VG</v>
      </c>
      <c r="N89" s="64" t="str">
        <f t="shared" ref="N89" si="781">AO89</f>
        <v>VG</v>
      </c>
      <c r="O89" s="64" t="str">
        <f t="shared" ref="O89" si="782">BD89</f>
        <v>S</v>
      </c>
      <c r="P89" s="64" t="str">
        <f t="shared" ref="P89" si="783">BY89</f>
        <v>VG</v>
      </c>
      <c r="Q89" s="64">
        <v>0.36799999999999999</v>
      </c>
      <c r="R89" s="64" t="str">
        <f t="shared" ref="R89" si="784">IF(Q89&lt;=0.5,"VG",IF(Q89&lt;=0.6,"G",IF(Q89&lt;=0.7,"S","NS")))</f>
        <v>VG</v>
      </c>
      <c r="S89" s="64" t="str">
        <f t="shared" ref="S89" si="785">AN89</f>
        <v>VG</v>
      </c>
      <c r="T89" s="64" t="str">
        <f t="shared" ref="T89" si="786">BF89</f>
        <v>VG</v>
      </c>
      <c r="U89" s="64" t="str">
        <f t="shared" ref="U89" si="787">BX89</f>
        <v>VG</v>
      </c>
      <c r="V89" s="64">
        <v>0.8649</v>
      </c>
      <c r="W89" s="64" t="str">
        <f t="shared" ref="W89" si="788">IF(V89&gt;0.85,"VG",IF(V89&gt;0.75,"G",IF(V89&gt;0.6,"S","NS")))</f>
        <v>VG</v>
      </c>
      <c r="X89" s="64" t="str">
        <f t="shared" ref="X89" si="789">AP89</f>
        <v>G</v>
      </c>
      <c r="Y89" s="64" t="str">
        <f t="shared" ref="Y89" si="790">BH89</f>
        <v>G</v>
      </c>
      <c r="Z89" s="64" t="str">
        <f t="shared" ref="Z89" si="791">BZ89</f>
        <v>VG</v>
      </c>
      <c r="AA89" s="66">
        <v>0.75970108906368805</v>
      </c>
      <c r="AB89" s="66">
        <v>0.75063879960706603</v>
      </c>
      <c r="AC89" s="66">
        <v>18.415634885623501</v>
      </c>
      <c r="AD89" s="66">
        <v>15.2545356125226</v>
      </c>
      <c r="AE89" s="66">
        <v>0.49020292832286499</v>
      </c>
      <c r="AF89" s="66">
        <v>0.49936079180581799</v>
      </c>
      <c r="AG89" s="66">
        <v>0.86660761316030299</v>
      </c>
      <c r="AH89" s="66">
        <v>0.81789718318883897</v>
      </c>
      <c r="AI89" s="67" t="s">
        <v>75</v>
      </c>
      <c r="AJ89" s="67" t="s">
        <v>75</v>
      </c>
      <c r="AK89" s="67" t="s">
        <v>73</v>
      </c>
      <c r="AL89" s="67" t="s">
        <v>73</v>
      </c>
      <c r="AM89" s="67" t="s">
        <v>77</v>
      </c>
      <c r="AN89" s="67" t="s">
        <v>77</v>
      </c>
      <c r="AO89" s="67" t="s">
        <v>77</v>
      </c>
      <c r="AP89" s="67" t="s">
        <v>75</v>
      </c>
      <c r="AR89" s="68" t="s">
        <v>80</v>
      </c>
      <c r="AS89" s="66">
        <v>0.764077031229909</v>
      </c>
      <c r="AT89" s="66">
        <v>0.78185212897951994</v>
      </c>
      <c r="AU89" s="66">
        <v>11.7523691987757</v>
      </c>
      <c r="AV89" s="66">
        <v>11.2784086121226</v>
      </c>
      <c r="AW89" s="66">
        <v>0.48571902245031601</v>
      </c>
      <c r="AX89" s="66">
        <v>0.46706302681809397</v>
      </c>
      <c r="AY89" s="66">
        <v>0.80328492295590603</v>
      </c>
      <c r="AZ89" s="66">
        <v>0.81869273756447003</v>
      </c>
      <c r="BA89" s="67" t="s">
        <v>75</v>
      </c>
      <c r="BB89" s="67" t="s">
        <v>75</v>
      </c>
      <c r="BC89" s="67" t="s">
        <v>76</v>
      </c>
      <c r="BD89" s="67" t="s">
        <v>76</v>
      </c>
      <c r="BE89" s="67" t="s">
        <v>77</v>
      </c>
      <c r="BF89" s="67" t="s">
        <v>77</v>
      </c>
      <c r="BG89" s="67" t="s">
        <v>75</v>
      </c>
      <c r="BH89" s="67" t="s">
        <v>75</v>
      </c>
      <c r="BI89" s="63">
        <f t="shared" ref="BI89" si="792">IF(BJ89=AR89,1,0)</f>
        <v>1</v>
      </c>
      <c r="BJ89" s="63" t="s">
        <v>80</v>
      </c>
      <c r="BK89" s="66">
        <v>0.77280838950758401</v>
      </c>
      <c r="BL89" s="66">
        <v>0.79008821186110201</v>
      </c>
      <c r="BM89" s="66">
        <v>17.311852514792498</v>
      </c>
      <c r="BN89" s="66">
        <v>15.7081291725773</v>
      </c>
      <c r="BO89" s="66">
        <v>0.476646211033316</v>
      </c>
      <c r="BP89" s="66">
        <v>0.45816131235504698</v>
      </c>
      <c r="BQ89" s="66">
        <v>0.86857741991317705</v>
      </c>
      <c r="BR89" s="66">
        <v>0.86727983833181699</v>
      </c>
      <c r="BS89" s="63" t="s">
        <v>75</v>
      </c>
      <c r="BT89" s="63" t="s">
        <v>75</v>
      </c>
      <c r="BU89" s="63" t="s">
        <v>73</v>
      </c>
      <c r="BV89" s="63" t="s">
        <v>73</v>
      </c>
      <c r="BW89" s="63" t="s">
        <v>77</v>
      </c>
      <c r="BX89" s="63" t="s">
        <v>77</v>
      </c>
      <c r="BY89" s="63" t="s">
        <v>77</v>
      </c>
      <c r="BZ89" s="63" t="s">
        <v>77</v>
      </c>
    </row>
    <row r="90" spans="1:78" s="63" customFormat="1" x14ac:dyDescent="0.25">
      <c r="A90" s="62">
        <v>14159200</v>
      </c>
      <c r="B90" s="63">
        <v>23773037</v>
      </c>
      <c r="C90" s="63" t="s">
        <v>5</v>
      </c>
      <c r="D90" s="83" t="s">
        <v>347</v>
      </c>
      <c r="E90" s="83" t="s">
        <v>354</v>
      </c>
      <c r="F90" s="79"/>
      <c r="G90" s="64">
        <v>0.877</v>
      </c>
      <c r="H90" s="64" t="str">
        <f t="shared" ref="H90" si="793">IF(G90&gt;0.8,"VG",IF(G90&gt;0.7,"G",IF(G90&gt;0.45,"S","NS")))</f>
        <v>VG</v>
      </c>
      <c r="I90" s="64" t="str">
        <f t="shared" ref="I90" si="794">AJ90</f>
        <v>G</v>
      </c>
      <c r="J90" s="64" t="str">
        <f t="shared" ref="J90" si="795">BB90</f>
        <v>G</v>
      </c>
      <c r="K90" s="64" t="str">
        <f t="shared" ref="K90" si="796">BT90</f>
        <v>G</v>
      </c>
      <c r="L90" s="65">
        <v>-3.6380000000000003E-2</v>
      </c>
      <c r="M90" s="64" t="str">
        <f t="shared" ref="M90" si="797">IF(ABS(L90)&lt;5%,"VG",IF(ABS(L90)&lt;10%,"G",IF(ABS(L90)&lt;15%,"S","NS")))</f>
        <v>VG</v>
      </c>
      <c r="N90" s="64" t="str">
        <f t="shared" ref="N90" si="798">AO90</f>
        <v>VG</v>
      </c>
      <c r="O90" s="64" t="str">
        <f t="shared" ref="O90" si="799">BD90</f>
        <v>S</v>
      </c>
      <c r="P90" s="64" t="str">
        <f t="shared" ref="P90" si="800">BY90</f>
        <v>VG</v>
      </c>
      <c r="Q90" s="64">
        <v>0.35</v>
      </c>
      <c r="R90" s="64" t="str">
        <f t="shared" ref="R90" si="801">IF(Q90&lt;=0.5,"VG",IF(Q90&lt;=0.6,"G",IF(Q90&lt;=0.7,"S","NS")))</f>
        <v>VG</v>
      </c>
      <c r="S90" s="64" t="str">
        <f t="shared" ref="S90" si="802">AN90</f>
        <v>VG</v>
      </c>
      <c r="T90" s="64" t="str">
        <f t="shared" ref="T90" si="803">BF90</f>
        <v>VG</v>
      </c>
      <c r="U90" s="64" t="str">
        <f t="shared" ref="U90" si="804">BX90</f>
        <v>VG</v>
      </c>
      <c r="V90" s="64">
        <v>0.88</v>
      </c>
      <c r="W90" s="64" t="str">
        <f t="shared" ref="W90" si="805">IF(V90&gt;0.85,"VG",IF(V90&gt;0.75,"G",IF(V90&gt;0.6,"S","NS")))</f>
        <v>VG</v>
      </c>
      <c r="X90" s="64" t="str">
        <f t="shared" ref="X90" si="806">AP90</f>
        <v>G</v>
      </c>
      <c r="Y90" s="64" t="str">
        <f t="shared" ref="Y90" si="807">BH90</f>
        <v>G</v>
      </c>
      <c r="Z90" s="64" t="str">
        <f t="shared" ref="Z90" si="808">BZ90</f>
        <v>VG</v>
      </c>
      <c r="AA90" s="66">
        <v>0.75970108906368805</v>
      </c>
      <c r="AB90" s="66">
        <v>0.75063879960706603</v>
      </c>
      <c r="AC90" s="66">
        <v>18.415634885623501</v>
      </c>
      <c r="AD90" s="66">
        <v>15.2545356125226</v>
      </c>
      <c r="AE90" s="66">
        <v>0.49020292832286499</v>
      </c>
      <c r="AF90" s="66">
        <v>0.49936079180581799</v>
      </c>
      <c r="AG90" s="66">
        <v>0.86660761316030299</v>
      </c>
      <c r="AH90" s="66">
        <v>0.81789718318883897</v>
      </c>
      <c r="AI90" s="67" t="s">
        <v>75</v>
      </c>
      <c r="AJ90" s="67" t="s">
        <v>75</v>
      </c>
      <c r="AK90" s="67" t="s">
        <v>73</v>
      </c>
      <c r="AL90" s="67" t="s">
        <v>73</v>
      </c>
      <c r="AM90" s="67" t="s">
        <v>77</v>
      </c>
      <c r="AN90" s="67" t="s">
        <v>77</v>
      </c>
      <c r="AO90" s="67" t="s">
        <v>77</v>
      </c>
      <c r="AP90" s="67" t="s">
        <v>75</v>
      </c>
      <c r="AR90" s="68" t="s">
        <v>80</v>
      </c>
      <c r="AS90" s="66">
        <v>0.764077031229909</v>
      </c>
      <c r="AT90" s="66">
        <v>0.78185212897951994</v>
      </c>
      <c r="AU90" s="66">
        <v>11.7523691987757</v>
      </c>
      <c r="AV90" s="66">
        <v>11.2784086121226</v>
      </c>
      <c r="AW90" s="66">
        <v>0.48571902245031601</v>
      </c>
      <c r="AX90" s="66">
        <v>0.46706302681809397</v>
      </c>
      <c r="AY90" s="66">
        <v>0.80328492295590603</v>
      </c>
      <c r="AZ90" s="66">
        <v>0.81869273756447003</v>
      </c>
      <c r="BA90" s="67" t="s">
        <v>75</v>
      </c>
      <c r="BB90" s="67" t="s">
        <v>75</v>
      </c>
      <c r="BC90" s="67" t="s">
        <v>76</v>
      </c>
      <c r="BD90" s="67" t="s">
        <v>76</v>
      </c>
      <c r="BE90" s="67" t="s">
        <v>77</v>
      </c>
      <c r="BF90" s="67" t="s">
        <v>77</v>
      </c>
      <c r="BG90" s="67" t="s">
        <v>75</v>
      </c>
      <c r="BH90" s="67" t="s">
        <v>75</v>
      </c>
      <c r="BI90" s="63">
        <f t="shared" ref="BI90" si="809">IF(BJ90=AR90,1,0)</f>
        <v>1</v>
      </c>
      <c r="BJ90" s="63" t="s">
        <v>80</v>
      </c>
      <c r="BK90" s="66">
        <v>0.77280838950758401</v>
      </c>
      <c r="BL90" s="66">
        <v>0.79008821186110201</v>
      </c>
      <c r="BM90" s="66">
        <v>17.311852514792498</v>
      </c>
      <c r="BN90" s="66">
        <v>15.7081291725773</v>
      </c>
      <c r="BO90" s="66">
        <v>0.476646211033316</v>
      </c>
      <c r="BP90" s="66">
        <v>0.45816131235504698</v>
      </c>
      <c r="BQ90" s="66">
        <v>0.86857741991317705</v>
      </c>
      <c r="BR90" s="66">
        <v>0.86727983833181699</v>
      </c>
      <c r="BS90" s="63" t="s">
        <v>75</v>
      </c>
      <c r="BT90" s="63" t="s">
        <v>75</v>
      </c>
      <c r="BU90" s="63" t="s">
        <v>73</v>
      </c>
      <c r="BV90" s="63" t="s">
        <v>73</v>
      </c>
      <c r="BW90" s="63" t="s">
        <v>77</v>
      </c>
      <c r="BX90" s="63" t="s">
        <v>77</v>
      </c>
      <c r="BY90" s="63" t="s">
        <v>77</v>
      </c>
      <c r="BZ90" s="63" t="s">
        <v>77</v>
      </c>
    </row>
    <row r="91" spans="1:78" s="63" customFormat="1" x14ac:dyDescent="0.25">
      <c r="A91" s="62">
        <v>14159200</v>
      </c>
      <c r="B91" s="63">
        <v>23773037</v>
      </c>
      <c r="C91" s="63" t="s">
        <v>5</v>
      </c>
      <c r="D91" s="83" t="s">
        <v>359</v>
      </c>
      <c r="E91" s="83"/>
      <c r="F91" s="79"/>
      <c r="G91" s="64">
        <v>0.86399999999999999</v>
      </c>
      <c r="H91" s="64" t="str">
        <f t="shared" ref="H91" si="810">IF(G91&gt;0.8,"VG",IF(G91&gt;0.7,"G",IF(G91&gt;0.45,"S","NS")))</f>
        <v>VG</v>
      </c>
      <c r="I91" s="64" t="str">
        <f t="shared" ref="I91" si="811">AJ91</f>
        <v>G</v>
      </c>
      <c r="J91" s="64" t="str">
        <f t="shared" ref="J91" si="812">BB91</f>
        <v>G</v>
      </c>
      <c r="K91" s="64" t="str">
        <f t="shared" ref="K91" si="813">BT91</f>
        <v>G</v>
      </c>
      <c r="L91" s="157">
        <v>4.6000000000000001E-4</v>
      </c>
      <c r="M91" s="64" t="str">
        <f t="shared" ref="M91" si="814">IF(ABS(L91)&lt;5%,"VG",IF(ABS(L91)&lt;10%,"G",IF(ABS(L91)&lt;15%,"S","NS")))</f>
        <v>VG</v>
      </c>
      <c r="N91" s="64" t="str">
        <f t="shared" ref="N91" si="815">AO91</f>
        <v>VG</v>
      </c>
      <c r="O91" s="64" t="str">
        <f t="shared" ref="O91" si="816">BD91</f>
        <v>S</v>
      </c>
      <c r="P91" s="64" t="str">
        <f t="shared" ref="P91" si="817">BY91</f>
        <v>VG</v>
      </c>
      <c r="Q91" s="64">
        <v>0.36799999999999999</v>
      </c>
      <c r="R91" s="64" t="str">
        <f t="shared" ref="R91" si="818">IF(Q91&lt;=0.5,"VG",IF(Q91&lt;=0.6,"G",IF(Q91&lt;=0.7,"S","NS")))</f>
        <v>VG</v>
      </c>
      <c r="S91" s="64" t="str">
        <f t="shared" ref="S91" si="819">AN91</f>
        <v>VG</v>
      </c>
      <c r="T91" s="64" t="str">
        <f t="shared" ref="T91" si="820">BF91</f>
        <v>VG</v>
      </c>
      <c r="U91" s="64" t="str">
        <f t="shared" ref="U91" si="821">BX91</f>
        <v>VG</v>
      </c>
      <c r="V91" s="64">
        <v>0.86399999999999999</v>
      </c>
      <c r="W91" s="64" t="str">
        <f t="shared" ref="W91" si="822">IF(V91&gt;0.85,"VG",IF(V91&gt;0.75,"G",IF(V91&gt;0.6,"S","NS")))</f>
        <v>VG</v>
      </c>
      <c r="X91" s="64" t="str">
        <f t="shared" ref="X91" si="823">AP91</f>
        <v>G</v>
      </c>
      <c r="Y91" s="64" t="str">
        <f t="shared" ref="Y91" si="824">BH91</f>
        <v>G</v>
      </c>
      <c r="Z91" s="64" t="str">
        <f t="shared" ref="Z91" si="825">BZ91</f>
        <v>VG</v>
      </c>
      <c r="AA91" s="66">
        <v>0.75970108906368805</v>
      </c>
      <c r="AB91" s="66">
        <v>0.75063879960706603</v>
      </c>
      <c r="AC91" s="66">
        <v>18.415634885623501</v>
      </c>
      <c r="AD91" s="66">
        <v>15.2545356125226</v>
      </c>
      <c r="AE91" s="66">
        <v>0.49020292832286499</v>
      </c>
      <c r="AF91" s="66">
        <v>0.49936079180581799</v>
      </c>
      <c r="AG91" s="66">
        <v>0.86660761316030299</v>
      </c>
      <c r="AH91" s="66">
        <v>0.81789718318883897</v>
      </c>
      <c r="AI91" s="67" t="s">
        <v>75</v>
      </c>
      <c r="AJ91" s="67" t="s">
        <v>75</v>
      </c>
      <c r="AK91" s="67" t="s">
        <v>73</v>
      </c>
      <c r="AL91" s="67" t="s">
        <v>73</v>
      </c>
      <c r="AM91" s="67" t="s">
        <v>77</v>
      </c>
      <c r="AN91" s="67" t="s">
        <v>77</v>
      </c>
      <c r="AO91" s="67" t="s">
        <v>77</v>
      </c>
      <c r="AP91" s="67" t="s">
        <v>75</v>
      </c>
      <c r="AR91" s="68" t="s">
        <v>80</v>
      </c>
      <c r="AS91" s="66">
        <v>0.764077031229909</v>
      </c>
      <c r="AT91" s="66">
        <v>0.78185212897951994</v>
      </c>
      <c r="AU91" s="66">
        <v>11.7523691987757</v>
      </c>
      <c r="AV91" s="66">
        <v>11.2784086121226</v>
      </c>
      <c r="AW91" s="66">
        <v>0.48571902245031601</v>
      </c>
      <c r="AX91" s="66">
        <v>0.46706302681809397</v>
      </c>
      <c r="AY91" s="66">
        <v>0.80328492295590603</v>
      </c>
      <c r="AZ91" s="66">
        <v>0.81869273756447003</v>
      </c>
      <c r="BA91" s="67" t="s">
        <v>75</v>
      </c>
      <c r="BB91" s="67" t="s">
        <v>75</v>
      </c>
      <c r="BC91" s="67" t="s">
        <v>76</v>
      </c>
      <c r="BD91" s="67" t="s">
        <v>76</v>
      </c>
      <c r="BE91" s="67" t="s">
        <v>77</v>
      </c>
      <c r="BF91" s="67" t="s">
        <v>77</v>
      </c>
      <c r="BG91" s="67" t="s">
        <v>75</v>
      </c>
      <c r="BH91" s="67" t="s">
        <v>75</v>
      </c>
      <c r="BI91" s="63">
        <f t="shared" ref="BI91" si="826">IF(BJ91=AR91,1,0)</f>
        <v>1</v>
      </c>
      <c r="BJ91" s="63" t="s">
        <v>80</v>
      </c>
      <c r="BK91" s="66">
        <v>0.77280838950758401</v>
      </c>
      <c r="BL91" s="66">
        <v>0.79008821186110201</v>
      </c>
      <c r="BM91" s="66">
        <v>17.311852514792498</v>
      </c>
      <c r="BN91" s="66">
        <v>15.7081291725773</v>
      </c>
      <c r="BO91" s="66">
        <v>0.476646211033316</v>
      </c>
      <c r="BP91" s="66">
        <v>0.45816131235504698</v>
      </c>
      <c r="BQ91" s="66">
        <v>0.86857741991317705</v>
      </c>
      <c r="BR91" s="66">
        <v>0.86727983833181699</v>
      </c>
      <c r="BS91" s="63" t="s">
        <v>75</v>
      </c>
      <c r="BT91" s="63" t="s">
        <v>75</v>
      </c>
      <c r="BU91" s="63" t="s">
        <v>73</v>
      </c>
      <c r="BV91" s="63" t="s">
        <v>73</v>
      </c>
      <c r="BW91" s="63" t="s">
        <v>77</v>
      </c>
      <c r="BX91" s="63" t="s">
        <v>77</v>
      </c>
      <c r="BY91" s="63" t="s">
        <v>77</v>
      </c>
      <c r="BZ91" s="63" t="s">
        <v>77</v>
      </c>
    </row>
    <row r="92" spans="1:78" s="63" customFormat="1" x14ac:dyDescent="0.25">
      <c r="A92" s="62">
        <v>14159200</v>
      </c>
      <c r="B92" s="63">
        <v>23773037</v>
      </c>
      <c r="C92" s="63" t="s">
        <v>5</v>
      </c>
      <c r="D92" s="83" t="s">
        <v>364</v>
      </c>
      <c r="E92" s="83"/>
      <c r="F92" s="79"/>
      <c r="G92" s="64">
        <v>0.86399999999999999</v>
      </c>
      <c r="H92" s="64" t="str">
        <f t="shared" ref="H92" si="827">IF(G92&gt;0.8,"VG",IF(G92&gt;0.7,"G",IF(G92&gt;0.45,"S","NS")))</f>
        <v>VG</v>
      </c>
      <c r="I92" s="64" t="str">
        <f t="shared" ref="I92" si="828">AJ92</f>
        <v>G</v>
      </c>
      <c r="J92" s="64" t="str">
        <f t="shared" ref="J92" si="829">BB92</f>
        <v>G</v>
      </c>
      <c r="K92" s="64" t="str">
        <f t="shared" ref="K92" si="830">BT92</f>
        <v>G</v>
      </c>
      <c r="L92" s="157">
        <v>4.0000000000000002E-4</v>
      </c>
      <c r="M92" s="64" t="str">
        <f t="shared" ref="M92" si="831">IF(ABS(L92)&lt;5%,"VG",IF(ABS(L92)&lt;10%,"G",IF(ABS(L92)&lt;15%,"S","NS")))</f>
        <v>VG</v>
      </c>
      <c r="N92" s="64" t="str">
        <f t="shared" ref="N92" si="832">AO92</f>
        <v>VG</v>
      </c>
      <c r="O92" s="64" t="str">
        <f t="shared" ref="O92" si="833">BD92</f>
        <v>S</v>
      </c>
      <c r="P92" s="64" t="str">
        <f t="shared" ref="P92" si="834">BY92</f>
        <v>VG</v>
      </c>
      <c r="Q92" s="64">
        <v>0.36799999999999999</v>
      </c>
      <c r="R92" s="64" t="str">
        <f t="shared" ref="R92" si="835">IF(Q92&lt;=0.5,"VG",IF(Q92&lt;=0.6,"G",IF(Q92&lt;=0.7,"S","NS")))</f>
        <v>VG</v>
      </c>
      <c r="S92" s="64" t="str">
        <f t="shared" ref="S92" si="836">AN92</f>
        <v>VG</v>
      </c>
      <c r="T92" s="64" t="str">
        <f t="shared" ref="T92" si="837">BF92</f>
        <v>VG</v>
      </c>
      <c r="U92" s="64" t="str">
        <f t="shared" ref="U92" si="838">BX92</f>
        <v>VG</v>
      </c>
      <c r="V92" s="64">
        <v>0.86399999999999999</v>
      </c>
      <c r="W92" s="64" t="str">
        <f t="shared" ref="W92" si="839">IF(V92&gt;0.85,"VG",IF(V92&gt;0.75,"G",IF(V92&gt;0.6,"S","NS")))</f>
        <v>VG</v>
      </c>
      <c r="X92" s="64" t="str">
        <f t="shared" ref="X92" si="840">AP92</f>
        <v>G</v>
      </c>
      <c r="Y92" s="64" t="str">
        <f t="shared" ref="Y92" si="841">BH92</f>
        <v>G</v>
      </c>
      <c r="Z92" s="64" t="str">
        <f t="shared" ref="Z92" si="842">BZ92</f>
        <v>VG</v>
      </c>
      <c r="AA92" s="66">
        <v>0.75970108906368805</v>
      </c>
      <c r="AB92" s="66">
        <v>0.75063879960706603</v>
      </c>
      <c r="AC92" s="66">
        <v>18.415634885623501</v>
      </c>
      <c r="AD92" s="66">
        <v>15.2545356125226</v>
      </c>
      <c r="AE92" s="66">
        <v>0.49020292832286499</v>
      </c>
      <c r="AF92" s="66">
        <v>0.49936079180581799</v>
      </c>
      <c r="AG92" s="66">
        <v>0.86660761316030299</v>
      </c>
      <c r="AH92" s="66">
        <v>0.81789718318883897</v>
      </c>
      <c r="AI92" s="67" t="s">
        <v>75</v>
      </c>
      <c r="AJ92" s="67" t="s">
        <v>75</v>
      </c>
      <c r="AK92" s="67" t="s">
        <v>73</v>
      </c>
      <c r="AL92" s="67" t="s">
        <v>73</v>
      </c>
      <c r="AM92" s="67" t="s">
        <v>77</v>
      </c>
      <c r="AN92" s="67" t="s">
        <v>77</v>
      </c>
      <c r="AO92" s="67" t="s">
        <v>77</v>
      </c>
      <c r="AP92" s="67" t="s">
        <v>75</v>
      </c>
      <c r="AR92" s="68" t="s">
        <v>80</v>
      </c>
      <c r="AS92" s="66">
        <v>0.764077031229909</v>
      </c>
      <c r="AT92" s="66">
        <v>0.78185212897951994</v>
      </c>
      <c r="AU92" s="66">
        <v>11.7523691987757</v>
      </c>
      <c r="AV92" s="66">
        <v>11.2784086121226</v>
      </c>
      <c r="AW92" s="66">
        <v>0.48571902245031601</v>
      </c>
      <c r="AX92" s="66">
        <v>0.46706302681809397</v>
      </c>
      <c r="AY92" s="66">
        <v>0.80328492295590603</v>
      </c>
      <c r="AZ92" s="66">
        <v>0.81869273756447003</v>
      </c>
      <c r="BA92" s="67" t="s">
        <v>75</v>
      </c>
      <c r="BB92" s="67" t="s">
        <v>75</v>
      </c>
      <c r="BC92" s="67" t="s">
        <v>76</v>
      </c>
      <c r="BD92" s="67" t="s">
        <v>76</v>
      </c>
      <c r="BE92" s="67" t="s">
        <v>77</v>
      </c>
      <c r="BF92" s="67" t="s">
        <v>77</v>
      </c>
      <c r="BG92" s="67" t="s">
        <v>75</v>
      </c>
      <c r="BH92" s="67" t="s">
        <v>75</v>
      </c>
      <c r="BI92" s="63">
        <f t="shared" ref="BI92" si="843">IF(BJ92=AR92,1,0)</f>
        <v>1</v>
      </c>
      <c r="BJ92" s="63" t="s">
        <v>80</v>
      </c>
      <c r="BK92" s="66">
        <v>0.77280838950758401</v>
      </c>
      <c r="BL92" s="66">
        <v>0.79008821186110201</v>
      </c>
      <c r="BM92" s="66">
        <v>17.311852514792498</v>
      </c>
      <c r="BN92" s="66">
        <v>15.7081291725773</v>
      </c>
      <c r="BO92" s="66">
        <v>0.476646211033316</v>
      </c>
      <c r="BP92" s="66">
        <v>0.45816131235504698</v>
      </c>
      <c r="BQ92" s="66">
        <v>0.86857741991317705</v>
      </c>
      <c r="BR92" s="66">
        <v>0.86727983833181699</v>
      </c>
      <c r="BS92" s="63" t="s">
        <v>75</v>
      </c>
      <c r="BT92" s="63" t="s">
        <v>75</v>
      </c>
      <c r="BU92" s="63" t="s">
        <v>73</v>
      </c>
      <c r="BV92" s="63" t="s">
        <v>73</v>
      </c>
      <c r="BW92" s="63" t="s">
        <v>77</v>
      </c>
      <c r="BX92" s="63" t="s">
        <v>77</v>
      </c>
      <c r="BY92" s="63" t="s">
        <v>77</v>
      </c>
      <c r="BZ92" s="63" t="s">
        <v>77</v>
      </c>
    </row>
    <row r="93" spans="1:78" s="63" customFormat="1" x14ac:dyDescent="0.25">
      <c r="A93" s="62">
        <v>14159200</v>
      </c>
      <c r="B93" s="63">
        <v>23773037</v>
      </c>
      <c r="C93" s="63" t="s">
        <v>5</v>
      </c>
      <c r="D93" s="83" t="s">
        <v>384</v>
      </c>
      <c r="E93" s="83" t="s">
        <v>383</v>
      </c>
      <c r="F93" s="79"/>
      <c r="G93" s="64">
        <v>0.9</v>
      </c>
      <c r="H93" s="64" t="str">
        <f t="shared" ref="H93" si="844">IF(G93&gt;0.8,"VG",IF(G93&gt;0.7,"G",IF(G93&gt;0.45,"S","NS")))</f>
        <v>VG</v>
      </c>
      <c r="I93" s="64" t="str">
        <f t="shared" ref="I93" si="845">AJ93</f>
        <v>G</v>
      </c>
      <c r="J93" s="64" t="str">
        <f t="shared" ref="J93" si="846">BB93</f>
        <v>G</v>
      </c>
      <c r="K93" s="64" t="str">
        <f t="shared" ref="K93" si="847">BT93</f>
        <v>G</v>
      </c>
      <c r="L93" s="157">
        <v>-4.6199999999999998E-2</v>
      </c>
      <c r="M93" s="64" t="str">
        <f t="shared" ref="M93" si="848">IF(ABS(L93)&lt;5%,"VG",IF(ABS(L93)&lt;10%,"G",IF(ABS(L93)&lt;15%,"S","NS")))</f>
        <v>VG</v>
      </c>
      <c r="N93" s="64" t="str">
        <f t="shared" ref="N93" si="849">AO93</f>
        <v>VG</v>
      </c>
      <c r="O93" s="64" t="str">
        <f t="shared" ref="O93" si="850">BD93</f>
        <v>S</v>
      </c>
      <c r="P93" s="64" t="str">
        <f t="shared" ref="P93" si="851">BY93</f>
        <v>VG</v>
      </c>
      <c r="Q93" s="64">
        <v>0.316</v>
      </c>
      <c r="R93" s="64" t="str">
        <f t="shared" ref="R93" si="852">IF(Q93&lt;=0.5,"VG",IF(Q93&lt;=0.6,"G",IF(Q93&lt;=0.7,"S","NS")))</f>
        <v>VG</v>
      </c>
      <c r="S93" s="64" t="str">
        <f t="shared" ref="S93" si="853">AN93</f>
        <v>VG</v>
      </c>
      <c r="T93" s="64" t="str">
        <f t="shared" ref="T93" si="854">BF93</f>
        <v>VG</v>
      </c>
      <c r="U93" s="64" t="str">
        <f t="shared" ref="U93" si="855">BX93</f>
        <v>VG</v>
      </c>
      <c r="V93" s="64">
        <v>0.92600000000000005</v>
      </c>
      <c r="W93" s="64" t="str">
        <f t="shared" ref="W93" si="856">IF(V93&gt;0.85,"VG",IF(V93&gt;0.75,"G",IF(V93&gt;0.6,"S","NS")))</f>
        <v>VG</v>
      </c>
      <c r="X93" s="64" t="str">
        <f t="shared" ref="X93" si="857">AP93</f>
        <v>G</v>
      </c>
      <c r="Y93" s="64" t="str">
        <f t="shared" ref="Y93" si="858">BH93</f>
        <v>G</v>
      </c>
      <c r="Z93" s="64" t="str">
        <f t="shared" ref="Z93" si="859">BZ93</f>
        <v>VG</v>
      </c>
      <c r="AA93" s="66">
        <v>0.75970108906368805</v>
      </c>
      <c r="AB93" s="66">
        <v>0.75063879960706603</v>
      </c>
      <c r="AC93" s="66">
        <v>18.415634885623501</v>
      </c>
      <c r="AD93" s="66">
        <v>15.2545356125226</v>
      </c>
      <c r="AE93" s="66">
        <v>0.49020292832286499</v>
      </c>
      <c r="AF93" s="66">
        <v>0.49936079180581799</v>
      </c>
      <c r="AG93" s="66">
        <v>0.86660761316030299</v>
      </c>
      <c r="AH93" s="66">
        <v>0.81789718318883897</v>
      </c>
      <c r="AI93" s="67" t="s">
        <v>75</v>
      </c>
      <c r="AJ93" s="67" t="s">
        <v>75</v>
      </c>
      <c r="AK93" s="67" t="s">
        <v>73</v>
      </c>
      <c r="AL93" s="67" t="s">
        <v>73</v>
      </c>
      <c r="AM93" s="67" t="s">
        <v>77</v>
      </c>
      <c r="AN93" s="67" t="s">
        <v>77</v>
      </c>
      <c r="AO93" s="67" t="s">
        <v>77</v>
      </c>
      <c r="AP93" s="67" t="s">
        <v>75</v>
      </c>
      <c r="AR93" s="68" t="s">
        <v>80</v>
      </c>
      <c r="AS93" s="66">
        <v>0.764077031229909</v>
      </c>
      <c r="AT93" s="66">
        <v>0.78185212897951994</v>
      </c>
      <c r="AU93" s="66">
        <v>11.7523691987757</v>
      </c>
      <c r="AV93" s="66">
        <v>11.2784086121226</v>
      </c>
      <c r="AW93" s="66">
        <v>0.48571902245031601</v>
      </c>
      <c r="AX93" s="66">
        <v>0.46706302681809397</v>
      </c>
      <c r="AY93" s="66">
        <v>0.80328492295590603</v>
      </c>
      <c r="AZ93" s="66">
        <v>0.81869273756447003</v>
      </c>
      <c r="BA93" s="67" t="s">
        <v>75</v>
      </c>
      <c r="BB93" s="67" t="s">
        <v>75</v>
      </c>
      <c r="BC93" s="67" t="s">
        <v>76</v>
      </c>
      <c r="BD93" s="67" t="s">
        <v>76</v>
      </c>
      <c r="BE93" s="67" t="s">
        <v>77</v>
      </c>
      <c r="BF93" s="67" t="s">
        <v>77</v>
      </c>
      <c r="BG93" s="67" t="s">
        <v>75</v>
      </c>
      <c r="BH93" s="67" t="s">
        <v>75</v>
      </c>
      <c r="BI93" s="63">
        <f t="shared" ref="BI93" si="860">IF(BJ93=AR93,1,0)</f>
        <v>1</v>
      </c>
      <c r="BJ93" s="63" t="s">
        <v>80</v>
      </c>
      <c r="BK93" s="66">
        <v>0.77280838950758401</v>
      </c>
      <c r="BL93" s="66">
        <v>0.79008821186110201</v>
      </c>
      <c r="BM93" s="66">
        <v>17.311852514792498</v>
      </c>
      <c r="BN93" s="66">
        <v>15.7081291725773</v>
      </c>
      <c r="BO93" s="66">
        <v>0.476646211033316</v>
      </c>
      <c r="BP93" s="66">
        <v>0.45816131235504698</v>
      </c>
      <c r="BQ93" s="66">
        <v>0.86857741991317705</v>
      </c>
      <c r="BR93" s="66">
        <v>0.86727983833181699</v>
      </c>
      <c r="BS93" s="63" t="s">
        <v>75</v>
      </c>
      <c r="BT93" s="63" t="s">
        <v>75</v>
      </c>
      <c r="BU93" s="63" t="s">
        <v>73</v>
      </c>
      <c r="BV93" s="63" t="s">
        <v>73</v>
      </c>
      <c r="BW93" s="63" t="s">
        <v>77</v>
      </c>
      <c r="BX93" s="63" t="s">
        <v>77</v>
      </c>
      <c r="BY93" s="63" t="s">
        <v>77</v>
      </c>
      <c r="BZ93" s="63" t="s">
        <v>77</v>
      </c>
    </row>
    <row r="94" spans="1:78" s="63" customFormat="1" x14ac:dyDescent="0.25">
      <c r="A94" s="62">
        <v>14159200</v>
      </c>
      <c r="B94" s="63">
        <v>23773037</v>
      </c>
      <c r="C94" s="63" t="s">
        <v>5</v>
      </c>
      <c r="D94" s="83" t="s">
        <v>397</v>
      </c>
      <c r="E94" s="83" t="s">
        <v>399</v>
      </c>
      <c r="F94" s="79"/>
      <c r="G94" s="64">
        <v>0.88</v>
      </c>
      <c r="H94" s="64" t="str">
        <f t="shared" ref="H94" si="861">IF(G94&gt;0.8,"VG",IF(G94&gt;0.7,"G",IF(G94&gt;0.45,"S","NS")))</f>
        <v>VG</v>
      </c>
      <c r="I94" s="64" t="str">
        <f t="shared" ref="I94" si="862">AJ94</f>
        <v>G</v>
      </c>
      <c r="J94" s="64" t="str">
        <f t="shared" ref="J94" si="863">BB94</f>
        <v>G</v>
      </c>
      <c r="K94" s="64" t="str">
        <f t="shared" ref="K94" si="864">BT94</f>
        <v>G</v>
      </c>
      <c r="L94" s="157">
        <v>-1.7600000000000001E-2</v>
      </c>
      <c r="M94" s="64" t="str">
        <f t="shared" ref="M94" si="865">IF(ABS(L94)&lt;5%,"VG",IF(ABS(L94)&lt;10%,"G",IF(ABS(L94)&lt;15%,"S","NS")))</f>
        <v>VG</v>
      </c>
      <c r="N94" s="64" t="str">
        <f t="shared" ref="N94" si="866">AO94</f>
        <v>VG</v>
      </c>
      <c r="O94" s="64" t="str">
        <f t="shared" ref="O94" si="867">BD94</f>
        <v>S</v>
      </c>
      <c r="P94" s="64" t="str">
        <f t="shared" ref="P94" si="868">BY94</f>
        <v>VG</v>
      </c>
      <c r="Q94" s="64">
        <v>0.34599999999999997</v>
      </c>
      <c r="R94" s="64" t="str">
        <f t="shared" ref="R94" si="869">IF(Q94&lt;=0.5,"VG",IF(Q94&lt;=0.6,"G",IF(Q94&lt;=0.7,"S","NS")))</f>
        <v>VG</v>
      </c>
      <c r="S94" s="64" t="str">
        <f t="shared" ref="S94" si="870">AN94</f>
        <v>VG</v>
      </c>
      <c r="T94" s="64" t="str">
        <f t="shared" ref="T94" si="871">BF94</f>
        <v>VG</v>
      </c>
      <c r="U94" s="64" t="str">
        <f t="shared" ref="U94" si="872">BX94</f>
        <v>VG</v>
      </c>
      <c r="V94" s="64">
        <v>0.88</v>
      </c>
      <c r="W94" s="64" t="str">
        <f t="shared" ref="W94" si="873">IF(V94&gt;0.85,"VG",IF(V94&gt;0.75,"G",IF(V94&gt;0.6,"S","NS")))</f>
        <v>VG</v>
      </c>
      <c r="X94" s="64" t="str">
        <f t="shared" ref="X94" si="874">AP94</f>
        <v>G</v>
      </c>
      <c r="Y94" s="64" t="str">
        <f t="shared" ref="Y94" si="875">BH94</f>
        <v>G</v>
      </c>
      <c r="Z94" s="64" t="str">
        <f t="shared" ref="Z94" si="876">BZ94</f>
        <v>VG</v>
      </c>
      <c r="AA94" s="66">
        <v>0.75970108906368805</v>
      </c>
      <c r="AB94" s="66">
        <v>0.75063879960706603</v>
      </c>
      <c r="AC94" s="66">
        <v>18.415634885623501</v>
      </c>
      <c r="AD94" s="66">
        <v>15.2545356125226</v>
      </c>
      <c r="AE94" s="66">
        <v>0.49020292832286499</v>
      </c>
      <c r="AF94" s="66">
        <v>0.49936079180581799</v>
      </c>
      <c r="AG94" s="66">
        <v>0.86660761316030299</v>
      </c>
      <c r="AH94" s="66">
        <v>0.81789718318883897</v>
      </c>
      <c r="AI94" s="67" t="s">
        <v>75</v>
      </c>
      <c r="AJ94" s="67" t="s">
        <v>75</v>
      </c>
      <c r="AK94" s="67" t="s">
        <v>73</v>
      </c>
      <c r="AL94" s="67" t="s">
        <v>73</v>
      </c>
      <c r="AM94" s="67" t="s">
        <v>77</v>
      </c>
      <c r="AN94" s="67" t="s">
        <v>77</v>
      </c>
      <c r="AO94" s="67" t="s">
        <v>77</v>
      </c>
      <c r="AP94" s="67" t="s">
        <v>75</v>
      </c>
      <c r="AR94" s="68" t="s">
        <v>80</v>
      </c>
      <c r="AS94" s="66">
        <v>0.764077031229909</v>
      </c>
      <c r="AT94" s="66">
        <v>0.78185212897951994</v>
      </c>
      <c r="AU94" s="66">
        <v>11.7523691987757</v>
      </c>
      <c r="AV94" s="66">
        <v>11.2784086121226</v>
      </c>
      <c r="AW94" s="66">
        <v>0.48571902245031601</v>
      </c>
      <c r="AX94" s="66">
        <v>0.46706302681809397</v>
      </c>
      <c r="AY94" s="66">
        <v>0.80328492295590603</v>
      </c>
      <c r="AZ94" s="66">
        <v>0.81869273756447003</v>
      </c>
      <c r="BA94" s="67" t="s">
        <v>75</v>
      </c>
      <c r="BB94" s="67" t="s">
        <v>75</v>
      </c>
      <c r="BC94" s="67" t="s">
        <v>76</v>
      </c>
      <c r="BD94" s="67" t="s">
        <v>76</v>
      </c>
      <c r="BE94" s="67" t="s">
        <v>77</v>
      </c>
      <c r="BF94" s="67" t="s">
        <v>77</v>
      </c>
      <c r="BG94" s="67" t="s">
        <v>75</v>
      </c>
      <c r="BH94" s="67" t="s">
        <v>75</v>
      </c>
      <c r="BI94" s="63">
        <f t="shared" ref="BI94" si="877">IF(BJ94=AR94,1,0)</f>
        <v>1</v>
      </c>
      <c r="BJ94" s="63" t="s">
        <v>80</v>
      </c>
      <c r="BK94" s="66">
        <v>0.77280838950758401</v>
      </c>
      <c r="BL94" s="66">
        <v>0.79008821186110201</v>
      </c>
      <c r="BM94" s="66">
        <v>17.311852514792498</v>
      </c>
      <c r="BN94" s="66">
        <v>15.7081291725773</v>
      </c>
      <c r="BO94" s="66">
        <v>0.476646211033316</v>
      </c>
      <c r="BP94" s="66">
        <v>0.45816131235504698</v>
      </c>
      <c r="BQ94" s="66">
        <v>0.86857741991317705</v>
      </c>
      <c r="BR94" s="66">
        <v>0.86727983833181699</v>
      </c>
      <c r="BS94" s="63" t="s">
        <v>75</v>
      </c>
      <c r="BT94" s="63" t="s">
        <v>75</v>
      </c>
      <c r="BU94" s="63" t="s">
        <v>73</v>
      </c>
      <c r="BV94" s="63" t="s">
        <v>73</v>
      </c>
      <c r="BW94" s="63" t="s">
        <v>77</v>
      </c>
      <c r="BX94" s="63" t="s">
        <v>77</v>
      </c>
      <c r="BY94" s="63" t="s">
        <v>77</v>
      </c>
      <c r="BZ94" s="63" t="s">
        <v>77</v>
      </c>
    </row>
    <row r="95" spans="1:78" s="69" customFormat="1" x14ac:dyDescent="0.25">
      <c r="A95" s="72"/>
      <c r="D95" s="113" t="s">
        <v>259</v>
      </c>
      <c r="F95" s="80"/>
      <c r="G95" s="70"/>
      <c r="H95" s="70"/>
      <c r="I95" s="70"/>
      <c r="J95" s="70"/>
      <c r="K95" s="70"/>
      <c r="L95" s="71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3"/>
      <c r="AB95" s="73"/>
      <c r="AC95" s="73"/>
      <c r="AD95" s="73"/>
      <c r="AE95" s="73"/>
      <c r="AF95" s="73"/>
      <c r="AG95" s="73"/>
      <c r="AH95" s="73"/>
      <c r="AI95" s="74"/>
      <c r="AJ95" s="74"/>
      <c r="AK95" s="74"/>
      <c r="AL95" s="74"/>
      <c r="AM95" s="74"/>
      <c r="AN95" s="74"/>
      <c r="AO95" s="74"/>
      <c r="AP95" s="74"/>
      <c r="AR95" s="75"/>
      <c r="AS95" s="73"/>
      <c r="AT95" s="73"/>
      <c r="AU95" s="73"/>
      <c r="AV95" s="73"/>
      <c r="AW95" s="73"/>
      <c r="AX95" s="73"/>
      <c r="AY95" s="73"/>
      <c r="AZ95" s="73"/>
      <c r="BA95" s="74"/>
      <c r="BB95" s="74"/>
      <c r="BC95" s="74"/>
      <c r="BD95" s="74"/>
      <c r="BE95" s="74"/>
      <c r="BF95" s="74"/>
      <c r="BG95" s="74"/>
      <c r="BH95" s="74"/>
      <c r="BK95" s="73"/>
      <c r="BL95" s="73"/>
      <c r="BM95" s="73"/>
      <c r="BN95" s="73"/>
      <c r="BO95" s="73"/>
      <c r="BP95" s="73"/>
      <c r="BQ95" s="73"/>
      <c r="BR95" s="73"/>
    </row>
    <row r="96" spans="1:78" s="47" customFormat="1" x14ac:dyDescent="0.25">
      <c r="A96" s="48">
        <v>14159500</v>
      </c>
      <c r="B96" s="47">
        <v>23773009</v>
      </c>
      <c r="C96" s="47" t="s">
        <v>7</v>
      </c>
      <c r="D96" s="47" t="s">
        <v>172</v>
      </c>
      <c r="F96" s="77"/>
      <c r="G96" s="49">
        <v>0.38400000000000001</v>
      </c>
      <c r="H96" s="49" t="str">
        <f t="shared" ref="H96:H106" si="878">IF(G96&gt;0.8,"VG",IF(G96&gt;0.7,"G",IF(G96&gt;0.45,"S","NS")))</f>
        <v>NS</v>
      </c>
      <c r="I96" s="49" t="str">
        <f t="shared" ref="I96:I103" si="879">AJ96</f>
        <v>NS</v>
      </c>
      <c r="J96" s="49" t="str">
        <f t="shared" ref="J96:J103" si="880">BB96</f>
        <v>NS</v>
      </c>
      <c r="K96" s="49" t="str">
        <f t="shared" ref="K96:K103" si="881">BT96</f>
        <v>S</v>
      </c>
      <c r="L96" s="50">
        <v>-9.7000000000000003E-2</v>
      </c>
      <c r="M96" s="49" t="str">
        <f t="shared" ref="M96:M106" si="882">IF(ABS(L96)&lt;5%,"VG",IF(ABS(L96)&lt;10%,"G",IF(ABS(L96)&lt;15%,"S","NS")))</f>
        <v>G</v>
      </c>
      <c r="N96" s="49" t="str">
        <f t="shared" ref="N96:N103" si="883">AO96</f>
        <v>NS</v>
      </c>
      <c r="O96" s="49" t="str">
        <f t="shared" ref="O96:O103" si="884">BD96</f>
        <v>G</v>
      </c>
      <c r="P96" s="49" t="str">
        <f t="shared" ref="P96:P103" si="885">BY96</f>
        <v>NS</v>
      </c>
      <c r="Q96" s="49">
        <v>0.77200000000000002</v>
      </c>
      <c r="R96" s="49" t="str">
        <f t="shared" ref="R96:R106" si="886">IF(Q96&lt;=0.5,"VG",IF(Q96&lt;=0.6,"G",IF(Q96&lt;=0.7,"S","NS")))</f>
        <v>NS</v>
      </c>
      <c r="S96" s="49" t="str">
        <f t="shared" ref="S96:S103" si="887">AN96</f>
        <v>NS</v>
      </c>
      <c r="T96" s="49" t="str">
        <f t="shared" ref="T96:T103" si="888">BF96</f>
        <v>NS</v>
      </c>
      <c r="U96" s="49" t="str">
        <f t="shared" ref="U96:U103" si="889">BX96</f>
        <v>NS</v>
      </c>
      <c r="V96" s="49">
        <v>0.502</v>
      </c>
      <c r="W96" s="49" t="str">
        <f t="shared" ref="W96:W106" si="890">IF(V96&gt;0.85,"VG",IF(V96&gt;0.75,"G",IF(V96&gt;0.6,"S","NS")))</f>
        <v>NS</v>
      </c>
      <c r="X96" s="49" t="str">
        <f t="shared" ref="X96:X103" si="891">AP96</f>
        <v>NS</v>
      </c>
      <c r="Y96" s="49" t="str">
        <f t="shared" ref="Y96:Y103" si="892">BH96</f>
        <v>NS</v>
      </c>
      <c r="Z96" s="49" t="str">
        <f t="shared" ref="Z96:Z103" si="893">BZ96</f>
        <v>NS</v>
      </c>
      <c r="AA96" s="51">
        <v>0.484549486618644</v>
      </c>
      <c r="AB96" s="51">
        <v>0.38027639142194303</v>
      </c>
      <c r="AC96" s="51">
        <v>14.799010010840499</v>
      </c>
      <c r="AD96" s="51">
        <v>11.1423348148207</v>
      </c>
      <c r="AE96" s="51">
        <v>0.71794882365065305</v>
      </c>
      <c r="AF96" s="51">
        <v>0.78722525910825403</v>
      </c>
      <c r="AG96" s="51">
        <v>0.54811663774119601</v>
      </c>
      <c r="AH96" s="51">
        <v>0.44309989892837198</v>
      </c>
      <c r="AI96" s="52" t="s">
        <v>76</v>
      </c>
      <c r="AJ96" s="52" t="s">
        <v>73</v>
      </c>
      <c r="AK96" s="52" t="s">
        <v>76</v>
      </c>
      <c r="AL96" s="52" t="s">
        <v>76</v>
      </c>
      <c r="AM96" s="52" t="s">
        <v>73</v>
      </c>
      <c r="AN96" s="52" t="s">
        <v>73</v>
      </c>
      <c r="AO96" s="52" t="s">
        <v>73</v>
      </c>
      <c r="AP96" s="52" t="s">
        <v>73</v>
      </c>
      <c r="AR96" s="53" t="s">
        <v>81</v>
      </c>
      <c r="AS96" s="51">
        <v>0.40612566257357802</v>
      </c>
      <c r="AT96" s="51">
        <v>0.40751170973063899</v>
      </c>
      <c r="AU96" s="51">
        <v>5.8691993738379802</v>
      </c>
      <c r="AV96" s="51">
        <v>5.7095765691048497</v>
      </c>
      <c r="AW96" s="51">
        <v>0.77063242692377099</v>
      </c>
      <c r="AX96" s="51">
        <v>0.76973260959203305</v>
      </c>
      <c r="AY96" s="51">
        <v>0.46674426659517299</v>
      </c>
      <c r="AZ96" s="51">
        <v>0.46657560903393902</v>
      </c>
      <c r="BA96" s="52" t="s">
        <v>73</v>
      </c>
      <c r="BB96" s="52" t="s">
        <v>73</v>
      </c>
      <c r="BC96" s="52" t="s">
        <v>75</v>
      </c>
      <c r="BD96" s="52" t="s">
        <v>75</v>
      </c>
      <c r="BE96" s="52" t="s">
        <v>73</v>
      </c>
      <c r="BF96" s="52" t="s">
        <v>73</v>
      </c>
      <c r="BG96" s="52" t="s">
        <v>73</v>
      </c>
      <c r="BH96" s="52" t="s">
        <v>73</v>
      </c>
      <c r="BI96" s="47">
        <f t="shared" ref="BI96:BI103" si="894">IF(BJ96=AR96,1,0)</f>
        <v>1</v>
      </c>
      <c r="BJ96" s="47" t="s">
        <v>81</v>
      </c>
      <c r="BK96" s="51">
        <v>0.46674383178235301</v>
      </c>
      <c r="BL96" s="51">
        <v>0.45150298851383103</v>
      </c>
      <c r="BM96" s="51">
        <v>13.472234338990299</v>
      </c>
      <c r="BN96" s="51">
        <v>11.931418951461501</v>
      </c>
      <c r="BO96" s="51">
        <v>0.730243910085971</v>
      </c>
      <c r="BP96" s="51">
        <v>0.740605840839896</v>
      </c>
      <c r="BQ96" s="51">
        <v>0.52759629043160605</v>
      </c>
      <c r="BR96" s="51">
        <v>0.50919525165995205</v>
      </c>
      <c r="BS96" s="47" t="s">
        <v>76</v>
      </c>
      <c r="BT96" s="47" t="s">
        <v>76</v>
      </c>
      <c r="BU96" s="47" t="s">
        <v>76</v>
      </c>
      <c r="BV96" s="47" t="s">
        <v>76</v>
      </c>
      <c r="BW96" s="47" t="s">
        <v>73</v>
      </c>
      <c r="BX96" s="47" t="s">
        <v>73</v>
      </c>
      <c r="BY96" s="47" t="s">
        <v>73</v>
      </c>
      <c r="BZ96" s="47" t="s">
        <v>73</v>
      </c>
    </row>
    <row r="97" spans="1:78" s="76" customFormat="1" x14ac:dyDescent="0.25">
      <c r="A97" s="94">
        <v>14159500</v>
      </c>
      <c r="B97" s="76">
        <v>23773009</v>
      </c>
      <c r="C97" s="76" t="s">
        <v>7</v>
      </c>
      <c r="D97" s="76" t="s">
        <v>178</v>
      </c>
      <c r="F97" s="77"/>
      <c r="G97" s="16">
        <v>-0.42</v>
      </c>
      <c r="H97" s="16" t="str">
        <f t="shared" si="878"/>
        <v>NS</v>
      </c>
      <c r="I97" s="16" t="str">
        <f t="shared" si="879"/>
        <v>NS</v>
      </c>
      <c r="J97" s="16" t="str">
        <f t="shared" si="880"/>
        <v>NS</v>
      </c>
      <c r="K97" s="16" t="str">
        <f t="shared" si="881"/>
        <v>S</v>
      </c>
      <c r="L97" s="28">
        <v>-0.29899999999999999</v>
      </c>
      <c r="M97" s="16" t="str">
        <f t="shared" si="882"/>
        <v>NS</v>
      </c>
      <c r="N97" s="16" t="str">
        <f t="shared" si="883"/>
        <v>NS</v>
      </c>
      <c r="O97" s="16" t="str">
        <f t="shared" si="884"/>
        <v>G</v>
      </c>
      <c r="P97" s="16" t="str">
        <f t="shared" si="885"/>
        <v>NS</v>
      </c>
      <c r="Q97" s="16">
        <v>0.97</v>
      </c>
      <c r="R97" s="16" t="str">
        <f t="shared" si="886"/>
        <v>NS</v>
      </c>
      <c r="S97" s="16" t="str">
        <f t="shared" si="887"/>
        <v>NS</v>
      </c>
      <c r="T97" s="16" t="str">
        <f t="shared" si="888"/>
        <v>NS</v>
      </c>
      <c r="U97" s="16" t="str">
        <f t="shared" si="889"/>
        <v>NS</v>
      </c>
      <c r="V97" s="16">
        <v>0.46</v>
      </c>
      <c r="W97" s="16" t="str">
        <f t="shared" si="890"/>
        <v>NS</v>
      </c>
      <c r="X97" s="16" t="str">
        <f t="shared" si="891"/>
        <v>NS</v>
      </c>
      <c r="Y97" s="16" t="str">
        <f t="shared" si="892"/>
        <v>NS</v>
      </c>
      <c r="Z97" s="16" t="str">
        <f t="shared" si="893"/>
        <v>NS</v>
      </c>
      <c r="AA97" s="96">
        <v>0.484549486618644</v>
      </c>
      <c r="AB97" s="96">
        <v>0.38027639142194303</v>
      </c>
      <c r="AC97" s="96">
        <v>14.799010010840499</v>
      </c>
      <c r="AD97" s="96">
        <v>11.1423348148207</v>
      </c>
      <c r="AE97" s="96">
        <v>0.71794882365065305</v>
      </c>
      <c r="AF97" s="96">
        <v>0.78722525910825403</v>
      </c>
      <c r="AG97" s="96">
        <v>0.54811663774119601</v>
      </c>
      <c r="AH97" s="96">
        <v>0.44309989892837198</v>
      </c>
      <c r="AI97" s="39" t="s">
        <v>76</v>
      </c>
      <c r="AJ97" s="39" t="s">
        <v>73</v>
      </c>
      <c r="AK97" s="39" t="s">
        <v>76</v>
      </c>
      <c r="AL97" s="39" t="s">
        <v>76</v>
      </c>
      <c r="AM97" s="39" t="s">
        <v>73</v>
      </c>
      <c r="AN97" s="39" t="s">
        <v>73</v>
      </c>
      <c r="AO97" s="39" t="s">
        <v>73</v>
      </c>
      <c r="AP97" s="39" t="s">
        <v>73</v>
      </c>
      <c r="AR97" s="97" t="s">
        <v>81</v>
      </c>
      <c r="AS97" s="96">
        <v>0.40612566257357802</v>
      </c>
      <c r="AT97" s="96">
        <v>0.40751170973063899</v>
      </c>
      <c r="AU97" s="96">
        <v>5.8691993738379802</v>
      </c>
      <c r="AV97" s="96">
        <v>5.7095765691048497</v>
      </c>
      <c r="AW97" s="96">
        <v>0.77063242692377099</v>
      </c>
      <c r="AX97" s="96">
        <v>0.76973260959203305</v>
      </c>
      <c r="AY97" s="96">
        <v>0.46674426659517299</v>
      </c>
      <c r="AZ97" s="96">
        <v>0.46657560903393902</v>
      </c>
      <c r="BA97" s="39" t="s">
        <v>73</v>
      </c>
      <c r="BB97" s="39" t="s">
        <v>73</v>
      </c>
      <c r="BC97" s="39" t="s">
        <v>75</v>
      </c>
      <c r="BD97" s="39" t="s">
        <v>75</v>
      </c>
      <c r="BE97" s="39" t="s">
        <v>73</v>
      </c>
      <c r="BF97" s="39" t="s">
        <v>73</v>
      </c>
      <c r="BG97" s="39" t="s">
        <v>73</v>
      </c>
      <c r="BH97" s="39" t="s">
        <v>73</v>
      </c>
      <c r="BI97" s="76">
        <f t="shared" si="894"/>
        <v>1</v>
      </c>
      <c r="BJ97" s="76" t="s">
        <v>81</v>
      </c>
      <c r="BK97" s="96">
        <v>0.46674383178235301</v>
      </c>
      <c r="BL97" s="96">
        <v>0.45150298851383103</v>
      </c>
      <c r="BM97" s="96">
        <v>13.472234338990299</v>
      </c>
      <c r="BN97" s="96">
        <v>11.931418951461501</v>
      </c>
      <c r="BO97" s="96">
        <v>0.730243910085971</v>
      </c>
      <c r="BP97" s="96">
        <v>0.740605840839896</v>
      </c>
      <c r="BQ97" s="96">
        <v>0.52759629043160605</v>
      </c>
      <c r="BR97" s="96">
        <v>0.50919525165995205</v>
      </c>
      <c r="BS97" s="76" t="s">
        <v>76</v>
      </c>
      <c r="BT97" s="76" t="s">
        <v>76</v>
      </c>
      <c r="BU97" s="76" t="s">
        <v>76</v>
      </c>
      <c r="BV97" s="76" t="s">
        <v>76</v>
      </c>
      <c r="BW97" s="76" t="s">
        <v>73</v>
      </c>
      <c r="BX97" s="76" t="s">
        <v>73</v>
      </c>
      <c r="BY97" s="76" t="s">
        <v>73</v>
      </c>
      <c r="BZ97" s="76" t="s">
        <v>73</v>
      </c>
    </row>
    <row r="98" spans="1:78" s="76" customFormat="1" x14ac:dyDescent="0.25">
      <c r="A98" s="94">
        <v>14159500</v>
      </c>
      <c r="B98" s="76">
        <v>23773009</v>
      </c>
      <c r="C98" s="76" t="s">
        <v>7</v>
      </c>
      <c r="D98" s="95">
        <v>44183</v>
      </c>
      <c r="E98" s="95"/>
      <c r="F98" s="77"/>
      <c r="G98" s="16">
        <v>0.25</v>
      </c>
      <c r="H98" s="16" t="str">
        <f t="shared" si="878"/>
        <v>NS</v>
      </c>
      <c r="I98" s="16" t="str">
        <f t="shared" si="879"/>
        <v>NS</v>
      </c>
      <c r="J98" s="16" t="str">
        <f t="shared" si="880"/>
        <v>NS</v>
      </c>
      <c r="K98" s="16" t="str">
        <f t="shared" si="881"/>
        <v>S</v>
      </c>
      <c r="L98" s="28">
        <v>2.5999999999999999E-2</v>
      </c>
      <c r="M98" s="16" t="str">
        <f t="shared" si="882"/>
        <v>VG</v>
      </c>
      <c r="N98" s="16" t="str">
        <f t="shared" si="883"/>
        <v>NS</v>
      </c>
      <c r="O98" s="16" t="str">
        <f t="shared" si="884"/>
        <v>G</v>
      </c>
      <c r="P98" s="16" t="str">
        <f t="shared" si="885"/>
        <v>NS</v>
      </c>
      <c r="Q98" s="16">
        <v>0.86</v>
      </c>
      <c r="R98" s="16" t="str">
        <f t="shared" si="886"/>
        <v>NS</v>
      </c>
      <c r="S98" s="16" t="str">
        <f t="shared" si="887"/>
        <v>NS</v>
      </c>
      <c r="T98" s="16" t="str">
        <f t="shared" si="888"/>
        <v>NS</v>
      </c>
      <c r="U98" s="16" t="str">
        <f t="shared" si="889"/>
        <v>NS</v>
      </c>
      <c r="V98" s="16">
        <v>0.4</v>
      </c>
      <c r="W98" s="16" t="str">
        <f t="shared" si="890"/>
        <v>NS</v>
      </c>
      <c r="X98" s="16" t="str">
        <f t="shared" si="891"/>
        <v>NS</v>
      </c>
      <c r="Y98" s="16" t="str">
        <f t="shared" si="892"/>
        <v>NS</v>
      </c>
      <c r="Z98" s="16" t="str">
        <f t="shared" si="893"/>
        <v>NS</v>
      </c>
      <c r="AA98" s="96">
        <v>0.484549486618644</v>
      </c>
      <c r="AB98" s="96">
        <v>0.38027639142194303</v>
      </c>
      <c r="AC98" s="96">
        <v>14.799010010840499</v>
      </c>
      <c r="AD98" s="96">
        <v>11.1423348148207</v>
      </c>
      <c r="AE98" s="96">
        <v>0.71794882365065305</v>
      </c>
      <c r="AF98" s="96">
        <v>0.78722525910825403</v>
      </c>
      <c r="AG98" s="96">
        <v>0.54811663774119601</v>
      </c>
      <c r="AH98" s="96">
        <v>0.44309989892837198</v>
      </c>
      <c r="AI98" s="39" t="s">
        <v>76</v>
      </c>
      <c r="AJ98" s="39" t="s">
        <v>73</v>
      </c>
      <c r="AK98" s="39" t="s">
        <v>76</v>
      </c>
      <c r="AL98" s="39" t="s">
        <v>76</v>
      </c>
      <c r="AM98" s="39" t="s">
        <v>73</v>
      </c>
      <c r="AN98" s="39" t="s">
        <v>73</v>
      </c>
      <c r="AO98" s="39" t="s">
        <v>73</v>
      </c>
      <c r="AP98" s="39" t="s">
        <v>73</v>
      </c>
      <c r="AR98" s="97" t="s">
        <v>81</v>
      </c>
      <c r="AS98" s="96">
        <v>0.40612566257357802</v>
      </c>
      <c r="AT98" s="96">
        <v>0.40751170973063899</v>
      </c>
      <c r="AU98" s="96">
        <v>5.8691993738379802</v>
      </c>
      <c r="AV98" s="96">
        <v>5.7095765691048497</v>
      </c>
      <c r="AW98" s="96">
        <v>0.77063242692377099</v>
      </c>
      <c r="AX98" s="96">
        <v>0.76973260959203305</v>
      </c>
      <c r="AY98" s="96">
        <v>0.46674426659517299</v>
      </c>
      <c r="AZ98" s="96">
        <v>0.46657560903393902</v>
      </c>
      <c r="BA98" s="39" t="s">
        <v>73</v>
      </c>
      <c r="BB98" s="39" t="s">
        <v>73</v>
      </c>
      <c r="BC98" s="39" t="s">
        <v>75</v>
      </c>
      <c r="BD98" s="39" t="s">
        <v>75</v>
      </c>
      <c r="BE98" s="39" t="s">
        <v>73</v>
      </c>
      <c r="BF98" s="39" t="s">
        <v>73</v>
      </c>
      <c r="BG98" s="39" t="s">
        <v>73</v>
      </c>
      <c r="BH98" s="39" t="s">
        <v>73</v>
      </c>
      <c r="BI98" s="76">
        <f t="shared" si="894"/>
        <v>1</v>
      </c>
      <c r="BJ98" s="76" t="s">
        <v>81</v>
      </c>
      <c r="BK98" s="96">
        <v>0.46674383178235301</v>
      </c>
      <c r="BL98" s="96">
        <v>0.45150298851383103</v>
      </c>
      <c r="BM98" s="96">
        <v>13.472234338990299</v>
      </c>
      <c r="BN98" s="96">
        <v>11.931418951461501</v>
      </c>
      <c r="BO98" s="96">
        <v>0.730243910085971</v>
      </c>
      <c r="BP98" s="96">
        <v>0.740605840839896</v>
      </c>
      <c r="BQ98" s="96">
        <v>0.52759629043160605</v>
      </c>
      <c r="BR98" s="96">
        <v>0.50919525165995205</v>
      </c>
      <c r="BS98" s="76" t="s">
        <v>76</v>
      </c>
      <c r="BT98" s="76" t="s">
        <v>76</v>
      </c>
      <c r="BU98" s="76" t="s">
        <v>76</v>
      </c>
      <c r="BV98" s="76" t="s">
        <v>76</v>
      </c>
      <c r="BW98" s="76" t="s">
        <v>73</v>
      </c>
      <c r="BX98" s="76" t="s">
        <v>73</v>
      </c>
      <c r="BY98" s="76" t="s">
        <v>73</v>
      </c>
      <c r="BZ98" s="76" t="s">
        <v>73</v>
      </c>
    </row>
    <row r="99" spans="1:78" s="76" customFormat="1" x14ac:dyDescent="0.25">
      <c r="A99" s="94">
        <v>14159500</v>
      </c>
      <c r="B99" s="76">
        <v>23773009</v>
      </c>
      <c r="C99" s="76" t="s">
        <v>7</v>
      </c>
      <c r="D99" s="95" t="s">
        <v>185</v>
      </c>
      <c r="E99" s="95"/>
      <c r="F99" s="77"/>
      <c r="G99" s="16">
        <v>0.24</v>
      </c>
      <c r="H99" s="16" t="str">
        <f t="shared" si="878"/>
        <v>NS</v>
      </c>
      <c r="I99" s="16" t="str">
        <f t="shared" si="879"/>
        <v>NS</v>
      </c>
      <c r="J99" s="16" t="str">
        <f t="shared" si="880"/>
        <v>NS</v>
      </c>
      <c r="K99" s="16" t="str">
        <f t="shared" si="881"/>
        <v>S</v>
      </c>
      <c r="L99" s="28">
        <v>5.3999999999999999E-2</v>
      </c>
      <c r="M99" s="16" t="str">
        <f t="shared" si="882"/>
        <v>G</v>
      </c>
      <c r="N99" s="16" t="str">
        <f t="shared" si="883"/>
        <v>NS</v>
      </c>
      <c r="O99" s="16" t="str">
        <f t="shared" si="884"/>
        <v>G</v>
      </c>
      <c r="P99" s="16" t="str">
        <f t="shared" si="885"/>
        <v>NS</v>
      </c>
      <c r="Q99" s="16">
        <v>0.87</v>
      </c>
      <c r="R99" s="16" t="str">
        <f t="shared" si="886"/>
        <v>NS</v>
      </c>
      <c r="S99" s="16" t="str">
        <f t="shared" si="887"/>
        <v>NS</v>
      </c>
      <c r="T99" s="16" t="str">
        <f t="shared" si="888"/>
        <v>NS</v>
      </c>
      <c r="U99" s="16" t="str">
        <f t="shared" si="889"/>
        <v>NS</v>
      </c>
      <c r="V99" s="16">
        <v>0.38</v>
      </c>
      <c r="W99" s="16" t="str">
        <f t="shared" si="890"/>
        <v>NS</v>
      </c>
      <c r="X99" s="16" t="str">
        <f t="shared" si="891"/>
        <v>NS</v>
      </c>
      <c r="Y99" s="16" t="str">
        <f t="shared" si="892"/>
        <v>NS</v>
      </c>
      <c r="Z99" s="16" t="str">
        <f t="shared" si="893"/>
        <v>NS</v>
      </c>
      <c r="AA99" s="96">
        <v>0.484549486618644</v>
      </c>
      <c r="AB99" s="96">
        <v>0.38027639142194303</v>
      </c>
      <c r="AC99" s="96">
        <v>14.799010010840499</v>
      </c>
      <c r="AD99" s="96">
        <v>11.1423348148207</v>
      </c>
      <c r="AE99" s="96">
        <v>0.71794882365065305</v>
      </c>
      <c r="AF99" s="96">
        <v>0.78722525910825403</v>
      </c>
      <c r="AG99" s="96">
        <v>0.54811663774119601</v>
      </c>
      <c r="AH99" s="96">
        <v>0.44309989892837198</v>
      </c>
      <c r="AI99" s="39" t="s">
        <v>76</v>
      </c>
      <c r="AJ99" s="39" t="s">
        <v>73</v>
      </c>
      <c r="AK99" s="39" t="s">
        <v>76</v>
      </c>
      <c r="AL99" s="39" t="s">
        <v>76</v>
      </c>
      <c r="AM99" s="39" t="s">
        <v>73</v>
      </c>
      <c r="AN99" s="39" t="s">
        <v>73</v>
      </c>
      <c r="AO99" s="39" t="s">
        <v>73</v>
      </c>
      <c r="AP99" s="39" t="s">
        <v>73</v>
      </c>
      <c r="AR99" s="97" t="s">
        <v>81</v>
      </c>
      <c r="AS99" s="96">
        <v>0.40612566257357802</v>
      </c>
      <c r="AT99" s="96">
        <v>0.40751170973063899</v>
      </c>
      <c r="AU99" s="96">
        <v>5.8691993738379802</v>
      </c>
      <c r="AV99" s="96">
        <v>5.7095765691048497</v>
      </c>
      <c r="AW99" s="96">
        <v>0.77063242692377099</v>
      </c>
      <c r="AX99" s="96">
        <v>0.76973260959203305</v>
      </c>
      <c r="AY99" s="96">
        <v>0.46674426659517299</v>
      </c>
      <c r="AZ99" s="96">
        <v>0.46657560903393902</v>
      </c>
      <c r="BA99" s="39" t="s">
        <v>73</v>
      </c>
      <c r="BB99" s="39" t="s">
        <v>73</v>
      </c>
      <c r="BC99" s="39" t="s">
        <v>75</v>
      </c>
      <c r="BD99" s="39" t="s">
        <v>75</v>
      </c>
      <c r="BE99" s="39" t="s">
        <v>73</v>
      </c>
      <c r="BF99" s="39" t="s">
        <v>73</v>
      </c>
      <c r="BG99" s="39" t="s">
        <v>73</v>
      </c>
      <c r="BH99" s="39" t="s">
        <v>73</v>
      </c>
      <c r="BI99" s="76">
        <f t="shared" si="894"/>
        <v>1</v>
      </c>
      <c r="BJ99" s="76" t="s">
        <v>81</v>
      </c>
      <c r="BK99" s="96">
        <v>0.46674383178235301</v>
      </c>
      <c r="BL99" s="96">
        <v>0.45150298851383103</v>
      </c>
      <c r="BM99" s="96">
        <v>13.472234338990299</v>
      </c>
      <c r="BN99" s="96">
        <v>11.931418951461501</v>
      </c>
      <c r="BO99" s="96">
        <v>0.730243910085971</v>
      </c>
      <c r="BP99" s="96">
        <v>0.740605840839896</v>
      </c>
      <c r="BQ99" s="96">
        <v>0.52759629043160605</v>
      </c>
      <c r="BR99" s="96">
        <v>0.50919525165995205</v>
      </c>
      <c r="BS99" s="76" t="s">
        <v>76</v>
      </c>
      <c r="BT99" s="76" t="s">
        <v>76</v>
      </c>
      <c r="BU99" s="76" t="s">
        <v>76</v>
      </c>
      <c r="BV99" s="76" t="s">
        <v>76</v>
      </c>
      <c r="BW99" s="76" t="s">
        <v>73</v>
      </c>
      <c r="BX99" s="76" t="s">
        <v>73</v>
      </c>
      <c r="BY99" s="76" t="s">
        <v>73</v>
      </c>
      <c r="BZ99" s="76" t="s">
        <v>73</v>
      </c>
    </row>
    <row r="100" spans="1:78" s="76" customFormat="1" x14ac:dyDescent="0.25">
      <c r="A100" s="94">
        <v>14159500</v>
      </c>
      <c r="B100" s="76">
        <v>23773009</v>
      </c>
      <c r="C100" s="76" t="s">
        <v>7</v>
      </c>
      <c r="D100" s="95" t="s">
        <v>204</v>
      </c>
      <c r="E100" s="95"/>
      <c r="F100" s="77"/>
      <c r="G100" s="16">
        <v>0.2</v>
      </c>
      <c r="H100" s="16" t="str">
        <f t="shared" si="878"/>
        <v>NS</v>
      </c>
      <c r="I100" s="16" t="str">
        <f t="shared" si="879"/>
        <v>NS</v>
      </c>
      <c r="J100" s="16" t="str">
        <f t="shared" si="880"/>
        <v>NS</v>
      </c>
      <c r="K100" s="16" t="str">
        <f t="shared" si="881"/>
        <v>S</v>
      </c>
      <c r="L100" s="28">
        <v>0.33800000000000002</v>
      </c>
      <c r="M100" s="16" t="str">
        <f t="shared" si="882"/>
        <v>NS</v>
      </c>
      <c r="N100" s="16" t="str">
        <f t="shared" si="883"/>
        <v>NS</v>
      </c>
      <c r="O100" s="16" t="str">
        <f t="shared" si="884"/>
        <v>G</v>
      </c>
      <c r="P100" s="16" t="str">
        <f t="shared" si="885"/>
        <v>NS</v>
      </c>
      <c r="Q100" s="16">
        <v>0.83</v>
      </c>
      <c r="R100" s="16" t="str">
        <f t="shared" si="886"/>
        <v>NS</v>
      </c>
      <c r="S100" s="16" t="str">
        <f t="shared" si="887"/>
        <v>NS</v>
      </c>
      <c r="T100" s="16" t="str">
        <f t="shared" si="888"/>
        <v>NS</v>
      </c>
      <c r="U100" s="16" t="str">
        <f t="shared" si="889"/>
        <v>NS</v>
      </c>
      <c r="V100" s="16">
        <v>0.38</v>
      </c>
      <c r="W100" s="16" t="str">
        <f t="shared" si="890"/>
        <v>NS</v>
      </c>
      <c r="X100" s="16" t="str">
        <f t="shared" si="891"/>
        <v>NS</v>
      </c>
      <c r="Y100" s="16" t="str">
        <f t="shared" si="892"/>
        <v>NS</v>
      </c>
      <c r="Z100" s="16" t="str">
        <f t="shared" si="893"/>
        <v>NS</v>
      </c>
      <c r="AA100" s="96">
        <v>0.484549486618644</v>
      </c>
      <c r="AB100" s="96">
        <v>0.38027639142194303</v>
      </c>
      <c r="AC100" s="96">
        <v>14.799010010840499</v>
      </c>
      <c r="AD100" s="96">
        <v>11.1423348148207</v>
      </c>
      <c r="AE100" s="96">
        <v>0.71794882365065305</v>
      </c>
      <c r="AF100" s="96">
        <v>0.78722525910825403</v>
      </c>
      <c r="AG100" s="96">
        <v>0.54811663774119601</v>
      </c>
      <c r="AH100" s="96">
        <v>0.44309989892837198</v>
      </c>
      <c r="AI100" s="39" t="s">
        <v>76</v>
      </c>
      <c r="AJ100" s="39" t="s">
        <v>73</v>
      </c>
      <c r="AK100" s="39" t="s">
        <v>76</v>
      </c>
      <c r="AL100" s="39" t="s">
        <v>76</v>
      </c>
      <c r="AM100" s="39" t="s">
        <v>73</v>
      </c>
      <c r="AN100" s="39" t="s">
        <v>73</v>
      </c>
      <c r="AO100" s="39" t="s">
        <v>73</v>
      </c>
      <c r="AP100" s="39" t="s">
        <v>73</v>
      </c>
      <c r="AR100" s="97" t="s">
        <v>81</v>
      </c>
      <c r="AS100" s="96">
        <v>0.40612566257357802</v>
      </c>
      <c r="AT100" s="96">
        <v>0.40751170973063899</v>
      </c>
      <c r="AU100" s="96">
        <v>5.8691993738379802</v>
      </c>
      <c r="AV100" s="96">
        <v>5.7095765691048497</v>
      </c>
      <c r="AW100" s="96">
        <v>0.77063242692377099</v>
      </c>
      <c r="AX100" s="96">
        <v>0.76973260959203305</v>
      </c>
      <c r="AY100" s="96">
        <v>0.46674426659517299</v>
      </c>
      <c r="AZ100" s="96">
        <v>0.46657560903393902</v>
      </c>
      <c r="BA100" s="39" t="s">
        <v>73</v>
      </c>
      <c r="BB100" s="39" t="s">
        <v>73</v>
      </c>
      <c r="BC100" s="39" t="s">
        <v>75</v>
      </c>
      <c r="BD100" s="39" t="s">
        <v>75</v>
      </c>
      <c r="BE100" s="39" t="s">
        <v>73</v>
      </c>
      <c r="BF100" s="39" t="s">
        <v>73</v>
      </c>
      <c r="BG100" s="39" t="s">
        <v>73</v>
      </c>
      <c r="BH100" s="39" t="s">
        <v>73</v>
      </c>
      <c r="BI100" s="76">
        <f t="shared" si="894"/>
        <v>1</v>
      </c>
      <c r="BJ100" s="76" t="s">
        <v>81</v>
      </c>
      <c r="BK100" s="96">
        <v>0.46674383178235301</v>
      </c>
      <c r="BL100" s="96">
        <v>0.45150298851383103</v>
      </c>
      <c r="BM100" s="96">
        <v>13.472234338990299</v>
      </c>
      <c r="BN100" s="96">
        <v>11.931418951461501</v>
      </c>
      <c r="BO100" s="96">
        <v>0.730243910085971</v>
      </c>
      <c r="BP100" s="96">
        <v>0.740605840839896</v>
      </c>
      <c r="BQ100" s="96">
        <v>0.52759629043160605</v>
      </c>
      <c r="BR100" s="96">
        <v>0.50919525165995205</v>
      </c>
      <c r="BS100" s="76" t="s">
        <v>76</v>
      </c>
      <c r="BT100" s="76" t="s">
        <v>76</v>
      </c>
      <c r="BU100" s="76" t="s">
        <v>76</v>
      </c>
      <c r="BV100" s="76" t="s">
        <v>76</v>
      </c>
      <c r="BW100" s="76" t="s">
        <v>73</v>
      </c>
      <c r="BX100" s="76" t="s">
        <v>73</v>
      </c>
      <c r="BY100" s="76" t="s">
        <v>73</v>
      </c>
      <c r="BZ100" s="76" t="s">
        <v>73</v>
      </c>
    </row>
    <row r="101" spans="1:78" s="76" customFormat="1" x14ac:dyDescent="0.25">
      <c r="A101" s="94">
        <v>14159500</v>
      </c>
      <c r="B101" s="76">
        <v>23773009</v>
      </c>
      <c r="C101" s="76" t="s">
        <v>7</v>
      </c>
      <c r="D101" s="95" t="s">
        <v>205</v>
      </c>
      <c r="E101" s="95"/>
      <c r="F101" s="77"/>
      <c r="G101" s="16">
        <v>0.34</v>
      </c>
      <c r="H101" s="16" t="str">
        <f t="shared" si="878"/>
        <v>NS</v>
      </c>
      <c r="I101" s="16" t="str">
        <f t="shared" si="879"/>
        <v>NS</v>
      </c>
      <c r="J101" s="16" t="str">
        <f t="shared" si="880"/>
        <v>NS</v>
      </c>
      <c r="K101" s="16" t="str">
        <f t="shared" si="881"/>
        <v>S</v>
      </c>
      <c r="L101" s="28">
        <v>0.221</v>
      </c>
      <c r="M101" s="16" t="str">
        <f t="shared" si="882"/>
        <v>NS</v>
      </c>
      <c r="N101" s="16" t="str">
        <f t="shared" si="883"/>
        <v>NS</v>
      </c>
      <c r="O101" s="16" t="str">
        <f t="shared" si="884"/>
        <v>G</v>
      </c>
      <c r="P101" s="16" t="str">
        <f t="shared" si="885"/>
        <v>NS</v>
      </c>
      <c r="Q101" s="16">
        <v>0.78</v>
      </c>
      <c r="R101" s="16" t="str">
        <f t="shared" si="886"/>
        <v>NS</v>
      </c>
      <c r="S101" s="16" t="str">
        <f t="shared" si="887"/>
        <v>NS</v>
      </c>
      <c r="T101" s="16" t="str">
        <f t="shared" si="888"/>
        <v>NS</v>
      </c>
      <c r="U101" s="16" t="str">
        <f t="shared" si="889"/>
        <v>NS</v>
      </c>
      <c r="V101" s="16">
        <v>0.44</v>
      </c>
      <c r="W101" s="16" t="str">
        <f t="shared" si="890"/>
        <v>NS</v>
      </c>
      <c r="X101" s="16" t="str">
        <f t="shared" si="891"/>
        <v>NS</v>
      </c>
      <c r="Y101" s="16" t="str">
        <f t="shared" si="892"/>
        <v>NS</v>
      </c>
      <c r="Z101" s="16" t="str">
        <f t="shared" si="893"/>
        <v>NS</v>
      </c>
      <c r="AA101" s="96">
        <v>0.484549486618644</v>
      </c>
      <c r="AB101" s="96">
        <v>0.38027639142194303</v>
      </c>
      <c r="AC101" s="96">
        <v>14.799010010840499</v>
      </c>
      <c r="AD101" s="96">
        <v>11.1423348148207</v>
      </c>
      <c r="AE101" s="96">
        <v>0.71794882365065305</v>
      </c>
      <c r="AF101" s="96">
        <v>0.78722525910825403</v>
      </c>
      <c r="AG101" s="96">
        <v>0.54811663774119601</v>
      </c>
      <c r="AH101" s="96">
        <v>0.44309989892837198</v>
      </c>
      <c r="AI101" s="39" t="s">
        <v>76</v>
      </c>
      <c r="AJ101" s="39" t="s">
        <v>73</v>
      </c>
      <c r="AK101" s="39" t="s">
        <v>76</v>
      </c>
      <c r="AL101" s="39" t="s">
        <v>76</v>
      </c>
      <c r="AM101" s="39" t="s">
        <v>73</v>
      </c>
      <c r="AN101" s="39" t="s">
        <v>73</v>
      </c>
      <c r="AO101" s="39" t="s">
        <v>73</v>
      </c>
      <c r="AP101" s="39" t="s">
        <v>73</v>
      </c>
      <c r="AR101" s="97" t="s">
        <v>81</v>
      </c>
      <c r="AS101" s="96">
        <v>0.40612566257357802</v>
      </c>
      <c r="AT101" s="96">
        <v>0.40751170973063899</v>
      </c>
      <c r="AU101" s="96">
        <v>5.8691993738379802</v>
      </c>
      <c r="AV101" s="96">
        <v>5.7095765691048497</v>
      </c>
      <c r="AW101" s="96">
        <v>0.77063242692377099</v>
      </c>
      <c r="AX101" s="96">
        <v>0.76973260959203305</v>
      </c>
      <c r="AY101" s="96">
        <v>0.46674426659517299</v>
      </c>
      <c r="AZ101" s="96">
        <v>0.46657560903393902</v>
      </c>
      <c r="BA101" s="39" t="s">
        <v>73</v>
      </c>
      <c r="BB101" s="39" t="s">
        <v>73</v>
      </c>
      <c r="BC101" s="39" t="s">
        <v>75</v>
      </c>
      <c r="BD101" s="39" t="s">
        <v>75</v>
      </c>
      <c r="BE101" s="39" t="s">
        <v>73</v>
      </c>
      <c r="BF101" s="39" t="s">
        <v>73</v>
      </c>
      <c r="BG101" s="39" t="s">
        <v>73</v>
      </c>
      <c r="BH101" s="39" t="s">
        <v>73</v>
      </c>
      <c r="BI101" s="76">
        <f t="shared" si="894"/>
        <v>1</v>
      </c>
      <c r="BJ101" s="76" t="s">
        <v>81</v>
      </c>
      <c r="BK101" s="96">
        <v>0.46674383178235301</v>
      </c>
      <c r="BL101" s="96">
        <v>0.45150298851383103</v>
      </c>
      <c r="BM101" s="96">
        <v>13.472234338990299</v>
      </c>
      <c r="BN101" s="96">
        <v>11.931418951461501</v>
      </c>
      <c r="BO101" s="96">
        <v>0.730243910085971</v>
      </c>
      <c r="BP101" s="96">
        <v>0.740605840839896</v>
      </c>
      <c r="BQ101" s="96">
        <v>0.52759629043160605</v>
      </c>
      <c r="BR101" s="96">
        <v>0.50919525165995205</v>
      </c>
      <c r="BS101" s="76" t="s">
        <v>76</v>
      </c>
      <c r="BT101" s="76" t="s">
        <v>76</v>
      </c>
      <c r="BU101" s="76" t="s">
        <v>76</v>
      </c>
      <c r="BV101" s="76" t="s">
        <v>76</v>
      </c>
      <c r="BW101" s="76" t="s">
        <v>73</v>
      </c>
      <c r="BX101" s="76" t="s">
        <v>73</v>
      </c>
      <c r="BY101" s="76" t="s">
        <v>73</v>
      </c>
      <c r="BZ101" s="76" t="s">
        <v>73</v>
      </c>
    </row>
    <row r="102" spans="1:78" s="76" customFormat="1" x14ac:dyDescent="0.25">
      <c r="A102" s="94">
        <v>14159500</v>
      </c>
      <c r="B102" s="76">
        <v>23773009</v>
      </c>
      <c r="C102" s="76" t="s">
        <v>7</v>
      </c>
      <c r="D102" s="95" t="s">
        <v>206</v>
      </c>
      <c r="E102" s="95"/>
      <c r="F102" s="77"/>
      <c r="G102" s="16">
        <v>0.42</v>
      </c>
      <c r="H102" s="16" t="str">
        <f t="shared" si="878"/>
        <v>NS</v>
      </c>
      <c r="I102" s="16" t="str">
        <f t="shared" si="879"/>
        <v>NS</v>
      </c>
      <c r="J102" s="16" t="str">
        <f t="shared" si="880"/>
        <v>NS</v>
      </c>
      <c r="K102" s="16" t="str">
        <f t="shared" si="881"/>
        <v>S</v>
      </c>
      <c r="L102" s="28">
        <v>-2.5999999999999999E-2</v>
      </c>
      <c r="M102" s="16" t="str">
        <f t="shared" si="882"/>
        <v>VG</v>
      </c>
      <c r="N102" s="16" t="str">
        <f t="shared" si="883"/>
        <v>NS</v>
      </c>
      <c r="O102" s="16" t="str">
        <f t="shared" si="884"/>
        <v>G</v>
      </c>
      <c r="P102" s="16" t="str">
        <f t="shared" si="885"/>
        <v>NS</v>
      </c>
      <c r="Q102" s="16">
        <v>0.76</v>
      </c>
      <c r="R102" s="16" t="str">
        <f t="shared" si="886"/>
        <v>NS</v>
      </c>
      <c r="S102" s="16" t="str">
        <f t="shared" si="887"/>
        <v>NS</v>
      </c>
      <c r="T102" s="16" t="str">
        <f t="shared" si="888"/>
        <v>NS</v>
      </c>
      <c r="U102" s="16" t="str">
        <f t="shared" si="889"/>
        <v>NS</v>
      </c>
      <c r="V102" s="16">
        <v>0.47699999999999998</v>
      </c>
      <c r="W102" s="16" t="str">
        <f t="shared" si="890"/>
        <v>NS</v>
      </c>
      <c r="X102" s="16" t="str">
        <f t="shared" si="891"/>
        <v>NS</v>
      </c>
      <c r="Y102" s="16" t="str">
        <f t="shared" si="892"/>
        <v>NS</v>
      </c>
      <c r="Z102" s="16" t="str">
        <f t="shared" si="893"/>
        <v>NS</v>
      </c>
      <c r="AA102" s="96">
        <v>0.484549486618644</v>
      </c>
      <c r="AB102" s="96">
        <v>0.38027639142194303</v>
      </c>
      <c r="AC102" s="96">
        <v>14.799010010840499</v>
      </c>
      <c r="AD102" s="96">
        <v>11.1423348148207</v>
      </c>
      <c r="AE102" s="96">
        <v>0.71794882365065305</v>
      </c>
      <c r="AF102" s="96">
        <v>0.78722525910825403</v>
      </c>
      <c r="AG102" s="96">
        <v>0.54811663774119601</v>
      </c>
      <c r="AH102" s="96">
        <v>0.44309989892837198</v>
      </c>
      <c r="AI102" s="39" t="s">
        <v>76</v>
      </c>
      <c r="AJ102" s="39" t="s">
        <v>73</v>
      </c>
      <c r="AK102" s="39" t="s">
        <v>76</v>
      </c>
      <c r="AL102" s="39" t="s">
        <v>76</v>
      </c>
      <c r="AM102" s="39" t="s">
        <v>73</v>
      </c>
      <c r="AN102" s="39" t="s">
        <v>73</v>
      </c>
      <c r="AO102" s="39" t="s">
        <v>73</v>
      </c>
      <c r="AP102" s="39" t="s">
        <v>73</v>
      </c>
      <c r="AR102" s="97" t="s">
        <v>81</v>
      </c>
      <c r="AS102" s="96">
        <v>0.40612566257357802</v>
      </c>
      <c r="AT102" s="96">
        <v>0.40751170973063899</v>
      </c>
      <c r="AU102" s="96">
        <v>5.8691993738379802</v>
      </c>
      <c r="AV102" s="96">
        <v>5.7095765691048497</v>
      </c>
      <c r="AW102" s="96">
        <v>0.77063242692377099</v>
      </c>
      <c r="AX102" s="96">
        <v>0.76973260959203305</v>
      </c>
      <c r="AY102" s="96">
        <v>0.46674426659517299</v>
      </c>
      <c r="AZ102" s="96">
        <v>0.46657560903393902</v>
      </c>
      <c r="BA102" s="39" t="s">
        <v>73</v>
      </c>
      <c r="BB102" s="39" t="s">
        <v>73</v>
      </c>
      <c r="BC102" s="39" t="s">
        <v>75</v>
      </c>
      <c r="BD102" s="39" t="s">
        <v>75</v>
      </c>
      <c r="BE102" s="39" t="s">
        <v>73</v>
      </c>
      <c r="BF102" s="39" t="s">
        <v>73</v>
      </c>
      <c r="BG102" s="39" t="s">
        <v>73</v>
      </c>
      <c r="BH102" s="39" t="s">
        <v>73</v>
      </c>
      <c r="BI102" s="76">
        <f t="shared" si="894"/>
        <v>1</v>
      </c>
      <c r="BJ102" s="76" t="s">
        <v>81</v>
      </c>
      <c r="BK102" s="96">
        <v>0.46674383178235301</v>
      </c>
      <c r="BL102" s="96">
        <v>0.45150298851383103</v>
      </c>
      <c r="BM102" s="96">
        <v>13.472234338990299</v>
      </c>
      <c r="BN102" s="96">
        <v>11.931418951461501</v>
      </c>
      <c r="BO102" s="96">
        <v>0.730243910085971</v>
      </c>
      <c r="BP102" s="96">
        <v>0.740605840839896</v>
      </c>
      <c r="BQ102" s="96">
        <v>0.52759629043160605</v>
      </c>
      <c r="BR102" s="96">
        <v>0.50919525165995205</v>
      </c>
      <c r="BS102" s="76" t="s">
        <v>76</v>
      </c>
      <c r="BT102" s="76" t="s">
        <v>76</v>
      </c>
      <c r="BU102" s="76" t="s">
        <v>76</v>
      </c>
      <c r="BV102" s="76" t="s">
        <v>76</v>
      </c>
      <c r="BW102" s="76" t="s">
        <v>73</v>
      </c>
      <c r="BX102" s="76" t="s">
        <v>73</v>
      </c>
      <c r="BY102" s="76" t="s">
        <v>73</v>
      </c>
      <c r="BZ102" s="76" t="s">
        <v>73</v>
      </c>
    </row>
    <row r="103" spans="1:78" s="47" customFormat="1" x14ac:dyDescent="0.25">
      <c r="A103" s="48">
        <v>14159500</v>
      </c>
      <c r="B103" s="47">
        <v>23773009</v>
      </c>
      <c r="C103" s="47" t="s">
        <v>7</v>
      </c>
      <c r="D103" s="93" t="s">
        <v>212</v>
      </c>
      <c r="E103" s="93"/>
      <c r="F103" s="100"/>
      <c r="G103" s="49">
        <v>0.45300000000000001</v>
      </c>
      <c r="H103" s="49" t="str">
        <f t="shared" si="878"/>
        <v>S</v>
      </c>
      <c r="I103" s="49" t="str">
        <f t="shared" si="879"/>
        <v>NS</v>
      </c>
      <c r="J103" s="49" t="str">
        <f t="shared" si="880"/>
        <v>NS</v>
      </c>
      <c r="K103" s="49" t="str">
        <f t="shared" si="881"/>
        <v>S</v>
      </c>
      <c r="L103" s="50">
        <v>6.0000000000000001E-3</v>
      </c>
      <c r="M103" s="49" t="str">
        <f t="shared" si="882"/>
        <v>VG</v>
      </c>
      <c r="N103" s="49" t="str">
        <f t="shared" si="883"/>
        <v>NS</v>
      </c>
      <c r="O103" s="49" t="str">
        <f t="shared" si="884"/>
        <v>G</v>
      </c>
      <c r="P103" s="49" t="str">
        <f t="shared" si="885"/>
        <v>NS</v>
      </c>
      <c r="Q103" s="49">
        <v>0.74</v>
      </c>
      <c r="R103" s="49" t="str">
        <f t="shared" si="886"/>
        <v>NS</v>
      </c>
      <c r="S103" s="49" t="str">
        <f t="shared" si="887"/>
        <v>NS</v>
      </c>
      <c r="T103" s="49" t="str">
        <f t="shared" si="888"/>
        <v>NS</v>
      </c>
      <c r="U103" s="49" t="str">
        <f t="shared" si="889"/>
        <v>NS</v>
      </c>
      <c r="V103" s="49">
        <v>0.49</v>
      </c>
      <c r="W103" s="49" t="str">
        <f t="shared" si="890"/>
        <v>NS</v>
      </c>
      <c r="X103" s="49" t="str">
        <f t="shared" si="891"/>
        <v>NS</v>
      </c>
      <c r="Y103" s="49" t="str">
        <f t="shared" si="892"/>
        <v>NS</v>
      </c>
      <c r="Z103" s="49" t="str">
        <f t="shared" si="893"/>
        <v>NS</v>
      </c>
      <c r="AA103" s="51">
        <v>0.484549486618644</v>
      </c>
      <c r="AB103" s="51">
        <v>0.38027639142194303</v>
      </c>
      <c r="AC103" s="51">
        <v>14.799010010840499</v>
      </c>
      <c r="AD103" s="51">
        <v>11.1423348148207</v>
      </c>
      <c r="AE103" s="51">
        <v>0.71794882365065305</v>
      </c>
      <c r="AF103" s="51">
        <v>0.78722525910825403</v>
      </c>
      <c r="AG103" s="51">
        <v>0.54811663774119601</v>
      </c>
      <c r="AH103" s="51">
        <v>0.44309989892837198</v>
      </c>
      <c r="AI103" s="52" t="s">
        <v>76</v>
      </c>
      <c r="AJ103" s="52" t="s">
        <v>73</v>
      </c>
      <c r="AK103" s="52" t="s">
        <v>76</v>
      </c>
      <c r="AL103" s="52" t="s">
        <v>76</v>
      </c>
      <c r="AM103" s="52" t="s">
        <v>73</v>
      </c>
      <c r="AN103" s="52" t="s">
        <v>73</v>
      </c>
      <c r="AO103" s="52" t="s">
        <v>73</v>
      </c>
      <c r="AP103" s="52" t="s">
        <v>73</v>
      </c>
      <c r="AR103" s="53" t="s">
        <v>81</v>
      </c>
      <c r="AS103" s="51">
        <v>0.40612566257357802</v>
      </c>
      <c r="AT103" s="51">
        <v>0.40751170973063899</v>
      </c>
      <c r="AU103" s="51">
        <v>5.8691993738379802</v>
      </c>
      <c r="AV103" s="51">
        <v>5.7095765691048497</v>
      </c>
      <c r="AW103" s="51">
        <v>0.77063242692377099</v>
      </c>
      <c r="AX103" s="51">
        <v>0.76973260959203305</v>
      </c>
      <c r="AY103" s="51">
        <v>0.46674426659517299</v>
      </c>
      <c r="AZ103" s="51">
        <v>0.46657560903393902</v>
      </c>
      <c r="BA103" s="52" t="s">
        <v>73</v>
      </c>
      <c r="BB103" s="52" t="s">
        <v>73</v>
      </c>
      <c r="BC103" s="52" t="s">
        <v>75</v>
      </c>
      <c r="BD103" s="52" t="s">
        <v>75</v>
      </c>
      <c r="BE103" s="52" t="s">
        <v>73</v>
      </c>
      <c r="BF103" s="52" t="s">
        <v>73</v>
      </c>
      <c r="BG103" s="52" t="s">
        <v>73</v>
      </c>
      <c r="BH103" s="52" t="s">
        <v>73</v>
      </c>
      <c r="BI103" s="47">
        <f t="shared" si="894"/>
        <v>1</v>
      </c>
      <c r="BJ103" s="47" t="s">
        <v>81</v>
      </c>
      <c r="BK103" s="51">
        <v>0.46674383178235301</v>
      </c>
      <c r="BL103" s="51">
        <v>0.45150298851383103</v>
      </c>
      <c r="BM103" s="51">
        <v>13.472234338990299</v>
      </c>
      <c r="BN103" s="51">
        <v>11.931418951461501</v>
      </c>
      <c r="BO103" s="51">
        <v>0.730243910085971</v>
      </c>
      <c r="BP103" s="51">
        <v>0.740605840839896</v>
      </c>
      <c r="BQ103" s="51">
        <v>0.52759629043160605</v>
      </c>
      <c r="BR103" s="51">
        <v>0.50919525165995205</v>
      </c>
      <c r="BS103" s="47" t="s">
        <v>76</v>
      </c>
      <c r="BT103" s="47" t="s">
        <v>76</v>
      </c>
      <c r="BU103" s="47" t="s">
        <v>76</v>
      </c>
      <c r="BV103" s="47" t="s">
        <v>76</v>
      </c>
      <c r="BW103" s="47" t="s">
        <v>73</v>
      </c>
      <c r="BX103" s="47" t="s">
        <v>73</v>
      </c>
      <c r="BY103" s="47" t="s">
        <v>73</v>
      </c>
      <c r="BZ103" s="47" t="s">
        <v>73</v>
      </c>
    </row>
    <row r="104" spans="1:78" s="47" customFormat="1" x14ac:dyDescent="0.25">
      <c r="A104" s="48">
        <v>14159500</v>
      </c>
      <c r="B104" s="47">
        <v>23773009</v>
      </c>
      <c r="C104" s="47" t="s">
        <v>7</v>
      </c>
      <c r="D104" s="93" t="s">
        <v>228</v>
      </c>
      <c r="E104" s="93" t="s">
        <v>239</v>
      </c>
      <c r="F104" s="100"/>
      <c r="G104" s="49">
        <v>0.45900000000000002</v>
      </c>
      <c r="H104" s="49" t="str">
        <f t="shared" si="878"/>
        <v>S</v>
      </c>
      <c r="I104" s="49" t="str">
        <f t="shared" ref="I104" si="895">AJ104</f>
        <v>NS</v>
      </c>
      <c r="J104" s="49" t="str">
        <f t="shared" ref="J104" si="896">BB104</f>
        <v>NS</v>
      </c>
      <c r="K104" s="49" t="str">
        <f t="shared" ref="K104" si="897">BT104</f>
        <v>S</v>
      </c>
      <c r="L104" s="50">
        <v>1.12E-2</v>
      </c>
      <c r="M104" s="49" t="str">
        <f t="shared" si="882"/>
        <v>VG</v>
      </c>
      <c r="N104" s="49" t="str">
        <f t="shared" ref="N104" si="898">AO104</f>
        <v>NS</v>
      </c>
      <c r="O104" s="49" t="str">
        <f t="shared" ref="O104" si="899">BD104</f>
        <v>G</v>
      </c>
      <c r="P104" s="49" t="str">
        <f t="shared" ref="P104" si="900">BY104</f>
        <v>NS</v>
      </c>
      <c r="Q104" s="49">
        <v>0.74</v>
      </c>
      <c r="R104" s="49" t="str">
        <f t="shared" si="886"/>
        <v>NS</v>
      </c>
      <c r="S104" s="49" t="str">
        <f t="shared" ref="S104" si="901">AN104</f>
        <v>NS</v>
      </c>
      <c r="T104" s="49" t="str">
        <f t="shared" ref="T104" si="902">BF104</f>
        <v>NS</v>
      </c>
      <c r="U104" s="49" t="str">
        <f t="shared" ref="U104" si="903">BX104</f>
        <v>NS</v>
      </c>
      <c r="V104" s="49">
        <v>0.496</v>
      </c>
      <c r="W104" s="49" t="str">
        <f t="shared" si="890"/>
        <v>NS</v>
      </c>
      <c r="X104" s="49" t="str">
        <f t="shared" ref="X104" si="904">AP104</f>
        <v>NS</v>
      </c>
      <c r="Y104" s="49" t="str">
        <f t="shared" ref="Y104" si="905">BH104</f>
        <v>NS</v>
      </c>
      <c r="Z104" s="49" t="str">
        <f t="shared" ref="Z104" si="906">BZ104</f>
        <v>NS</v>
      </c>
      <c r="AA104" s="51">
        <v>0.484549486618644</v>
      </c>
      <c r="AB104" s="51">
        <v>0.38027639142194303</v>
      </c>
      <c r="AC104" s="51">
        <v>14.799010010840499</v>
      </c>
      <c r="AD104" s="51">
        <v>11.1423348148207</v>
      </c>
      <c r="AE104" s="51">
        <v>0.71794882365065305</v>
      </c>
      <c r="AF104" s="51">
        <v>0.78722525910825403</v>
      </c>
      <c r="AG104" s="51">
        <v>0.54811663774119601</v>
      </c>
      <c r="AH104" s="51">
        <v>0.44309989892837198</v>
      </c>
      <c r="AI104" s="52" t="s">
        <v>76</v>
      </c>
      <c r="AJ104" s="52" t="s">
        <v>73</v>
      </c>
      <c r="AK104" s="52" t="s">
        <v>76</v>
      </c>
      <c r="AL104" s="52" t="s">
        <v>76</v>
      </c>
      <c r="AM104" s="52" t="s">
        <v>73</v>
      </c>
      <c r="AN104" s="52" t="s">
        <v>73</v>
      </c>
      <c r="AO104" s="52" t="s">
        <v>73</v>
      </c>
      <c r="AP104" s="52" t="s">
        <v>73</v>
      </c>
      <c r="AR104" s="53" t="s">
        <v>81</v>
      </c>
      <c r="AS104" s="51">
        <v>0.40612566257357802</v>
      </c>
      <c r="AT104" s="51">
        <v>0.40751170973063899</v>
      </c>
      <c r="AU104" s="51">
        <v>5.8691993738379802</v>
      </c>
      <c r="AV104" s="51">
        <v>5.7095765691048497</v>
      </c>
      <c r="AW104" s="51">
        <v>0.77063242692377099</v>
      </c>
      <c r="AX104" s="51">
        <v>0.76973260959203305</v>
      </c>
      <c r="AY104" s="51">
        <v>0.46674426659517299</v>
      </c>
      <c r="AZ104" s="51">
        <v>0.46657560903393902</v>
      </c>
      <c r="BA104" s="52" t="s">
        <v>73</v>
      </c>
      <c r="BB104" s="52" t="s">
        <v>73</v>
      </c>
      <c r="BC104" s="52" t="s">
        <v>75</v>
      </c>
      <c r="BD104" s="52" t="s">
        <v>75</v>
      </c>
      <c r="BE104" s="52" t="s">
        <v>73</v>
      </c>
      <c r="BF104" s="52" t="s">
        <v>73</v>
      </c>
      <c r="BG104" s="52" t="s">
        <v>73</v>
      </c>
      <c r="BH104" s="52" t="s">
        <v>73</v>
      </c>
      <c r="BI104" s="47">
        <f t="shared" ref="BI104" si="907">IF(BJ104=AR104,1,0)</f>
        <v>1</v>
      </c>
      <c r="BJ104" s="47" t="s">
        <v>81</v>
      </c>
      <c r="BK104" s="51">
        <v>0.46674383178235301</v>
      </c>
      <c r="BL104" s="51">
        <v>0.45150298851383103</v>
      </c>
      <c r="BM104" s="51">
        <v>13.472234338990299</v>
      </c>
      <c r="BN104" s="51">
        <v>11.931418951461501</v>
      </c>
      <c r="BO104" s="51">
        <v>0.730243910085971</v>
      </c>
      <c r="BP104" s="51">
        <v>0.740605840839896</v>
      </c>
      <c r="BQ104" s="51">
        <v>0.52759629043160605</v>
      </c>
      <c r="BR104" s="51">
        <v>0.50919525165995205</v>
      </c>
      <c r="BS104" s="47" t="s">
        <v>76</v>
      </c>
      <c r="BT104" s="47" t="s">
        <v>76</v>
      </c>
      <c r="BU104" s="47" t="s">
        <v>76</v>
      </c>
      <c r="BV104" s="47" t="s">
        <v>76</v>
      </c>
      <c r="BW104" s="47" t="s">
        <v>73</v>
      </c>
      <c r="BX104" s="47" t="s">
        <v>73</v>
      </c>
      <c r="BY104" s="47" t="s">
        <v>73</v>
      </c>
      <c r="BZ104" s="47" t="s">
        <v>73</v>
      </c>
    </row>
    <row r="105" spans="1:78" s="47" customFormat="1" x14ac:dyDescent="0.25">
      <c r="A105" s="48">
        <v>14159500</v>
      </c>
      <c r="B105" s="47">
        <v>23773009</v>
      </c>
      <c r="C105" s="47" t="s">
        <v>7</v>
      </c>
      <c r="D105" s="93" t="s">
        <v>240</v>
      </c>
      <c r="E105" s="93" t="s">
        <v>238</v>
      </c>
      <c r="F105" s="100"/>
      <c r="G105" s="49">
        <v>0.45900000000000002</v>
      </c>
      <c r="H105" s="49" t="str">
        <f t="shared" si="878"/>
        <v>S</v>
      </c>
      <c r="I105" s="49" t="str">
        <f t="shared" ref="I105" si="908">AJ105</f>
        <v>NS</v>
      </c>
      <c r="J105" s="49" t="str">
        <f t="shared" ref="J105" si="909">BB105</f>
        <v>NS</v>
      </c>
      <c r="K105" s="49" t="str">
        <f t="shared" ref="K105" si="910">BT105</f>
        <v>S</v>
      </c>
      <c r="L105" s="50">
        <v>1.03E-2</v>
      </c>
      <c r="M105" s="49" t="str">
        <f t="shared" si="882"/>
        <v>VG</v>
      </c>
      <c r="N105" s="49" t="str">
        <f t="shared" ref="N105" si="911">AO105</f>
        <v>NS</v>
      </c>
      <c r="O105" s="49" t="str">
        <f t="shared" ref="O105" si="912">BD105</f>
        <v>G</v>
      </c>
      <c r="P105" s="49" t="str">
        <f t="shared" ref="P105" si="913">BY105</f>
        <v>NS</v>
      </c>
      <c r="Q105" s="49">
        <v>0.74</v>
      </c>
      <c r="R105" s="49" t="str">
        <f t="shared" si="886"/>
        <v>NS</v>
      </c>
      <c r="S105" s="49" t="str">
        <f t="shared" ref="S105" si="914">AN105</f>
        <v>NS</v>
      </c>
      <c r="T105" s="49" t="str">
        <f t="shared" ref="T105" si="915">BF105</f>
        <v>NS</v>
      </c>
      <c r="U105" s="49" t="str">
        <f t="shared" ref="U105" si="916">BX105</f>
        <v>NS</v>
      </c>
      <c r="V105" s="49">
        <v>0.496</v>
      </c>
      <c r="W105" s="49" t="str">
        <f t="shared" si="890"/>
        <v>NS</v>
      </c>
      <c r="X105" s="49" t="str">
        <f t="shared" ref="X105" si="917">AP105</f>
        <v>NS</v>
      </c>
      <c r="Y105" s="49" t="str">
        <f t="shared" ref="Y105" si="918">BH105</f>
        <v>NS</v>
      </c>
      <c r="Z105" s="49" t="str">
        <f t="shared" ref="Z105" si="919">BZ105</f>
        <v>NS</v>
      </c>
      <c r="AA105" s="51">
        <v>0.484549486618644</v>
      </c>
      <c r="AB105" s="51">
        <v>0.38027639142194303</v>
      </c>
      <c r="AC105" s="51">
        <v>14.799010010840499</v>
      </c>
      <c r="AD105" s="51">
        <v>11.1423348148207</v>
      </c>
      <c r="AE105" s="51">
        <v>0.71794882365065305</v>
      </c>
      <c r="AF105" s="51">
        <v>0.78722525910825403</v>
      </c>
      <c r="AG105" s="51">
        <v>0.54811663774119601</v>
      </c>
      <c r="AH105" s="51">
        <v>0.44309989892837198</v>
      </c>
      <c r="AI105" s="52" t="s">
        <v>76</v>
      </c>
      <c r="AJ105" s="52" t="s">
        <v>73</v>
      </c>
      <c r="AK105" s="52" t="s">
        <v>76</v>
      </c>
      <c r="AL105" s="52" t="s">
        <v>76</v>
      </c>
      <c r="AM105" s="52" t="s">
        <v>73</v>
      </c>
      <c r="AN105" s="52" t="s">
        <v>73</v>
      </c>
      <c r="AO105" s="52" t="s">
        <v>73</v>
      </c>
      <c r="AP105" s="52" t="s">
        <v>73</v>
      </c>
      <c r="AR105" s="53" t="s">
        <v>81</v>
      </c>
      <c r="AS105" s="51">
        <v>0.40612566257357802</v>
      </c>
      <c r="AT105" s="51">
        <v>0.40751170973063899</v>
      </c>
      <c r="AU105" s="51">
        <v>5.8691993738379802</v>
      </c>
      <c r="AV105" s="51">
        <v>5.7095765691048497</v>
      </c>
      <c r="AW105" s="51">
        <v>0.77063242692377099</v>
      </c>
      <c r="AX105" s="51">
        <v>0.76973260959203305</v>
      </c>
      <c r="AY105" s="51">
        <v>0.46674426659517299</v>
      </c>
      <c r="AZ105" s="51">
        <v>0.46657560903393902</v>
      </c>
      <c r="BA105" s="52" t="s">
        <v>73</v>
      </c>
      <c r="BB105" s="52" t="s">
        <v>73</v>
      </c>
      <c r="BC105" s="52" t="s">
        <v>75</v>
      </c>
      <c r="BD105" s="52" t="s">
        <v>75</v>
      </c>
      <c r="BE105" s="52" t="s">
        <v>73</v>
      </c>
      <c r="BF105" s="52" t="s">
        <v>73</v>
      </c>
      <c r="BG105" s="52" t="s">
        <v>73</v>
      </c>
      <c r="BH105" s="52" t="s">
        <v>73</v>
      </c>
      <c r="BI105" s="47">
        <f t="shared" ref="BI105" si="920">IF(BJ105=AR105,1,0)</f>
        <v>1</v>
      </c>
      <c r="BJ105" s="47" t="s">
        <v>81</v>
      </c>
      <c r="BK105" s="51">
        <v>0.46674383178235301</v>
      </c>
      <c r="BL105" s="51">
        <v>0.45150298851383103</v>
      </c>
      <c r="BM105" s="51">
        <v>13.472234338990299</v>
      </c>
      <c r="BN105" s="51">
        <v>11.931418951461501</v>
      </c>
      <c r="BO105" s="51">
        <v>0.730243910085971</v>
      </c>
      <c r="BP105" s="51">
        <v>0.740605840839896</v>
      </c>
      <c r="BQ105" s="51">
        <v>0.52759629043160605</v>
      </c>
      <c r="BR105" s="51">
        <v>0.50919525165995205</v>
      </c>
      <c r="BS105" s="47" t="s">
        <v>76</v>
      </c>
      <c r="BT105" s="47" t="s">
        <v>76</v>
      </c>
      <c r="BU105" s="47" t="s">
        <v>76</v>
      </c>
      <c r="BV105" s="47" t="s">
        <v>76</v>
      </c>
      <c r="BW105" s="47" t="s">
        <v>73</v>
      </c>
      <c r="BX105" s="47" t="s">
        <v>73</v>
      </c>
      <c r="BY105" s="47" t="s">
        <v>73</v>
      </c>
      <c r="BZ105" s="47" t="s">
        <v>73</v>
      </c>
    </row>
    <row r="106" spans="1:78" s="47" customFormat="1" x14ac:dyDescent="0.25">
      <c r="A106" s="48">
        <v>14159500</v>
      </c>
      <c r="B106" s="47">
        <v>23773009</v>
      </c>
      <c r="C106" s="47" t="s">
        <v>7</v>
      </c>
      <c r="D106" s="93" t="s">
        <v>254</v>
      </c>
      <c r="E106" s="93" t="s">
        <v>244</v>
      </c>
      <c r="F106" s="100"/>
      <c r="G106" s="49">
        <v>0.45900000000000002</v>
      </c>
      <c r="H106" s="49" t="str">
        <f t="shared" si="878"/>
        <v>S</v>
      </c>
      <c r="I106" s="49" t="str">
        <f t="shared" ref="I106" si="921">AJ106</f>
        <v>NS</v>
      </c>
      <c r="J106" s="49" t="str">
        <f t="shared" ref="J106" si="922">BB106</f>
        <v>NS</v>
      </c>
      <c r="K106" s="49" t="str">
        <f t="shared" ref="K106" si="923">BT106</f>
        <v>S</v>
      </c>
      <c r="L106" s="50">
        <v>1.4999999999999999E-2</v>
      </c>
      <c r="M106" s="49" t="str">
        <f t="shared" si="882"/>
        <v>VG</v>
      </c>
      <c r="N106" s="49" t="str">
        <f t="shared" ref="N106" si="924">AO106</f>
        <v>NS</v>
      </c>
      <c r="O106" s="49" t="str">
        <f t="shared" ref="O106" si="925">BD106</f>
        <v>G</v>
      </c>
      <c r="P106" s="49" t="str">
        <f t="shared" ref="P106" si="926">BY106</f>
        <v>NS</v>
      </c>
      <c r="Q106" s="49">
        <v>0.73</v>
      </c>
      <c r="R106" s="49" t="str">
        <f t="shared" si="886"/>
        <v>NS</v>
      </c>
      <c r="S106" s="49" t="str">
        <f t="shared" ref="S106" si="927">AN106</f>
        <v>NS</v>
      </c>
      <c r="T106" s="49" t="str">
        <f t="shared" ref="T106" si="928">BF106</f>
        <v>NS</v>
      </c>
      <c r="U106" s="49" t="str">
        <f t="shared" ref="U106" si="929">BX106</f>
        <v>NS</v>
      </c>
      <c r="V106" s="49">
        <v>0.49980000000000002</v>
      </c>
      <c r="W106" s="49" t="str">
        <f t="shared" si="890"/>
        <v>NS</v>
      </c>
      <c r="X106" s="49" t="str">
        <f t="shared" ref="X106" si="930">AP106</f>
        <v>NS</v>
      </c>
      <c r="Y106" s="49" t="str">
        <f t="shared" ref="Y106" si="931">BH106</f>
        <v>NS</v>
      </c>
      <c r="Z106" s="49" t="str">
        <f t="shared" ref="Z106" si="932">BZ106</f>
        <v>NS</v>
      </c>
      <c r="AA106" s="51">
        <v>0.484549486618644</v>
      </c>
      <c r="AB106" s="51">
        <v>0.38027639142194303</v>
      </c>
      <c r="AC106" s="51">
        <v>14.799010010840499</v>
      </c>
      <c r="AD106" s="51">
        <v>11.1423348148207</v>
      </c>
      <c r="AE106" s="51">
        <v>0.71794882365065305</v>
      </c>
      <c r="AF106" s="51">
        <v>0.78722525910825403</v>
      </c>
      <c r="AG106" s="51">
        <v>0.54811663774119601</v>
      </c>
      <c r="AH106" s="51">
        <v>0.44309989892837198</v>
      </c>
      <c r="AI106" s="52" t="s">
        <v>76</v>
      </c>
      <c r="AJ106" s="52" t="s">
        <v>73</v>
      </c>
      <c r="AK106" s="52" t="s">
        <v>76</v>
      </c>
      <c r="AL106" s="52" t="s">
        <v>76</v>
      </c>
      <c r="AM106" s="52" t="s">
        <v>73</v>
      </c>
      <c r="AN106" s="52" t="s">
        <v>73</v>
      </c>
      <c r="AO106" s="52" t="s">
        <v>73</v>
      </c>
      <c r="AP106" s="52" t="s">
        <v>73</v>
      </c>
      <c r="AR106" s="53" t="s">
        <v>81</v>
      </c>
      <c r="AS106" s="51">
        <v>0.40612566257357802</v>
      </c>
      <c r="AT106" s="51">
        <v>0.40751170973063899</v>
      </c>
      <c r="AU106" s="51">
        <v>5.8691993738379802</v>
      </c>
      <c r="AV106" s="51">
        <v>5.7095765691048497</v>
      </c>
      <c r="AW106" s="51">
        <v>0.77063242692377099</v>
      </c>
      <c r="AX106" s="51">
        <v>0.76973260959203305</v>
      </c>
      <c r="AY106" s="51">
        <v>0.46674426659517299</v>
      </c>
      <c r="AZ106" s="51">
        <v>0.46657560903393902</v>
      </c>
      <c r="BA106" s="52" t="s">
        <v>73</v>
      </c>
      <c r="BB106" s="52" t="s">
        <v>73</v>
      </c>
      <c r="BC106" s="52" t="s">
        <v>75</v>
      </c>
      <c r="BD106" s="52" t="s">
        <v>75</v>
      </c>
      <c r="BE106" s="52" t="s">
        <v>73</v>
      </c>
      <c r="BF106" s="52" t="s">
        <v>73</v>
      </c>
      <c r="BG106" s="52" t="s">
        <v>73</v>
      </c>
      <c r="BH106" s="52" t="s">
        <v>73</v>
      </c>
      <c r="BI106" s="47">
        <f t="shared" ref="BI106" si="933">IF(BJ106=AR106,1,0)</f>
        <v>1</v>
      </c>
      <c r="BJ106" s="47" t="s">
        <v>81</v>
      </c>
      <c r="BK106" s="51">
        <v>0.46674383178235301</v>
      </c>
      <c r="BL106" s="51">
        <v>0.45150298851383103</v>
      </c>
      <c r="BM106" s="51">
        <v>13.472234338990299</v>
      </c>
      <c r="BN106" s="51">
        <v>11.931418951461501</v>
      </c>
      <c r="BO106" s="51">
        <v>0.730243910085971</v>
      </c>
      <c r="BP106" s="51">
        <v>0.740605840839896</v>
      </c>
      <c r="BQ106" s="51">
        <v>0.52759629043160605</v>
      </c>
      <c r="BR106" s="51">
        <v>0.50919525165995205</v>
      </c>
      <c r="BS106" s="47" t="s">
        <v>76</v>
      </c>
      <c r="BT106" s="47" t="s">
        <v>76</v>
      </c>
      <c r="BU106" s="47" t="s">
        <v>76</v>
      </c>
      <c r="BV106" s="47" t="s">
        <v>76</v>
      </c>
      <c r="BW106" s="47" t="s">
        <v>73</v>
      </c>
      <c r="BX106" s="47" t="s">
        <v>73</v>
      </c>
      <c r="BY106" s="47" t="s">
        <v>73</v>
      </c>
      <c r="BZ106" s="47" t="s">
        <v>73</v>
      </c>
    </row>
    <row r="107" spans="1:78" s="47" customFormat="1" x14ac:dyDescent="0.25">
      <c r="A107" s="48">
        <v>14159500</v>
      </c>
      <c r="B107" s="47">
        <v>23773009</v>
      </c>
      <c r="C107" s="47" t="s">
        <v>7</v>
      </c>
      <c r="D107" s="93" t="s">
        <v>346</v>
      </c>
      <c r="E107" s="93"/>
      <c r="F107" s="100"/>
      <c r="G107" s="49">
        <v>0.47199999999999998</v>
      </c>
      <c r="H107" s="49" t="str">
        <f t="shared" ref="H107" si="934">IF(G107&gt;0.8,"VG",IF(G107&gt;0.7,"G",IF(G107&gt;0.45,"S","NS")))</f>
        <v>S</v>
      </c>
      <c r="I107" s="49" t="str">
        <f t="shared" ref="I107" si="935">AJ107</f>
        <v>NS</v>
      </c>
      <c r="J107" s="49" t="str">
        <f t="shared" ref="J107" si="936">BB107</f>
        <v>NS</v>
      </c>
      <c r="K107" s="49" t="str">
        <f t="shared" ref="K107" si="937">BT107</f>
        <v>S</v>
      </c>
      <c r="L107" s="50">
        <v>5.33E-2</v>
      </c>
      <c r="M107" s="49" t="str">
        <f t="shared" ref="M107" si="938">IF(ABS(L107)&lt;5%,"VG",IF(ABS(L107)&lt;10%,"G",IF(ABS(L107)&lt;15%,"S","NS")))</f>
        <v>G</v>
      </c>
      <c r="N107" s="49" t="str">
        <f t="shared" ref="N107" si="939">AO107</f>
        <v>NS</v>
      </c>
      <c r="O107" s="49" t="str">
        <f t="shared" ref="O107" si="940">BD107</f>
        <v>G</v>
      </c>
      <c r="P107" s="49" t="str">
        <f t="shared" ref="P107" si="941">BY107</f>
        <v>NS</v>
      </c>
      <c r="Q107" s="49">
        <v>0.72</v>
      </c>
      <c r="R107" s="49" t="str">
        <f t="shared" ref="R107" si="942">IF(Q107&lt;=0.5,"VG",IF(Q107&lt;=0.6,"G",IF(Q107&lt;=0.7,"S","NS")))</f>
        <v>NS</v>
      </c>
      <c r="S107" s="49" t="str">
        <f t="shared" ref="S107" si="943">AN107</f>
        <v>NS</v>
      </c>
      <c r="T107" s="49" t="str">
        <f t="shared" ref="T107" si="944">BF107</f>
        <v>NS</v>
      </c>
      <c r="U107" s="49" t="str">
        <f t="shared" ref="U107" si="945">BX107</f>
        <v>NS</v>
      </c>
      <c r="V107" s="49">
        <v>0.50600000000000001</v>
      </c>
      <c r="W107" s="49" t="str">
        <f t="shared" ref="W107" si="946">IF(V107&gt;0.85,"VG",IF(V107&gt;0.75,"G",IF(V107&gt;0.6,"S","NS")))</f>
        <v>NS</v>
      </c>
      <c r="X107" s="49" t="str">
        <f t="shared" ref="X107" si="947">AP107</f>
        <v>NS</v>
      </c>
      <c r="Y107" s="49" t="str">
        <f t="shared" ref="Y107" si="948">BH107</f>
        <v>NS</v>
      </c>
      <c r="Z107" s="49" t="str">
        <f t="shared" ref="Z107" si="949">BZ107</f>
        <v>NS</v>
      </c>
      <c r="AA107" s="51">
        <v>0.484549486618644</v>
      </c>
      <c r="AB107" s="51">
        <v>0.38027639142194303</v>
      </c>
      <c r="AC107" s="51">
        <v>14.799010010840499</v>
      </c>
      <c r="AD107" s="51">
        <v>11.1423348148207</v>
      </c>
      <c r="AE107" s="51">
        <v>0.71794882365065305</v>
      </c>
      <c r="AF107" s="51">
        <v>0.78722525910825403</v>
      </c>
      <c r="AG107" s="51">
        <v>0.54811663774119601</v>
      </c>
      <c r="AH107" s="51">
        <v>0.44309989892837198</v>
      </c>
      <c r="AI107" s="52" t="s">
        <v>76</v>
      </c>
      <c r="AJ107" s="52" t="s">
        <v>73</v>
      </c>
      <c r="AK107" s="52" t="s">
        <v>76</v>
      </c>
      <c r="AL107" s="52" t="s">
        <v>76</v>
      </c>
      <c r="AM107" s="52" t="s">
        <v>73</v>
      </c>
      <c r="AN107" s="52" t="s">
        <v>73</v>
      </c>
      <c r="AO107" s="52" t="s">
        <v>73</v>
      </c>
      <c r="AP107" s="52" t="s">
        <v>73</v>
      </c>
      <c r="AR107" s="53" t="s">
        <v>81</v>
      </c>
      <c r="AS107" s="51">
        <v>0.40612566257357802</v>
      </c>
      <c r="AT107" s="51">
        <v>0.40751170973063899</v>
      </c>
      <c r="AU107" s="51">
        <v>5.8691993738379802</v>
      </c>
      <c r="AV107" s="51">
        <v>5.7095765691048497</v>
      </c>
      <c r="AW107" s="51">
        <v>0.77063242692377099</v>
      </c>
      <c r="AX107" s="51">
        <v>0.76973260959203305</v>
      </c>
      <c r="AY107" s="51">
        <v>0.46674426659517299</v>
      </c>
      <c r="AZ107" s="51">
        <v>0.46657560903393902</v>
      </c>
      <c r="BA107" s="52" t="s">
        <v>73</v>
      </c>
      <c r="BB107" s="52" t="s">
        <v>73</v>
      </c>
      <c r="BC107" s="52" t="s">
        <v>75</v>
      </c>
      <c r="BD107" s="52" t="s">
        <v>75</v>
      </c>
      <c r="BE107" s="52" t="s">
        <v>73</v>
      </c>
      <c r="BF107" s="52" t="s">
        <v>73</v>
      </c>
      <c r="BG107" s="52" t="s">
        <v>73</v>
      </c>
      <c r="BH107" s="52" t="s">
        <v>73</v>
      </c>
      <c r="BI107" s="47">
        <f t="shared" ref="BI107" si="950">IF(BJ107=AR107,1,0)</f>
        <v>1</v>
      </c>
      <c r="BJ107" s="47" t="s">
        <v>81</v>
      </c>
      <c r="BK107" s="51">
        <v>0.46674383178235301</v>
      </c>
      <c r="BL107" s="51">
        <v>0.45150298851383103</v>
      </c>
      <c r="BM107" s="51">
        <v>13.472234338990299</v>
      </c>
      <c r="BN107" s="51">
        <v>11.931418951461501</v>
      </c>
      <c r="BO107" s="51">
        <v>0.730243910085971</v>
      </c>
      <c r="BP107" s="51">
        <v>0.740605840839896</v>
      </c>
      <c r="BQ107" s="51">
        <v>0.52759629043160605</v>
      </c>
      <c r="BR107" s="51">
        <v>0.50919525165995205</v>
      </c>
      <c r="BS107" s="47" t="s">
        <v>76</v>
      </c>
      <c r="BT107" s="47" t="s">
        <v>76</v>
      </c>
      <c r="BU107" s="47" t="s">
        <v>76</v>
      </c>
      <c r="BV107" s="47" t="s">
        <v>76</v>
      </c>
      <c r="BW107" s="47" t="s">
        <v>73</v>
      </c>
      <c r="BX107" s="47" t="s">
        <v>73</v>
      </c>
      <c r="BY107" s="47" t="s">
        <v>73</v>
      </c>
      <c r="BZ107" s="47" t="s">
        <v>73</v>
      </c>
    </row>
    <row r="108" spans="1:78" s="76" customFormat="1" x14ac:dyDescent="0.25">
      <c r="A108" s="94">
        <v>14159500</v>
      </c>
      <c r="B108" s="76">
        <v>23773009</v>
      </c>
      <c r="C108" s="76" t="s">
        <v>7</v>
      </c>
      <c r="D108" s="95" t="s">
        <v>359</v>
      </c>
      <c r="E108" s="95"/>
      <c r="F108" s="77"/>
      <c r="G108" s="16">
        <v>0.47899999999999998</v>
      </c>
      <c r="H108" s="16" t="str">
        <f t="shared" ref="H108" si="951">IF(G108&gt;0.8,"VG",IF(G108&gt;0.7,"G",IF(G108&gt;0.45,"S","NS")))</f>
        <v>S</v>
      </c>
      <c r="I108" s="16" t="str">
        <f t="shared" ref="I108" si="952">AJ108</f>
        <v>NS</v>
      </c>
      <c r="J108" s="16" t="str">
        <f t="shared" ref="J108" si="953">BB108</f>
        <v>NS</v>
      </c>
      <c r="K108" s="16" t="str">
        <f t="shared" ref="K108" si="954">BT108</f>
        <v>S</v>
      </c>
      <c r="L108" s="28">
        <v>1.6799999999999999E-2</v>
      </c>
      <c r="M108" s="16" t="str">
        <f t="shared" ref="M108" si="955">IF(ABS(L108)&lt;5%,"VG",IF(ABS(L108)&lt;10%,"G",IF(ABS(L108)&lt;15%,"S","NS")))</f>
        <v>VG</v>
      </c>
      <c r="N108" s="16" t="str">
        <f t="shared" ref="N108" si="956">AO108</f>
        <v>NS</v>
      </c>
      <c r="O108" s="16" t="str">
        <f t="shared" ref="O108" si="957">BD108</f>
        <v>G</v>
      </c>
      <c r="P108" s="16" t="str">
        <f t="shared" ref="P108" si="958">BY108</f>
        <v>NS</v>
      </c>
      <c r="Q108" s="16">
        <v>0.72199999999999998</v>
      </c>
      <c r="R108" s="16" t="str">
        <f t="shared" ref="R108" si="959">IF(Q108&lt;=0.5,"VG",IF(Q108&lt;=0.6,"G",IF(Q108&lt;=0.7,"S","NS")))</f>
        <v>NS</v>
      </c>
      <c r="S108" s="16" t="str">
        <f t="shared" ref="S108" si="960">AN108</f>
        <v>NS</v>
      </c>
      <c r="T108" s="16" t="str">
        <f t="shared" ref="T108" si="961">BF108</f>
        <v>NS</v>
      </c>
      <c r="U108" s="16" t="str">
        <f t="shared" ref="U108" si="962">BX108</f>
        <v>NS</v>
      </c>
      <c r="V108" s="16">
        <v>0.50600000000000001</v>
      </c>
      <c r="W108" s="16" t="str">
        <f t="shared" ref="W108" si="963">IF(V108&gt;0.85,"VG",IF(V108&gt;0.75,"G",IF(V108&gt;0.6,"S","NS")))</f>
        <v>NS</v>
      </c>
      <c r="X108" s="16" t="str">
        <f t="shared" ref="X108" si="964">AP108</f>
        <v>NS</v>
      </c>
      <c r="Y108" s="16" t="str">
        <f t="shared" ref="Y108" si="965">BH108</f>
        <v>NS</v>
      </c>
      <c r="Z108" s="16" t="str">
        <f t="shared" ref="Z108" si="966">BZ108</f>
        <v>NS</v>
      </c>
      <c r="AA108" s="96">
        <v>0.484549486618644</v>
      </c>
      <c r="AB108" s="96">
        <v>0.38027639142194303</v>
      </c>
      <c r="AC108" s="96">
        <v>14.799010010840499</v>
      </c>
      <c r="AD108" s="96">
        <v>11.1423348148207</v>
      </c>
      <c r="AE108" s="96">
        <v>0.71794882365065305</v>
      </c>
      <c r="AF108" s="96">
        <v>0.78722525910825403</v>
      </c>
      <c r="AG108" s="96">
        <v>0.54811663774119601</v>
      </c>
      <c r="AH108" s="96">
        <v>0.44309989892837198</v>
      </c>
      <c r="AI108" s="39" t="s">
        <v>76</v>
      </c>
      <c r="AJ108" s="39" t="s">
        <v>73</v>
      </c>
      <c r="AK108" s="39" t="s">
        <v>76</v>
      </c>
      <c r="AL108" s="39" t="s">
        <v>76</v>
      </c>
      <c r="AM108" s="39" t="s">
        <v>73</v>
      </c>
      <c r="AN108" s="39" t="s">
        <v>73</v>
      </c>
      <c r="AO108" s="39" t="s">
        <v>73</v>
      </c>
      <c r="AP108" s="39" t="s">
        <v>73</v>
      </c>
      <c r="AR108" s="97" t="s">
        <v>81</v>
      </c>
      <c r="AS108" s="96">
        <v>0.40612566257357802</v>
      </c>
      <c r="AT108" s="96">
        <v>0.40751170973063899</v>
      </c>
      <c r="AU108" s="96">
        <v>5.8691993738379802</v>
      </c>
      <c r="AV108" s="96">
        <v>5.7095765691048497</v>
      </c>
      <c r="AW108" s="96">
        <v>0.77063242692377099</v>
      </c>
      <c r="AX108" s="96">
        <v>0.76973260959203305</v>
      </c>
      <c r="AY108" s="96">
        <v>0.46674426659517299</v>
      </c>
      <c r="AZ108" s="96">
        <v>0.46657560903393902</v>
      </c>
      <c r="BA108" s="39" t="s">
        <v>73</v>
      </c>
      <c r="BB108" s="39" t="s">
        <v>73</v>
      </c>
      <c r="BC108" s="39" t="s">
        <v>75</v>
      </c>
      <c r="BD108" s="39" t="s">
        <v>75</v>
      </c>
      <c r="BE108" s="39" t="s">
        <v>73</v>
      </c>
      <c r="BF108" s="39" t="s">
        <v>73</v>
      </c>
      <c r="BG108" s="39" t="s">
        <v>73</v>
      </c>
      <c r="BH108" s="39" t="s">
        <v>73</v>
      </c>
      <c r="BI108" s="76">
        <f t="shared" ref="BI108" si="967">IF(BJ108=AR108,1,0)</f>
        <v>1</v>
      </c>
      <c r="BJ108" s="76" t="s">
        <v>81</v>
      </c>
      <c r="BK108" s="96">
        <v>0.46674383178235301</v>
      </c>
      <c r="BL108" s="96">
        <v>0.45150298851383103</v>
      </c>
      <c r="BM108" s="96">
        <v>13.472234338990299</v>
      </c>
      <c r="BN108" s="96">
        <v>11.931418951461501</v>
      </c>
      <c r="BO108" s="96">
        <v>0.730243910085971</v>
      </c>
      <c r="BP108" s="96">
        <v>0.740605840839896</v>
      </c>
      <c r="BQ108" s="96">
        <v>0.52759629043160605</v>
      </c>
      <c r="BR108" s="96">
        <v>0.50919525165995205</v>
      </c>
      <c r="BS108" s="76" t="s">
        <v>76</v>
      </c>
      <c r="BT108" s="76" t="s">
        <v>76</v>
      </c>
      <c r="BU108" s="76" t="s">
        <v>76</v>
      </c>
      <c r="BV108" s="76" t="s">
        <v>76</v>
      </c>
      <c r="BW108" s="76" t="s">
        <v>73</v>
      </c>
      <c r="BX108" s="76" t="s">
        <v>73</v>
      </c>
      <c r="BY108" s="76" t="s">
        <v>73</v>
      </c>
      <c r="BZ108" s="76" t="s">
        <v>73</v>
      </c>
    </row>
    <row r="109" spans="1:78" s="76" customFormat="1" x14ac:dyDescent="0.25">
      <c r="A109" s="94">
        <v>14159500</v>
      </c>
      <c r="B109" s="76">
        <v>23773009</v>
      </c>
      <c r="C109" s="76" t="s">
        <v>7</v>
      </c>
      <c r="D109" s="95" t="s">
        <v>384</v>
      </c>
      <c r="E109" s="95" t="s">
        <v>383</v>
      </c>
      <c r="F109" s="77"/>
      <c r="G109" s="16">
        <v>-0.107</v>
      </c>
      <c r="H109" s="16" t="str">
        <f t="shared" ref="H109" si="968">IF(G109&gt;0.8,"VG",IF(G109&gt;0.7,"G",IF(G109&gt;0.45,"S","NS")))</f>
        <v>NS</v>
      </c>
      <c r="I109" s="16" t="str">
        <f t="shared" ref="I109" si="969">AJ109</f>
        <v>NS</v>
      </c>
      <c r="J109" s="16" t="str">
        <f t="shared" ref="J109" si="970">BB109</f>
        <v>NS</v>
      </c>
      <c r="K109" s="16" t="str">
        <f t="shared" ref="K109" si="971">BT109</f>
        <v>S</v>
      </c>
      <c r="L109" s="28">
        <v>-4.1300000000000003E-2</v>
      </c>
      <c r="M109" s="16" t="str">
        <f t="shared" ref="M109" si="972">IF(ABS(L109)&lt;5%,"VG",IF(ABS(L109)&lt;10%,"G",IF(ABS(L109)&lt;15%,"S","NS")))</f>
        <v>VG</v>
      </c>
      <c r="N109" s="16" t="str">
        <f t="shared" ref="N109" si="973">AO109</f>
        <v>NS</v>
      </c>
      <c r="O109" s="16" t="str">
        <f t="shared" ref="O109" si="974">BD109</f>
        <v>G</v>
      </c>
      <c r="P109" s="16" t="str">
        <f t="shared" ref="P109" si="975">BY109</f>
        <v>NS</v>
      </c>
      <c r="Q109" s="16">
        <v>1.05</v>
      </c>
      <c r="R109" s="16" t="str">
        <f t="shared" ref="R109" si="976">IF(Q109&lt;=0.5,"VG",IF(Q109&lt;=0.6,"G",IF(Q109&lt;=0.7,"S","NS")))</f>
        <v>NS</v>
      </c>
      <c r="S109" s="16" t="str">
        <f t="shared" ref="S109" si="977">AN109</f>
        <v>NS</v>
      </c>
      <c r="T109" s="16" t="str">
        <f t="shared" ref="T109" si="978">BF109</f>
        <v>NS</v>
      </c>
      <c r="U109" s="16" t="str">
        <f t="shared" ref="U109" si="979">BX109</f>
        <v>NS</v>
      </c>
      <c r="V109" s="16">
        <v>0.09</v>
      </c>
      <c r="W109" s="16" t="str">
        <f t="shared" ref="W109" si="980">IF(V109&gt;0.85,"VG",IF(V109&gt;0.75,"G",IF(V109&gt;0.6,"S","NS")))</f>
        <v>NS</v>
      </c>
      <c r="X109" s="16" t="str">
        <f t="shared" ref="X109" si="981">AP109</f>
        <v>NS</v>
      </c>
      <c r="Y109" s="16" t="str">
        <f t="shared" ref="Y109" si="982">BH109</f>
        <v>NS</v>
      </c>
      <c r="Z109" s="16" t="str">
        <f t="shared" ref="Z109" si="983">BZ109</f>
        <v>NS</v>
      </c>
      <c r="AA109" s="96">
        <v>0.484549486618644</v>
      </c>
      <c r="AB109" s="96">
        <v>0.38027639142194303</v>
      </c>
      <c r="AC109" s="96">
        <v>14.799010010840499</v>
      </c>
      <c r="AD109" s="96">
        <v>11.1423348148207</v>
      </c>
      <c r="AE109" s="96">
        <v>0.71794882365065305</v>
      </c>
      <c r="AF109" s="96">
        <v>0.78722525910825403</v>
      </c>
      <c r="AG109" s="96">
        <v>0.54811663774119601</v>
      </c>
      <c r="AH109" s="96">
        <v>0.44309989892837198</v>
      </c>
      <c r="AI109" s="39" t="s">
        <v>76</v>
      </c>
      <c r="AJ109" s="39" t="s">
        <v>73</v>
      </c>
      <c r="AK109" s="39" t="s">
        <v>76</v>
      </c>
      <c r="AL109" s="39" t="s">
        <v>76</v>
      </c>
      <c r="AM109" s="39" t="s">
        <v>73</v>
      </c>
      <c r="AN109" s="39" t="s">
        <v>73</v>
      </c>
      <c r="AO109" s="39" t="s">
        <v>73</v>
      </c>
      <c r="AP109" s="39" t="s">
        <v>73</v>
      </c>
      <c r="AR109" s="97" t="s">
        <v>81</v>
      </c>
      <c r="AS109" s="96">
        <v>0.40612566257357802</v>
      </c>
      <c r="AT109" s="96">
        <v>0.40751170973063899</v>
      </c>
      <c r="AU109" s="96">
        <v>5.8691993738379802</v>
      </c>
      <c r="AV109" s="96">
        <v>5.7095765691048497</v>
      </c>
      <c r="AW109" s="96">
        <v>0.77063242692377099</v>
      </c>
      <c r="AX109" s="96">
        <v>0.76973260959203305</v>
      </c>
      <c r="AY109" s="96">
        <v>0.46674426659517299</v>
      </c>
      <c r="AZ109" s="96">
        <v>0.46657560903393902</v>
      </c>
      <c r="BA109" s="39" t="s">
        <v>73</v>
      </c>
      <c r="BB109" s="39" t="s">
        <v>73</v>
      </c>
      <c r="BC109" s="39" t="s">
        <v>75</v>
      </c>
      <c r="BD109" s="39" t="s">
        <v>75</v>
      </c>
      <c r="BE109" s="39" t="s">
        <v>73</v>
      </c>
      <c r="BF109" s="39" t="s">
        <v>73</v>
      </c>
      <c r="BG109" s="39" t="s">
        <v>73</v>
      </c>
      <c r="BH109" s="39" t="s">
        <v>73</v>
      </c>
      <c r="BI109" s="76">
        <f t="shared" ref="BI109" si="984">IF(BJ109=AR109,1,0)</f>
        <v>1</v>
      </c>
      <c r="BJ109" s="76" t="s">
        <v>81</v>
      </c>
      <c r="BK109" s="96">
        <v>0.46674383178235301</v>
      </c>
      <c r="BL109" s="96">
        <v>0.45150298851383103</v>
      </c>
      <c r="BM109" s="96">
        <v>13.472234338990299</v>
      </c>
      <c r="BN109" s="96">
        <v>11.931418951461501</v>
      </c>
      <c r="BO109" s="96">
        <v>0.730243910085971</v>
      </c>
      <c r="BP109" s="96">
        <v>0.740605840839896</v>
      </c>
      <c r="BQ109" s="96">
        <v>0.52759629043160605</v>
      </c>
      <c r="BR109" s="96">
        <v>0.50919525165995205</v>
      </c>
      <c r="BS109" s="76" t="s">
        <v>76</v>
      </c>
      <c r="BT109" s="76" t="s">
        <v>76</v>
      </c>
      <c r="BU109" s="76" t="s">
        <v>76</v>
      </c>
      <c r="BV109" s="76" t="s">
        <v>76</v>
      </c>
      <c r="BW109" s="76" t="s">
        <v>73</v>
      </c>
      <c r="BX109" s="76" t="s">
        <v>73</v>
      </c>
      <c r="BY109" s="76" t="s">
        <v>73</v>
      </c>
      <c r="BZ109" s="76" t="s">
        <v>73</v>
      </c>
    </row>
    <row r="110" spans="1:78" s="76" customFormat="1" x14ac:dyDescent="0.25">
      <c r="A110" s="94">
        <v>14159500</v>
      </c>
      <c r="B110" s="76">
        <v>23773009</v>
      </c>
      <c r="C110" s="76" t="s">
        <v>7</v>
      </c>
      <c r="D110" s="95" t="s">
        <v>397</v>
      </c>
      <c r="E110" s="95" t="s">
        <v>399</v>
      </c>
      <c r="F110" s="77"/>
      <c r="G110" s="16">
        <v>0.44</v>
      </c>
      <c r="H110" s="16" t="str">
        <f t="shared" ref="H110" si="985">IF(G110&gt;0.8,"VG",IF(G110&gt;0.7,"G",IF(G110&gt;0.45,"S","NS")))</f>
        <v>NS</v>
      </c>
      <c r="I110" s="16" t="str">
        <f t="shared" ref="I110" si="986">AJ110</f>
        <v>NS</v>
      </c>
      <c r="J110" s="16" t="str">
        <f t="shared" ref="J110" si="987">BB110</f>
        <v>NS</v>
      </c>
      <c r="K110" s="16" t="str">
        <f t="shared" ref="K110" si="988">BT110</f>
        <v>S</v>
      </c>
      <c r="L110" s="28">
        <v>-3.1E-2</v>
      </c>
      <c r="M110" s="16" t="str">
        <f t="shared" ref="M110" si="989">IF(ABS(L110)&lt;5%,"VG",IF(ABS(L110)&lt;10%,"G",IF(ABS(L110)&lt;15%,"S","NS")))</f>
        <v>VG</v>
      </c>
      <c r="N110" s="16" t="str">
        <f t="shared" ref="N110" si="990">AO110</f>
        <v>NS</v>
      </c>
      <c r="O110" s="16" t="str">
        <f t="shared" ref="O110" si="991">BD110</f>
        <v>G</v>
      </c>
      <c r="P110" s="16" t="str">
        <f t="shared" ref="P110" si="992">BY110</f>
        <v>NS</v>
      </c>
      <c r="Q110" s="16">
        <v>0.746</v>
      </c>
      <c r="R110" s="16" t="str">
        <f t="shared" ref="R110" si="993">IF(Q110&lt;=0.5,"VG",IF(Q110&lt;=0.6,"G",IF(Q110&lt;=0.7,"S","NS")))</f>
        <v>NS</v>
      </c>
      <c r="S110" s="16" t="str">
        <f t="shared" ref="S110" si="994">AN110</f>
        <v>NS</v>
      </c>
      <c r="T110" s="16" t="str">
        <f t="shared" ref="T110" si="995">BF110</f>
        <v>NS</v>
      </c>
      <c r="U110" s="16" t="str">
        <f t="shared" ref="U110" si="996">BX110</f>
        <v>NS</v>
      </c>
      <c r="V110" s="16">
        <v>0.49</v>
      </c>
      <c r="W110" s="16" t="str">
        <f t="shared" ref="W110" si="997">IF(V110&gt;0.85,"VG",IF(V110&gt;0.75,"G",IF(V110&gt;0.6,"S","NS")))</f>
        <v>NS</v>
      </c>
      <c r="X110" s="16" t="str">
        <f t="shared" ref="X110" si="998">AP110</f>
        <v>NS</v>
      </c>
      <c r="Y110" s="16" t="str">
        <f t="shared" ref="Y110" si="999">BH110</f>
        <v>NS</v>
      </c>
      <c r="Z110" s="16" t="str">
        <f t="shared" ref="Z110" si="1000">BZ110</f>
        <v>NS</v>
      </c>
      <c r="AA110" s="96">
        <v>0.484549486618644</v>
      </c>
      <c r="AB110" s="96">
        <v>0.38027639142194303</v>
      </c>
      <c r="AC110" s="96">
        <v>14.799010010840499</v>
      </c>
      <c r="AD110" s="96">
        <v>11.1423348148207</v>
      </c>
      <c r="AE110" s="96">
        <v>0.71794882365065305</v>
      </c>
      <c r="AF110" s="96">
        <v>0.78722525910825403</v>
      </c>
      <c r="AG110" s="96">
        <v>0.54811663774119601</v>
      </c>
      <c r="AH110" s="96">
        <v>0.44309989892837198</v>
      </c>
      <c r="AI110" s="39" t="s">
        <v>76</v>
      </c>
      <c r="AJ110" s="39" t="s">
        <v>73</v>
      </c>
      <c r="AK110" s="39" t="s">
        <v>76</v>
      </c>
      <c r="AL110" s="39" t="s">
        <v>76</v>
      </c>
      <c r="AM110" s="39" t="s">
        <v>73</v>
      </c>
      <c r="AN110" s="39" t="s">
        <v>73</v>
      </c>
      <c r="AO110" s="39" t="s">
        <v>73</v>
      </c>
      <c r="AP110" s="39" t="s">
        <v>73</v>
      </c>
      <c r="AR110" s="97" t="s">
        <v>81</v>
      </c>
      <c r="AS110" s="96">
        <v>0.40612566257357802</v>
      </c>
      <c r="AT110" s="96">
        <v>0.40751170973063899</v>
      </c>
      <c r="AU110" s="96">
        <v>5.8691993738379802</v>
      </c>
      <c r="AV110" s="96">
        <v>5.7095765691048497</v>
      </c>
      <c r="AW110" s="96">
        <v>0.77063242692377099</v>
      </c>
      <c r="AX110" s="96">
        <v>0.76973260959203305</v>
      </c>
      <c r="AY110" s="96">
        <v>0.46674426659517299</v>
      </c>
      <c r="AZ110" s="96">
        <v>0.46657560903393902</v>
      </c>
      <c r="BA110" s="39" t="s">
        <v>73</v>
      </c>
      <c r="BB110" s="39" t="s">
        <v>73</v>
      </c>
      <c r="BC110" s="39" t="s">
        <v>75</v>
      </c>
      <c r="BD110" s="39" t="s">
        <v>75</v>
      </c>
      <c r="BE110" s="39" t="s">
        <v>73</v>
      </c>
      <c r="BF110" s="39" t="s">
        <v>73</v>
      </c>
      <c r="BG110" s="39" t="s">
        <v>73</v>
      </c>
      <c r="BH110" s="39" t="s">
        <v>73</v>
      </c>
      <c r="BI110" s="76">
        <f t="shared" ref="BI110" si="1001">IF(BJ110=AR110,1,0)</f>
        <v>1</v>
      </c>
      <c r="BJ110" s="76" t="s">
        <v>81</v>
      </c>
      <c r="BK110" s="96">
        <v>0.46674383178235301</v>
      </c>
      <c r="BL110" s="96">
        <v>0.45150298851383103</v>
      </c>
      <c r="BM110" s="96">
        <v>13.472234338990299</v>
      </c>
      <c r="BN110" s="96">
        <v>11.931418951461501</v>
      </c>
      <c r="BO110" s="96">
        <v>0.730243910085971</v>
      </c>
      <c r="BP110" s="96">
        <v>0.740605840839896</v>
      </c>
      <c r="BQ110" s="96">
        <v>0.52759629043160605</v>
      </c>
      <c r="BR110" s="96">
        <v>0.50919525165995205</v>
      </c>
      <c r="BS110" s="76" t="s">
        <v>76</v>
      </c>
      <c r="BT110" s="76" t="s">
        <v>76</v>
      </c>
      <c r="BU110" s="76" t="s">
        <v>76</v>
      </c>
      <c r="BV110" s="76" t="s">
        <v>76</v>
      </c>
      <c r="BW110" s="76" t="s">
        <v>73</v>
      </c>
      <c r="BX110" s="76" t="s">
        <v>73</v>
      </c>
      <c r="BY110" s="76" t="s">
        <v>73</v>
      </c>
      <c r="BZ110" s="76" t="s">
        <v>73</v>
      </c>
    </row>
    <row r="111" spans="1:78" s="69" customFormat="1" x14ac:dyDescent="0.25">
      <c r="A111" s="72"/>
      <c r="D111" s="113"/>
      <c r="E111" s="113"/>
      <c r="F111" s="80"/>
      <c r="G111" s="70"/>
      <c r="H111" s="70"/>
      <c r="I111" s="70"/>
      <c r="J111" s="70"/>
      <c r="K111" s="70"/>
      <c r="L111" s="71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3"/>
      <c r="AB111" s="73"/>
      <c r="AC111" s="73"/>
      <c r="AD111" s="73"/>
      <c r="AE111" s="73"/>
      <c r="AF111" s="73"/>
      <c r="AG111" s="73"/>
      <c r="AH111" s="73"/>
      <c r="AI111" s="74"/>
      <c r="AJ111" s="74"/>
      <c r="AK111" s="74"/>
      <c r="AL111" s="74"/>
      <c r="AM111" s="74"/>
      <c r="AN111" s="74"/>
      <c r="AO111" s="74"/>
      <c r="AP111" s="74"/>
      <c r="AR111" s="75"/>
      <c r="AS111" s="73"/>
      <c r="AT111" s="73"/>
      <c r="AU111" s="73"/>
      <c r="AV111" s="73"/>
      <c r="AW111" s="73"/>
      <c r="AX111" s="73"/>
      <c r="AY111" s="73"/>
      <c r="AZ111" s="73"/>
      <c r="BA111" s="74"/>
      <c r="BB111" s="74"/>
      <c r="BC111" s="74"/>
      <c r="BD111" s="74"/>
      <c r="BE111" s="74"/>
      <c r="BF111" s="74"/>
      <c r="BG111" s="74"/>
      <c r="BH111" s="74"/>
      <c r="BK111" s="73"/>
      <c r="BL111" s="73"/>
      <c r="BM111" s="73"/>
      <c r="BN111" s="73"/>
      <c r="BO111" s="73"/>
      <c r="BP111" s="73"/>
      <c r="BQ111" s="73"/>
      <c r="BR111" s="73"/>
    </row>
    <row r="112" spans="1:78" s="63" customFormat="1" x14ac:dyDescent="0.25">
      <c r="A112" s="62" t="s">
        <v>82</v>
      </c>
      <c r="B112" s="63">
        <v>23773411</v>
      </c>
      <c r="C112" s="63" t="s">
        <v>9</v>
      </c>
      <c r="D112" s="63" t="s">
        <v>172</v>
      </c>
      <c r="F112" s="77"/>
      <c r="G112" s="64">
        <v>0.84399999999999997</v>
      </c>
      <c r="H112" s="64" t="str">
        <f t="shared" ref="H112:H122" si="1002">IF(G112&gt;0.8,"VG",IF(G112&gt;0.7,"G",IF(G112&gt;0.45,"S","NS")))</f>
        <v>VG</v>
      </c>
      <c r="I112" s="64" t="str">
        <f t="shared" ref="I112:I121" si="1003">AJ112</f>
        <v>G</v>
      </c>
      <c r="J112" s="64" t="str">
        <f t="shared" ref="J112:J121" si="1004">BB112</f>
        <v>G</v>
      </c>
      <c r="K112" s="64" t="str">
        <f t="shared" ref="K112:K121" si="1005">BT112</f>
        <v>G</v>
      </c>
      <c r="L112" s="65">
        <v>-6.0000000000000001E-3</v>
      </c>
      <c r="M112" s="64" t="str">
        <f t="shared" ref="M112:M122" si="1006">IF(ABS(L112)&lt;5%,"VG",IF(ABS(L112)&lt;10%,"G",IF(ABS(L112)&lt;15%,"S","NS")))</f>
        <v>VG</v>
      </c>
      <c r="N112" s="64" t="str">
        <f t="shared" ref="N112:N121" si="1007">AO112</f>
        <v>VG</v>
      </c>
      <c r="O112" s="64" t="str">
        <f t="shared" ref="O112:O121" si="1008">BD112</f>
        <v>NS</v>
      </c>
      <c r="P112" s="64" t="str">
        <f t="shared" ref="P112:P121" si="1009">BY112</f>
        <v>VG</v>
      </c>
      <c r="Q112" s="64">
        <v>0.39400000000000002</v>
      </c>
      <c r="R112" s="64" t="str">
        <f t="shared" ref="R112:R122" si="1010">IF(Q112&lt;=0.5,"VG",IF(Q112&lt;=0.6,"G",IF(Q112&lt;=0.7,"S","NS")))</f>
        <v>VG</v>
      </c>
      <c r="S112" s="64" t="str">
        <f t="shared" ref="S112:S121" si="1011">AN112</f>
        <v>G</v>
      </c>
      <c r="T112" s="64" t="str">
        <f t="shared" ref="T112:T121" si="1012">BF112</f>
        <v>G</v>
      </c>
      <c r="U112" s="64" t="str">
        <f t="shared" ref="U112:U121" si="1013">BX112</f>
        <v>G</v>
      </c>
      <c r="V112" s="64">
        <v>0.84399999999999997</v>
      </c>
      <c r="W112" s="64" t="str">
        <f t="shared" ref="W112:W122" si="1014">IF(V112&gt;0.85,"VG",IF(V112&gt;0.75,"G",IF(V112&gt;0.6,"S","NS")))</f>
        <v>G</v>
      </c>
      <c r="X112" s="64" t="str">
        <f t="shared" ref="X112:X121" si="1015">AP112</f>
        <v>G</v>
      </c>
      <c r="Y112" s="64" t="str">
        <f t="shared" ref="Y112:Y121" si="1016">BH112</f>
        <v>VG</v>
      </c>
      <c r="Z112" s="64" t="str">
        <f t="shared" ref="Z112:Z121" si="1017">BZ112</f>
        <v>VG</v>
      </c>
      <c r="AA112" s="66">
        <v>0.73647635295409697</v>
      </c>
      <c r="AB112" s="66">
        <v>0.71217887307743999</v>
      </c>
      <c r="AC112" s="66">
        <v>27.2620221999235</v>
      </c>
      <c r="AD112" s="66">
        <v>24.524223809741301</v>
      </c>
      <c r="AE112" s="66">
        <v>0.51334554351421302</v>
      </c>
      <c r="AF112" s="66">
        <v>0.53648963356486201</v>
      </c>
      <c r="AG112" s="66">
        <v>0.86031266235227699</v>
      </c>
      <c r="AH112" s="66">
        <v>0.80604704905596902</v>
      </c>
      <c r="AI112" s="67" t="s">
        <v>75</v>
      </c>
      <c r="AJ112" s="67" t="s">
        <v>75</v>
      </c>
      <c r="AK112" s="67" t="s">
        <v>73</v>
      </c>
      <c r="AL112" s="67" t="s">
        <v>73</v>
      </c>
      <c r="AM112" s="67" t="s">
        <v>75</v>
      </c>
      <c r="AN112" s="67" t="s">
        <v>75</v>
      </c>
      <c r="AO112" s="67" t="s">
        <v>77</v>
      </c>
      <c r="AP112" s="67" t="s">
        <v>75</v>
      </c>
      <c r="AR112" s="68" t="s">
        <v>83</v>
      </c>
      <c r="AS112" s="66">
        <v>0.73846200721585697</v>
      </c>
      <c r="AT112" s="66">
        <v>0.73940362028250395</v>
      </c>
      <c r="AU112" s="66">
        <v>26.413443273521001</v>
      </c>
      <c r="AV112" s="66">
        <v>26.218954908900098</v>
      </c>
      <c r="AW112" s="66">
        <v>0.51140785365903696</v>
      </c>
      <c r="AX112" s="66">
        <v>0.510486414821683</v>
      </c>
      <c r="AY112" s="66">
        <v>0.85207820283356694</v>
      </c>
      <c r="AZ112" s="66">
        <v>0.85461743340531704</v>
      </c>
      <c r="BA112" s="67" t="s">
        <v>75</v>
      </c>
      <c r="BB112" s="67" t="s">
        <v>75</v>
      </c>
      <c r="BC112" s="67" t="s">
        <v>73</v>
      </c>
      <c r="BD112" s="67" t="s">
        <v>73</v>
      </c>
      <c r="BE112" s="67" t="s">
        <v>75</v>
      </c>
      <c r="BF112" s="67" t="s">
        <v>75</v>
      </c>
      <c r="BG112" s="67" t="s">
        <v>77</v>
      </c>
      <c r="BH112" s="67" t="s">
        <v>77</v>
      </c>
      <c r="BI112" s="63">
        <f t="shared" ref="BI112:BI121" si="1018">IF(BJ112=AR112,1,0)</f>
        <v>1</v>
      </c>
      <c r="BJ112" s="63" t="s">
        <v>83</v>
      </c>
      <c r="BK112" s="66">
        <v>0.739728356583635</v>
      </c>
      <c r="BL112" s="66">
        <v>0.74088756788968202</v>
      </c>
      <c r="BM112" s="66">
        <v>26.943030662540899</v>
      </c>
      <c r="BN112" s="66">
        <v>26.625025595358</v>
      </c>
      <c r="BO112" s="66">
        <v>0.51016825010614397</v>
      </c>
      <c r="BP112" s="66">
        <v>0.50903087539983105</v>
      </c>
      <c r="BQ112" s="66">
        <v>0.85983829217951901</v>
      </c>
      <c r="BR112" s="66">
        <v>0.86117403136036696</v>
      </c>
      <c r="BS112" s="63" t="s">
        <v>75</v>
      </c>
      <c r="BT112" s="63" t="s">
        <v>75</v>
      </c>
      <c r="BU112" s="63" t="s">
        <v>73</v>
      </c>
      <c r="BV112" s="63" t="s">
        <v>73</v>
      </c>
      <c r="BW112" s="63" t="s">
        <v>75</v>
      </c>
      <c r="BX112" s="63" t="s">
        <v>75</v>
      </c>
      <c r="BY112" s="63" t="s">
        <v>77</v>
      </c>
      <c r="BZ112" s="63" t="s">
        <v>77</v>
      </c>
    </row>
    <row r="113" spans="1:78" s="63" customFormat="1" x14ac:dyDescent="0.25">
      <c r="A113" s="62" t="s">
        <v>82</v>
      </c>
      <c r="B113" s="63">
        <v>23773411</v>
      </c>
      <c r="C113" s="63" t="s">
        <v>9</v>
      </c>
      <c r="D113" s="63" t="s">
        <v>178</v>
      </c>
      <c r="F113" s="77"/>
      <c r="G113" s="64">
        <v>0.81</v>
      </c>
      <c r="H113" s="64" t="str">
        <f t="shared" si="1002"/>
        <v>VG</v>
      </c>
      <c r="I113" s="64" t="str">
        <f t="shared" si="1003"/>
        <v>G</v>
      </c>
      <c r="J113" s="64" t="str">
        <f t="shared" si="1004"/>
        <v>G</v>
      </c>
      <c r="K113" s="64" t="str">
        <f t="shared" si="1005"/>
        <v>G</v>
      </c>
      <c r="L113" s="65">
        <v>-6.2E-2</v>
      </c>
      <c r="M113" s="64" t="str">
        <f t="shared" si="1006"/>
        <v>G</v>
      </c>
      <c r="N113" s="64" t="str">
        <f t="shared" si="1007"/>
        <v>VG</v>
      </c>
      <c r="O113" s="64" t="str">
        <f t="shared" si="1008"/>
        <v>NS</v>
      </c>
      <c r="P113" s="64" t="str">
        <f t="shared" si="1009"/>
        <v>VG</v>
      </c>
      <c r="Q113" s="64">
        <v>0.44</v>
      </c>
      <c r="R113" s="64" t="str">
        <f t="shared" si="1010"/>
        <v>VG</v>
      </c>
      <c r="S113" s="64" t="str">
        <f t="shared" si="1011"/>
        <v>G</v>
      </c>
      <c r="T113" s="64" t="str">
        <f t="shared" si="1012"/>
        <v>G</v>
      </c>
      <c r="U113" s="64" t="str">
        <f t="shared" si="1013"/>
        <v>G</v>
      </c>
      <c r="V113" s="64">
        <v>0.81</v>
      </c>
      <c r="W113" s="64" t="str">
        <f t="shared" si="1014"/>
        <v>G</v>
      </c>
      <c r="X113" s="64" t="str">
        <f t="shared" si="1015"/>
        <v>G</v>
      </c>
      <c r="Y113" s="64" t="str">
        <f t="shared" si="1016"/>
        <v>VG</v>
      </c>
      <c r="Z113" s="64" t="str">
        <f t="shared" si="1017"/>
        <v>VG</v>
      </c>
      <c r="AA113" s="66">
        <v>0.73647635295409697</v>
      </c>
      <c r="AB113" s="66">
        <v>0.71217887307743999</v>
      </c>
      <c r="AC113" s="66">
        <v>27.2620221999235</v>
      </c>
      <c r="AD113" s="66">
        <v>24.524223809741301</v>
      </c>
      <c r="AE113" s="66">
        <v>0.51334554351421302</v>
      </c>
      <c r="AF113" s="66">
        <v>0.53648963356486201</v>
      </c>
      <c r="AG113" s="66">
        <v>0.86031266235227699</v>
      </c>
      <c r="AH113" s="66">
        <v>0.80604704905596902</v>
      </c>
      <c r="AI113" s="67" t="s">
        <v>75</v>
      </c>
      <c r="AJ113" s="67" t="s">
        <v>75</v>
      </c>
      <c r="AK113" s="67" t="s">
        <v>73</v>
      </c>
      <c r="AL113" s="67" t="s">
        <v>73</v>
      </c>
      <c r="AM113" s="67" t="s">
        <v>75</v>
      </c>
      <c r="AN113" s="67" t="s">
        <v>75</v>
      </c>
      <c r="AO113" s="67" t="s">
        <v>77</v>
      </c>
      <c r="AP113" s="67" t="s">
        <v>75</v>
      </c>
      <c r="AR113" s="68" t="s">
        <v>83</v>
      </c>
      <c r="AS113" s="66">
        <v>0.73846200721585697</v>
      </c>
      <c r="AT113" s="66">
        <v>0.73940362028250395</v>
      </c>
      <c r="AU113" s="66">
        <v>26.413443273521001</v>
      </c>
      <c r="AV113" s="66">
        <v>26.218954908900098</v>
      </c>
      <c r="AW113" s="66">
        <v>0.51140785365903696</v>
      </c>
      <c r="AX113" s="66">
        <v>0.510486414821683</v>
      </c>
      <c r="AY113" s="66">
        <v>0.85207820283356694</v>
      </c>
      <c r="AZ113" s="66">
        <v>0.85461743340531704</v>
      </c>
      <c r="BA113" s="67" t="s">
        <v>75</v>
      </c>
      <c r="BB113" s="67" t="s">
        <v>75</v>
      </c>
      <c r="BC113" s="67" t="s">
        <v>73</v>
      </c>
      <c r="BD113" s="67" t="s">
        <v>73</v>
      </c>
      <c r="BE113" s="67" t="s">
        <v>75</v>
      </c>
      <c r="BF113" s="67" t="s">
        <v>75</v>
      </c>
      <c r="BG113" s="67" t="s">
        <v>77</v>
      </c>
      <c r="BH113" s="67" t="s">
        <v>77</v>
      </c>
      <c r="BI113" s="63">
        <f t="shared" si="1018"/>
        <v>1</v>
      </c>
      <c r="BJ113" s="63" t="s">
        <v>83</v>
      </c>
      <c r="BK113" s="66">
        <v>0.739728356583635</v>
      </c>
      <c r="BL113" s="66">
        <v>0.74088756788968202</v>
      </c>
      <c r="BM113" s="66">
        <v>26.943030662540899</v>
      </c>
      <c r="BN113" s="66">
        <v>26.625025595358</v>
      </c>
      <c r="BO113" s="66">
        <v>0.51016825010614397</v>
      </c>
      <c r="BP113" s="66">
        <v>0.50903087539983105</v>
      </c>
      <c r="BQ113" s="66">
        <v>0.85983829217951901</v>
      </c>
      <c r="BR113" s="66">
        <v>0.86117403136036696</v>
      </c>
      <c r="BS113" s="63" t="s">
        <v>75</v>
      </c>
      <c r="BT113" s="63" t="s">
        <v>75</v>
      </c>
      <c r="BU113" s="63" t="s">
        <v>73</v>
      </c>
      <c r="BV113" s="63" t="s">
        <v>73</v>
      </c>
      <c r="BW113" s="63" t="s">
        <v>75</v>
      </c>
      <c r="BX113" s="63" t="s">
        <v>75</v>
      </c>
      <c r="BY113" s="63" t="s">
        <v>77</v>
      </c>
      <c r="BZ113" s="63" t="s">
        <v>77</v>
      </c>
    </row>
    <row r="114" spans="1:78" s="63" customFormat="1" x14ac:dyDescent="0.25">
      <c r="A114" s="62" t="s">
        <v>82</v>
      </c>
      <c r="B114" s="63">
        <v>23773411</v>
      </c>
      <c r="C114" s="63" t="s">
        <v>9</v>
      </c>
      <c r="D114" s="63" t="s">
        <v>184</v>
      </c>
      <c r="F114" s="77"/>
      <c r="G114" s="64">
        <v>0.81</v>
      </c>
      <c r="H114" s="64" t="str">
        <f t="shared" si="1002"/>
        <v>VG</v>
      </c>
      <c r="I114" s="64" t="str">
        <f t="shared" si="1003"/>
        <v>G</v>
      </c>
      <c r="J114" s="64" t="str">
        <f t="shared" si="1004"/>
        <v>G</v>
      </c>
      <c r="K114" s="64" t="str">
        <f t="shared" si="1005"/>
        <v>G</v>
      </c>
      <c r="L114" s="65">
        <v>-6.2E-2</v>
      </c>
      <c r="M114" s="64" t="str">
        <f t="shared" si="1006"/>
        <v>G</v>
      </c>
      <c r="N114" s="64" t="str">
        <f t="shared" si="1007"/>
        <v>VG</v>
      </c>
      <c r="O114" s="64" t="str">
        <f t="shared" si="1008"/>
        <v>NS</v>
      </c>
      <c r="P114" s="64" t="str">
        <f t="shared" si="1009"/>
        <v>VG</v>
      </c>
      <c r="Q114" s="64">
        <v>0.44</v>
      </c>
      <c r="R114" s="64" t="str">
        <f t="shared" si="1010"/>
        <v>VG</v>
      </c>
      <c r="S114" s="64" t="str">
        <f t="shared" si="1011"/>
        <v>G</v>
      </c>
      <c r="T114" s="64" t="str">
        <f t="shared" si="1012"/>
        <v>G</v>
      </c>
      <c r="U114" s="64" t="str">
        <f t="shared" si="1013"/>
        <v>G</v>
      </c>
      <c r="V114" s="64">
        <v>0.81</v>
      </c>
      <c r="W114" s="64" t="str">
        <f t="shared" si="1014"/>
        <v>G</v>
      </c>
      <c r="X114" s="64" t="str">
        <f t="shared" si="1015"/>
        <v>G</v>
      </c>
      <c r="Y114" s="64" t="str">
        <f t="shared" si="1016"/>
        <v>VG</v>
      </c>
      <c r="Z114" s="64" t="str">
        <f t="shared" si="1017"/>
        <v>VG</v>
      </c>
      <c r="AA114" s="66">
        <v>0.73647635295409697</v>
      </c>
      <c r="AB114" s="66">
        <v>0.71217887307743999</v>
      </c>
      <c r="AC114" s="66">
        <v>27.2620221999235</v>
      </c>
      <c r="AD114" s="66">
        <v>24.524223809741301</v>
      </c>
      <c r="AE114" s="66">
        <v>0.51334554351421302</v>
      </c>
      <c r="AF114" s="66">
        <v>0.53648963356486201</v>
      </c>
      <c r="AG114" s="66">
        <v>0.86031266235227699</v>
      </c>
      <c r="AH114" s="66">
        <v>0.80604704905596902</v>
      </c>
      <c r="AI114" s="67" t="s">
        <v>75</v>
      </c>
      <c r="AJ114" s="67" t="s">
        <v>75</v>
      </c>
      <c r="AK114" s="67" t="s">
        <v>73</v>
      </c>
      <c r="AL114" s="67" t="s">
        <v>73</v>
      </c>
      <c r="AM114" s="67" t="s">
        <v>75</v>
      </c>
      <c r="AN114" s="67" t="s">
        <v>75</v>
      </c>
      <c r="AO114" s="67" t="s">
        <v>77</v>
      </c>
      <c r="AP114" s="67" t="s">
        <v>75</v>
      </c>
      <c r="AR114" s="68" t="s">
        <v>83</v>
      </c>
      <c r="AS114" s="66">
        <v>0.73846200721585697</v>
      </c>
      <c r="AT114" s="66">
        <v>0.73940362028250395</v>
      </c>
      <c r="AU114" s="66">
        <v>26.413443273521001</v>
      </c>
      <c r="AV114" s="66">
        <v>26.218954908900098</v>
      </c>
      <c r="AW114" s="66">
        <v>0.51140785365903696</v>
      </c>
      <c r="AX114" s="66">
        <v>0.510486414821683</v>
      </c>
      <c r="AY114" s="66">
        <v>0.85207820283356694</v>
      </c>
      <c r="AZ114" s="66">
        <v>0.85461743340531704</v>
      </c>
      <c r="BA114" s="67" t="s">
        <v>75</v>
      </c>
      <c r="BB114" s="67" t="s">
        <v>75</v>
      </c>
      <c r="BC114" s="67" t="s">
        <v>73</v>
      </c>
      <c r="BD114" s="67" t="s">
        <v>73</v>
      </c>
      <c r="BE114" s="67" t="s">
        <v>75</v>
      </c>
      <c r="BF114" s="67" t="s">
        <v>75</v>
      </c>
      <c r="BG114" s="67" t="s">
        <v>77</v>
      </c>
      <c r="BH114" s="67" t="s">
        <v>77</v>
      </c>
      <c r="BI114" s="63">
        <f t="shared" si="1018"/>
        <v>1</v>
      </c>
      <c r="BJ114" s="63" t="s">
        <v>83</v>
      </c>
      <c r="BK114" s="66">
        <v>0.739728356583635</v>
      </c>
      <c r="BL114" s="66">
        <v>0.74088756788968202</v>
      </c>
      <c r="BM114" s="66">
        <v>26.943030662540899</v>
      </c>
      <c r="BN114" s="66">
        <v>26.625025595358</v>
      </c>
      <c r="BO114" s="66">
        <v>0.51016825010614397</v>
      </c>
      <c r="BP114" s="66">
        <v>0.50903087539983105</v>
      </c>
      <c r="BQ114" s="66">
        <v>0.85983829217951901</v>
      </c>
      <c r="BR114" s="66">
        <v>0.86117403136036696</v>
      </c>
      <c r="BS114" s="63" t="s">
        <v>75</v>
      </c>
      <c r="BT114" s="63" t="s">
        <v>75</v>
      </c>
      <c r="BU114" s="63" t="s">
        <v>73</v>
      </c>
      <c r="BV114" s="63" t="s">
        <v>73</v>
      </c>
      <c r="BW114" s="63" t="s">
        <v>75</v>
      </c>
      <c r="BX114" s="63" t="s">
        <v>75</v>
      </c>
      <c r="BY114" s="63" t="s">
        <v>77</v>
      </c>
      <c r="BZ114" s="63" t="s">
        <v>77</v>
      </c>
    </row>
    <row r="115" spans="1:78" s="63" customFormat="1" x14ac:dyDescent="0.25">
      <c r="A115" s="62" t="s">
        <v>82</v>
      </c>
      <c r="B115" s="63">
        <v>23773411</v>
      </c>
      <c r="C115" s="63" t="s">
        <v>9</v>
      </c>
      <c r="D115" s="63" t="s">
        <v>185</v>
      </c>
      <c r="F115" s="77"/>
      <c r="G115" s="64">
        <v>0.81</v>
      </c>
      <c r="H115" s="64" t="str">
        <f t="shared" si="1002"/>
        <v>VG</v>
      </c>
      <c r="I115" s="64" t="str">
        <f t="shared" si="1003"/>
        <v>G</v>
      </c>
      <c r="J115" s="64" t="str">
        <f t="shared" si="1004"/>
        <v>G</v>
      </c>
      <c r="K115" s="64" t="str">
        <f t="shared" si="1005"/>
        <v>G</v>
      </c>
      <c r="L115" s="65">
        <v>-1E-3</v>
      </c>
      <c r="M115" s="64" t="str">
        <f t="shared" si="1006"/>
        <v>VG</v>
      </c>
      <c r="N115" s="64" t="str">
        <f t="shared" si="1007"/>
        <v>VG</v>
      </c>
      <c r="O115" s="64" t="str">
        <f t="shared" si="1008"/>
        <v>NS</v>
      </c>
      <c r="P115" s="64" t="str">
        <f t="shared" si="1009"/>
        <v>VG</v>
      </c>
      <c r="Q115" s="64">
        <v>0.43</v>
      </c>
      <c r="R115" s="64" t="str">
        <f t="shared" si="1010"/>
        <v>VG</v>
      </c>
      <c r="S115" s="64" t="str">
        <f t="shared" si="1011"/>
        <v>G</v>
      </c>
      <c r="T115" s="64" t="str">
        <f t="shared" si="1012"/>
        <v>G</v>
      </c>
      <c r="U115" s="64" t="str">
        <f t="shared" si="1013"/>
        <v>G</v>
      </c>
      <c r="V115" s="111">
        <v>0.81</v>
      </c>
      <c r="W115" s="64" t="str">
        <f t="shared" si="1014"/>
        <v>G</v>
      </c>
      <c r="X115" s="64" t="str">
        <f t="shared" si="1015"/>
        <v>G</v>
      </c>
      <c r="Y115" s="64" t="str">
        <f t="shared" si="1016"/>
        <v>VG</v>
      </c>
      <c r="Z115" s="64" t="str">
        <f t="shared" si="1017"/>
        <v>VG</v>
      </c>
      <c r="AA115" s="66">
        <v>0.73647635295409697</v>
      </c>
      <c r="AB115" s="66">
        <v>0.71217887307743999</v>
      </c>
      <c r="AC115" s="66">
        <v>27.2620221999235</v>
      </c>
      <c r="AD115" s="66">
        <v>24.524223809741301</v>
      </c>
      <c r="AE115" s="66">
        <v>0.51334554351421302</v>
      </c>
      <c r="AF115" s="66">
        <v>0.53648963356486201</v>
      </c>
      <c r="AG115" s="66">
        <v>0.86031266235227699</v>
      </c>
      <c r="AH115" s="66">
        <v>0.80604704905596902</v>
      </c>
      <c r="AI115" s="67" t="s">
        <v>75</v>
      </c>
      <c r="AJ115" s="67" t="s">
        <v>75</v>
      </c>
      <c r="AK115" s="67" t="s">
        <v>73</v>
      </c>
      <c r="AL115" s="67" t="s">
        <v>73</v>
      </c>
      <c r="AM115" s="67" t="s">
        <v>75</v>
      </c>
      <c r="AN115" s="67" t="s">
        <v>75</v>
      </c>
      <c r="AO115" s="67" t="s">
        <v>77</v>
      </c>
      <c r="AP115" s="67" t="s">
        <v>75</v>
      </c>
      <c r="AR115" s="68" t="s">
        <v>83</v>
      </c>
      <c r="AS115" s="66">
        <v>0.73846200721585697</v>
      </c>
      <c r="AT115" s="66">
        <v>0.73940362028250395</v>
      </c>
      <c r="AU115" s="66">
        <v>26.413443273521001</v>
      </c>
      <c r="AV115" s="66">
        <v>26.218954908900098</v>
      </c>
      <c r="AW115" s="66">
        <v>0.51140785365903696</v>
      </c>
      <c r="AX115" s="66">
        <v>0.510486414821683</v>
      </c>
      <c r="AY115" s="66">
        <v>0.85207820283356694</v>
      </c>
      <c r="AZ115" s="66">
        <v>0.85461743340531704</v>
      </c>
      <c r="BA115" s="67" t="s">
        <v>75</v>
      </c>
      <c r="BB115" s="67" t="s">
        <v>75</v>
      </c>
      <c r="BC115" s="67" t="s">
        <v>73</v>
      </c>
      <c r="BD115" s="67" t="s">
        <v>73</v>
      </c>
      <c r="BE115" s="67" t="s">
        <v>75</v>
      </c>
      <c r="BF115" s="67" t="s">
        <v>75</v>
      </c>
      <c r="BG115" s="67" t="s">
        <v>77</v>
      </c>
      <c r="BH115" s="67" t="s">
        <v>77</v>
      </c>
      <c r="BI115" s="63">
        <f t="shared" si="1018"/>
        <v>1</v>
      </c>
      <c r="BJ115" s="63" t="s">
        <v>83</v>
      </c>
      <c r="BK115" s="66">
        <v>0.739728356583635</v>
      </c>
      <c r="BL115" s="66">
        <v>0.74088756788968202</v>
      </c>
      <c r="BM115" s="66">
        <v>26.943030662540899</v>
      </c>
      <c r="BN115" s="66">
        <v>26.625025595358</v>
      </c>
      <c r="BO115" s="66">
        <v>0.51016825010614397</v>
      </c>
      <c r="BP115" s="66">
        <v>0.50903087539983105</v>
      </c>
      <c r="BQ115" s="66">
        <v>0.85983829217951901</v>
      </c>
      <c r="BR115" s="66">
        <v>0.86117403136036696</v>
      </c>
      <c r="BS115" s="63" t="s">
        <v>75</v>
      </c>
      <c r="BT115" s="63" t="s">
        <v>75</v>
      </c>
      <c r="BU115" s="63" t="s">
        <v>73</v>
      </c>
      <c r="BV115" s="63" t="s">
        <v>73</v>
      </c>
      <c r="BW115" s="63" t="s">
        <v>75</v>
      </c>
      <c r="BX115" s="63" t="s">
        <v>75</v>
      </c>
      <c r="BY115" s="63" t="s">
        <v>77</v>
      </c>
      <c r="BZ115" s="63" t="s">
        <v>77</v>
      </c>
    </row>
    <row r="116" spans="1:78" s="63" customFormat="1" x14ac:dyDescent="0.25">
      <c r="A116" s="62" t="s">
        <v>82</v>
      </c>
      <c r="B116" s="63">
        <v>23773411</v>
      </c>
      <c r="C116" s="63" t="s">
        <v>9</v>
      </c>
      <c r="D116" s="63" t="s">
        <v>186</v>
      </c>
      <c r="F116" s="77"/>
      <c r="G116" s="64">
        <v>0.8</v>
      </c>
      <c r="H116" s="64" t="str">
        <f t="shared" si="1002"/>
        <v>G</v>
      </c>
      <c r="I116" s="64" t="str">
        <f t="shared" si="1003"/>
        <v>G</v>
      </c>
      <c r="J116" s="64" t="str">
        <f t="shared" si="1004"/>
        <v>G</v>
      </c>
      <c r="K116" s="64" t="str">
        <f t="shared" si="1005"/>
        <v>G</v>
      </c>
      <c r="L116" s="65">
        <v>8.6999999999999994E-2</v>
      </c>
      <c r="M116" s="64" t="str">
        <f t="shared" si="1006"/>
        <v>G</v>
      </c>
      <c r="N116" s="64" t="str">
        <f t="shared" si="1007"/>
        <v>VG</v>
      </c>
      <c r="O116" s="64" t="str">
        <f t="shared" si="1008"/>
        <v>NS</v>
      </c>
      <c r="P116" s="64" t="str">
        <f t="shared" si="1009"/>
        <v>VG</v>
      </c>
      <c r="Q116" s="64">
        <v>0.44</v>
      </c>
      <c r="R116" s="64" t="str">
        <f t="shared" si="1010"/>
        <v>VG</v>
      </c>
      <c r="S116" s="64" t="str">
        <f t="shared" si="1011"/>
        <v>G</v>
      </c>
      <c r="T116" s="64" t="str">
        <f t="shared" si="1012"/>
        <v>G</v>
      </c>
      <c r="U116" s="64" t="str">
        <f t="shared" si="1013"/>
        <v>G</v>
      </c>
      <c r="V116" s="111">
        <v>0.81</v>
      </c>
      <c r="W116" s="64" t="str">
        <f t="shared" si="1014"/>
        <v>G</v>
      </c>
      <c r="X116" s="64" t="str">
        <f t="shared" si="1015"/>
        <v>G</v>
      </c>
      <c r="Y116" s="64" t="str">
        <f t="shared" si="1016"/>
        <v>VG</v>
      </c>
      <c r="Z116" s="64" t="str">
        <f t="shared" si="1017"/>
        <v>VG</v>
      </c>
      <c r="AA116" s="66">
        <v>0.73647635295409697</v>
      </c>
      <c r="AB116" s="66">
        <v>0.71217887307743999</v>
      </c>
      <c r="AC116" s="66">
        <v>27.2620221999235</v>
      </c>
      <c r="AD116" s="66">
        <v>24.524223809741301</v>
      </c>
      <c r="AE116" s="66">
        <v>0.51334554351421302</v>
      </c>
      <c r="AF116" s="66">
        <v>0.53648963356486201</v>
      </c>
      <c r="AG116" s="66">
        <v>0.86031266235227699</v>
      </c>
      <c r="AH116" s="66">
        <v>0.80604704905596902</v>
      </c>
      <c r="AI116" s="67" t="s">
        <v>75</v>
      </c>
      <c r="AJ116" s="67" t="s">
        <v>75</v>
      </c>
      <c r="AK116" s="67" t="s">
        <v>73</v>
      </c>
      <c r="AL116" s="67" t="s">
        <v>73</v>
      </c>
      <c r="AM116" s="67" t="s">
        <v>75</v>
      </c>
      <c r="AN116" s="67" t="s">
        <v>75</v>
      </c>
      <c r="AO116" s="67" t="s">
        <v>77</v>
      </c>
      <c r="AP116" s="67" t="s">
        <v>75</v>
      </c>
      <c r="AR116" s="68" t="s">
        <v>83</v>
      </c>
      <c r="AS116" s="66">
        <v>0.73846200721585697</v>
      </c>
      <c r="AT116" s="66">
        <v>0.73940362028250395</v>
      </c>
      <c r="AU116" s="66">
        <v>26.413443273521001</v>
      </c>
      <c r="AV116" s="66">
        <v>26.218954908900098</v>
      </c>
      <c r="AW116" s="66">
        <v>0.51140785365903696</v>
      </c>
      <c r="AX116" s="66">
        <v>0.510486414821683</v>
      </c>
      <c r="AY116" s="66">
        <v>0.85207820283356694</v>
      </c>
      <c r="AZ116" s="66">
        <v>0.85461743340531704</v>
      </c>
      <c r="BA116" s="67" t="s">
        <v>75</v>
      </c>
      <c r="BB116" s="67" t="s">
        <v>75</v>
      </c>
      <c r="BC116" s="67" t="s">
        <v>73</v>
      </c>
      <c r="BD116" s="67" t="s">
        <v>73</v>
      </c>
      <c r="BE116" s="67" t="s">
        <v>75</v>
      </c>
      <c r="BF116" s="67" t="s">
        <v>75</v>
      </c>
      <c r="BG116" s="67" t="s">
        <v>77</v>
      </c>
      <c r="BH116" s="67" t="s">
        <v>77</v>
      </c>
      <c r="BI116" s="63">
        <f t="shared" si="1018"/>
        <v>1</v>
      </c>
      <c r="BJ116" s="63" t="s">
        <v>83</v>
      </c>
      <c r="BK116" s="66">
        <v>0.739728356583635</v>
      </c>
      <c r="BL116" s="66">
        <v>0.74088756788968202</v>
      </c>
      <c r="BM116" s="66">
        <v>26.943030662540899</v>
      </c>
      <c r="BN116" s="66">
        <v>26.625025595358</v>
      </c>
      <c r="BO116" s="66">
        <v>0.51016825010614397</v>
      </c>
      <c r="BP116" s="66">
        <v>0.50903087539983105</v>
      </c>
      <c r="BQ116" s="66">
        <v>0.85983829217951901</v>
      </c>
      <c r="BR116" s="66">
        <v>0.86117403136036696</v>
      </c>
      <c r="BS116" s="63" t="s">
        <v>75</v>
      </c>
      <c r="BT116" s="63" t="s">
        <v>75</v>
      </c>
      <c r="BU116" s="63" t="s">
        <v>73</v>
      </c>
      <c r="BV116" s="63" t="s">
        <v>73</v>
      </c>
      <c r="BW116" s="63" t="s">
        <v>75</v>
      </c>
      <c r="BX116" s="63" t="s">
        <v>75</v>
      </c>
      <c r="BY116" s="63" t="s">
        <v>77</v>
      </c>
      <c r="BZ116" s="63" t="s">
        <v>77</v>
      </c>
    </row>
    <row r="117" spans="1:78" s="47" customFormat="1" x14ac:dyDescent="0.25">
      <c r="A117" s="48" t="s">
        <v>82</v>
      </c>
      <c r="B117" s="47">
        <v>23773411</v>
      </c>
      <c r="C117" s="47" t="s">
        <v>9</v>
      </c>
      <c r="D117" s="47" t="s">
        <v>204</v>
      </c>
      <c r="F117" s="100"/>
      <c r="G117" s="49">
        <v>0.83</v>
      </c>
      <c r="H117" s="49" t="str">
        <f t="shared" si="1002"/>
        <v>VG</v>
      </c>
      <c r="I117" s="49" t="str">
        <f t="shared" si="1003"/>
        <v>G</v>
      </c>
      <c r="J117" s="49" t="str">
        <f t="shared" si="1004"/>
        <v>G</v>
      </c>
      <c r="K117" s="49" t="str">
        <f t="shared" si="1005"/>
        <v>G</v>
      </c>
      <c r="L117" s="50">
        <v>0.151</v>
      </c>
      <c r="M117" s="49" t="str">
        <f t="shared" si="1006"/>
        <v>NS</v>
      </c>
      <c r="N117" s="49" t="str">
        <f t="shared" si="1007"/>
        <v>VG</v>
      </c>
      <c r="O117" s="49" t="str">
        <f t="shared" si="1008"/>
        <v>NS</v>
      </c>
      <c r="P117" s="49" t="str">
        <f t="shared" si="1009"/>
        <v>VG</v>
      </c>
      <c r="Q117" s="49">
        <v>0.41</v>
      </c>
      <c r="R117" s="49" t="str">
        <f t="shared" si="1010"/>
        <v>VG</v>
      </c>
      <c r="S117" s="49" t="str">
        <f t="shared" si="1011"/>
        <v>G</v>
      </c>
      <c r="T117" s="49" t="str">
        <f t="shared" si="1012"/>
        <v>G</v>
      </c>
      <c r="U117" s="49" t="str">
        <f t="shared" si="1013"/>
        <v>G</v>
      </c>
      <c r="V117" s="119">
        <v>0.85</v>
      </c>
      <c r="W117" s="49" t="str">
        <f t="shared" si="1014"/>
        <v>G</v>
      </c>
      <c r="X117" s="49" t="str">
        <f t="shared" si="1015"/>
        <v>G</v>
      </c>
      <c r="Y117" s="49" t="str">
        <f t="shared" si="1016"/>
        <v>VG</v>
      </c>
      <c r="Z117" s="49" t="str">
        <f t="shared" si="1017"/>
        <v>VG</v>
      </c>
      <c r="AA117" s="51">
        <v>0.73647635295409697</v>
      </c>
      <c r="AB117" s="51">
        <v>0.71217887307743999</v>
      </c>
      <c r="AC117" s="51">
        <v>27.2620221999235</v>
      </c>
      <c r="AD117" s="51">
        <v>24.524223809741301</v>
      </c>
      <c r="AE117" s="51">
        <v>0.51334554351421302</v>
      </c>
      <c r="AF117" s="51">
        <v>0.53648963356486201</v>
      </c>
      <c r="AG117" s="51">
        <v>0.86031266235227699</v>
      </c>
      <c r="AH117" s="51">
        <v>0.80604704905596902</v>
      </c>
      <c r="AI117" s="52" t="s">
        <v>75</v>
      </c>
      <c r="AJ117" s="52" t="s">
        <v>75</v>
      </c>
      <c r="AK117" s="52" t="s">
        <v>73</v>
      </c>
      <c r="AL117" s="52" t="s">
        <v>73</v>
      </c>
      <c r="AM117" s="52" t="s">
        <v>75</v>
      </c>
      <c r="AN117" s="52" t="s">
        <v>75</v>
      </c>
      <c r="AO117" s="52" t="s">
        <v>77</v>
      </c>
      <c r="AP117" s="52" t="s">
        <v>75</v>
      </c>
      <c r="AR117" s="53" t="s">
        <v>83</v>
      </c>
      <c r="AS117" s="51">
        <v>0.73846200721585697</v>
      </c>
      <c r="AT117" s="51">
        <v>0.73940362028250395</v>
      </c>
      <c r="AU117" s="51">
        <v>26.413443273521001</v>
      </c>
      <c r="AV117" s="51">
        <v>26.218954908900098</v>
      </c>
      <c r="AW117" s="51">
        <v>0.51140785365903696</v>
      </c>
      <c r="AX117" s="51">
        <v>0.510486414821683</v>
      </c>
      <c r="AY117" s="51">
        <v>0.85207820283356694</v>
      </c>
      <c r="AZ117" s="51">
        <v>0.85461743340531704</v>
      </c>
      <c r="BA117" s="52" t="s">
        <v>75</v>
      </c>
      <c r="BB117" s="52" t="s">
        <v>75</v>
      </c>
      <c r="BC117" s="52" t="s">
        <v>73</v>
      </c>
      <c r="BD117" s="52" t="s">
        <v>73</v>
      </c>
      <c r="BE117" s="52" t="s">
        <v>75</v>
      </c>
      <c r="BF117" s="52" t="s">
        <v>75</v>
      </c>
      <c r="BG117" s="52" t="s">
        <v>77</v>
      </c>
      <c r="BH117" s="52" t="s">
        <v>77</v>
      </c>
      <c r="BI117" s="47">
        <f t="shared" si="1018"/>
        <v>1</v>
      </c>
      <c r="BJ117" s="47" t="s">
        <v>83</v>
      </c>
      <c r="BK117" s="51">
        <v>0.739728356583635</v>
      </c>
      <c r="BL117" s="51">
        <v>0.74088756788968202</v>
      </c>
      <c r="BM117" s="51">
        <v>26.943030662540899</v>
      </c>
      <c r="BN117" s="51">
        <v>26.625025595358</v>
      </c>
      <c r="BO117" s="51">
        <v>0.51016825010614397</v>
      </c>
      <c r="BP117" s="51">
        <v>0.50903087539983105</v>
      </c>
      <c r="BQ117" s="51">
        <v>0.85983829217951901</v>
      </c>
      <c r="BR117" s="51">
        <v>0.86117403136036696</v>
      </c>
      <c r="BS117" s="47" t="s">
        <v>75</v>
      </c>
      <c r="BT117" s="47" t="s">
        <v>75</v>
      </c>
      <c r="BU117" s="47" t="s">
        <v>73</v>
      </c>
      <c r="BV117" s="47" t="s">
        <v>73</v>
      </c>
      <c r="BW117" s="47" t="s">
        <v>75</v>
      </c>
      <c r="BX117" s="47" t="s">
        <v>75</v>
      </c>
      <c r="BY117" s="47" t="s">
        <v>77</v>
      </c>
      <c r="BZ117" s="47" t="s">
        <v>77</v>
      </c>
    </row>
    <row r="118" spans="1:78" s="63" customFormat="1" x14ac:dyDescent="0.25">
      <c r="A118" s="62" t="s">
        <v>82</v>
      </c>
      <c r="B118" s="63">
        <v>23773411</v>
      </c>
      <c r="C118" s="63" t="s">
        <v>9</v>
      </c>
      <c r="D118" s="63" t="s">
        <v>205</v>
      </c>
      <c r="F118" s="79"/>
      <c r="G118" s="64">
        <v>0.84</v>
      </c>
      <c r="H118" s="64" t="str">
        <f t="shared" si="1002"/>
        <v>VG</v>
      </c>
      <c r="I118" s="64" t="str">
        <f t="shared" si="1003"/>
        <v>G</v>
      </c>
      <c r="J118" s="64" t="str">
        <f t="shared" si="1004"/>
        <v>G</v>
      </c>
      <c r="K118" s="64" t="str">
        <f t="shared" si="1005"/>
        <v>G</v>
      </c>
      <c r="L118" s="65">
        <v>0.124</v>
      </c>
      <c r="M118" s="64" t="str">
        <f t="shared" si="1006"/>
        <v>S</v>
      </c>
      <c r="N118" s="64" t="str">
        <f t="shared" si="1007"/>
        <v>VG</v>
      </c>
      <c r="O118" s="64" t="str">
        <f t="shared" si="1008"/>
        <v>NS</v>
      </c>
      <c r="P118" s="64" t="str">
        <f t="shared" si="1009"/>
        <v>VG</v>
      </c>
      <c r="Q118" s="64">
        <v>0.4</v>
      </c>
      <c r="R118" s="64" t="str">
        <f t="shared" si="1010"/>
        <v>VG</v>
      </c>
      <c r="S118" s="64" t="str">
        <f t="shared" si="1011"/>
        <v>G</v>
      </c>
      <c r="T118" s="64" t="str">
        <f t="shared" si="1012"/>
        <v>G</v>
      </c>
      <c r="U118" s="64" t="str">
        <f t="shared" si="1013"/>
        <v>G</v>
      </c>
      <c r="V118" s="128">
        <v>0.85399999999999998</v>
      </c>
      <c r="W118" s="64" t="str">
        <f t="shared" si="1014"/>
        <v>VG</v>
      </c>
      <c r="X118" s="64" t="str">
        <f t="shared" si="1015"/>
        <v>G</v>
      </c>
      <c r="Y118" s="64" t="str">
        <f t="shared" si="1016"/>
        <v>VG</v>
      </c>
      <c r="Z118" s="64" t="str">
        <f t="shared" si="1017"/>
        <v>VG</v>
      </c>
      <c r="AA118" s="66">
        <v>0.73647635295409697</v>
      </c>
      <c r="AB118" s="66">
        <v>0.71217887307743999</v>
      </c>
      <c r="AC118" s="66">
        <v>27.2620221999235</v>
      </c>
      <c r="AD118" s="66">
        <v>24.524223809741301</v>
      </c>
      <c r="AE118" s="66">
        <v>0.51334554351421302</v>
      </c>
      <c r="AF118" s="66">
        <v>0.53648963356486201</v>
      </c>
      <c r="AG118" s="66">
        <v>0.86031266235227699</v>
      </c>
      <c r="AH118" s="66">
        <v>0.80604704905596902</v>
      </c>
      <c r="AI118" s="67" t="s">
        <v>75</v>
      </c>
      <c r="AJ118" s="67" t="s">
        <v>75</v>
      </c>
      <c r="AK118" s="67" t="s">
        <v>73</v>
      </c>
      <c r="AL118" s="67" t="s">
        <v>73</v>
      </c>
      <c r="AM118" s="67" t="s">
        <v>75</v>
      </c>
      <c r="AN118" s="67" t="s">
        <v>75</v>
      </c>
      <c r="AO118" s="67" t="s">
        <v>77</v>
      </c>
      <c r="AP118" s="67" t="s">
        <v>75</v>
      </c>
      <c r="AR118" s="68" t="s">
        <v>83</v>
      </c>
      <c r="AS118" s="66">
        <v>0.73846200721585697</v>
      </c>
      <c r="AT118" s="66">
        <v>0.73940362028250395</v>
      </c>
      <c r="AU118" s="66">
        <v>26.413443273521001</v>
      </c>
      <c r="AV118" s="66">
        <v>26.218954908900098</v>
      </c>
      <c r="AW118" s="66">
        <v>0.51140785365903696</v>
      </c>
      <c r="AX118" s="66">
        <v>0.510486414821683</v>
      </c>
      <c r="AY118" s="66">
        <v>0.85207820283356694</v>
      </c>
      <c r="AZ118" s="66">
        <v>0.85461743340531704</v>
      </c>
      <c r="BA118" s="67" t="s">
        <v>75</v>
      </c>
      <c r="BB118" s="67" t="s">
        <v>75</v>
      </c>
      <c r="BC118" s="67" t="s">
        <v>73</v>
      </c>
      <c r="BD118" s="67" t="s">
        <v>73</v>
      </c>
      <c r="BE118" s="67" t="s">
        <v>75</v>
      </c>
      <c r="BF118" s="67" t="s">
        <v>75</v>
      </c>
      <c r="BG118" s="67" t="s">
        <v>77</v>
      </c>
      <c r="BH118" s="67" t="s">
        <v>77</v>
      </c>
      <c r="BI118" s="63">
        <f t="shared" si="1018"/>
        <v>1</v>
      </c>
      <c r="BJ118" s="63" t="s">
        <v>83</v>
      </c>
      <c r="BK118" s="66">
        <v>0.739728356583635</v>
      </c>
      <c r="BL118" s="66">
        <v>0.74088756788968202</v>
      </c>
      <c r="BM118" s="66">
        <v>26.943030662540899</v>
      </c>
      <c r="BN118" s="66">
        <v>26.625025595358</v>
      </c>
      <c r="BO118" s="66">
        <v>0.51016825010614397</v>
      </c>
      <c r="BP118" s="66">
        <v>0.50903087539983105</v>
      </c>
      <c r="BQ118" s="66">
        <v>0.85983829217951901</v>
      </c>
      <c r="BR118" s="66">
        <v>0.86117403136036696</v>
      </c>
      <c r="BS118" s="63" t="s">
        <v>75</v>
      </c>
      <c r="BT118" s="63" t="s">
        <v>75</v>
      </c>
      <c r="BU118" s="63" t="s">
        <v>73</v>
      </c>
      <c r="BV118" s="63" t="s">
        <v>73</v>
      </c>
      <c r="BW118" s="63" t="s">
        <v>75</v>
      </c>
      <c r="BX118" s="63" t="s">
        <v>75</v>
      </c>
      <c r="BY118" s="63" t="s">
        <v>77</v>
      </c>
      <c r="BZ118" s="63" t="s">
        <v>77</v>
      </c>
    </row>
    <row r="119" spans="1:78" s="63" customFormat="1" x14ac:dyDescent="0.25">
      <c r="A119" s="62" t="s">
        <v>82</v>
      </c>
      <c r="B119" s="63">
        <v>23773411</v>
      </c>
      <c r="C119" s="63" t="s">
        <v>9</v>
      </c>
      <c r="D119" s="63" t="s">
        <v>209</v>
      </c>
      <c r="F119" s="79"/>
      <c r="G119" s="64">
        <v>0.85</v>
      </c>
      <c r="H119" s="64" t="str">
        <f t="shared" si="1002"/>
        <v>VG</v>
      </c>
      <c r="I119" s="64" t="str">
        <f t="shared" si="1003"/>
        <v>G</v>
      </c>
      <c r="J119" s="64" t="str">
        <f t="shared" si="1004"/>
        <v>G</v>
      </c>
      <c r="K119" s="64" t="str">
        <f t="shared" si="1005"/>
        <v>G</v>
      </c>
      <c r="L119" s="65">
        <v>8.2000000000000003E-2</v>
      </c>
      <c r="M119" s="64" t="str">
        <f t="shared" si="1006"/>
        <v>G</v>
      </c>
      <c r="N119" s="64" t="str">
        <f t="shared" si="1007"/>
        <v>VG</v>
      </c>
      <c r="O119" s="64" t="str">
        <f t="shared" si="1008"/>
        <v>NS</v>
      </c>
      <c r="P119" s="64" t="str">
        <f t="shared" si="1009"/>
        <v>VG</v>
      </c>
      <c r="Q119" s="64">
        <v>0.39</v>
      </c>
      <c r="R119" s="64" t="str">
        <f t="shared" si="1010"/>
        <v>VG</v>
      </c>
      <c r="S119" s="64" t="str">
        <f t="shared" si="1011"/>
        <v>G</v>
      </c>
      <c r="T119" s="64" t="str">
        <f t="shared" si="1012"/>
        <v>G</v>
      </c>
      <c r="U119" s="64" t="str">
        <f t="shared" si="1013"/>
        <v>G</v>
      </c>
      <c r="V119" s="128">
        <v>0.85799999999999998</v>
      </c>
      <c r="W119" s="64" t="str">
        <f t="shared" si="1014"/>
        <v>VG</v>
      </c>
      <c r="X119" s="64" t="str">
        <f t="shared" si="1015"/>
        <v>G</v>
      </c>
      <c r="Y119" s="64" t="str">
        <f t="shared" si="1016"/>
        <v>VG</v>
      </c>
      <c r="Z119" s="64" t="str">
        <f t="shared" si="1017"/>
        <v>VG</v>
      </c>
      <c r="AA119" s="66">
        <v>0.73647635295409697</v>
      </c>
      <c r="AB119" s="66">
        <v>0.71217887307743999</v>
      </c>
      <c r="AC119" s="66">
        <v>27.2620221999235</v>
      </c>
      <c r="AD119" s="66">
        <v>24.524223809741301</v>
      </c>
      <c r="AE119" s="66">
        <v>0.51334554351421302</v>
      </c>
      <c r="AF119" s="66">
        <v>0.53648963356486201</v>
      </c>
      <c r="AG119" s="66">
        <v>0.86031266235227699</v>
      </c>
      <c r="AH119" s="66">
        <v>0.80604704905596902</v>
      </c>
      <c r="AI119" s="67" t="s">
        <v>75</v>
      </c>
      <c r="AJ119" s="67" t="s">
        <v>75</v>
      </c>
      <c r="AK119" s="67" t="s">
        <v>73</v>
      </c>
      <c r="AL119" s="67" t="s">
        <v>73</v>
      </c>
      <c r="AM119" s="67" t="s">
        <v>75</v>
      </c>
      <c r="AN119" s="67" t="s">
        <v>75</v>
      </c>
      <c r="AO119" s="67" t="s">
        <v>77</v>
      </c>
      <c r="AP119" s="67" t="s">
        <v>75</v>
      </c>
      <c r="AR119" s="68" t="s">
        <v>83</v>
      </c>
      <c r="AS119" s="66">
        <v>0.73846200721585697</v>
      </c>
      <c r="AT119" s="66">
        <v>0.73940362028250395</v>
      </c>
      <c r="AU119" s="66">
        <v>26.413443273521001</v>
      </c>
      <c r="AV119" s="66">
        <v>26.218954908900098</v>
      </c>
      <c r="AW119" s="66">
        <v>0.51140785365903696</v>
      </c>
      <c r="AX119" s="66">
        <v>0.510486414821683</v>
      </c>
      <c r="AY119" s="66">
        <v>0.85207820283356694</v>
      </c>
      <c r="AZ119" s="66">
        <v>0.85461743340531704</v>
      </c>
      <c r="BA119" s="67" t="s">
        <v>75</v>
      </c>
      <c r="BB119" s="67" t="s">
        <v>75</v>
      </c>
      <c r="BC119" s="67" t="s">
        <v>73</v>
      </c>
      <c r="BD119" s="67" t="s">
        <v>73</v>
      </c>
      <c r="BE119" s="67" t="s">
        <v>75</v>
      </c>
      <c r="BF119" s="67" t="s">
        <v>75</v>
      </c>
      <c r="BG119" s="67" t="s">
        <v>77</v>
      </c>
      <c r="BH119" s="67" t="s">
        <v>77</v>
      </c>
      <c r="BI119" s="63">
        <f t="shared" si="1018"/>
        <v>1</v>
      </c>
      <c r="BJ119" s="63" t="s">
        <v>83</v>
      </c>
      <c r="BK119" s="66">
        <v>0.739728356583635</v>
      </c>
      <c r="BL119" s="66">
        <v>0.74088756788968202</v>
      </c>
      <c r="BM119" s="66">
        <v>26.943030662540899</v>
      </c>
      <c r="BN119" s="66">
        <v>26.625025595358</v>
      </c>
      <c r="BO119" s="66">
        <v>0.51016825010614397</v>
      </c>
      <c r="BP119" s="66">
        <v>0.50903087539983105</v>
      </c>
      <c r="BQ119" s="66">
        <v>0.85983829217951901</v>
      </c>
      <c r="BR119" s="66">
        <v>0.86117403136036696</v>
      </c>
      <c r="BS119" s="63" t="s">
        <v>75</v>
      </c>
      <c r="BT119" s="63" t="s">
        <v>75</v>
      </c>
      <c r="BU119" s="63" t="s">
        <v>73</v>
      </c>
      <c r="BV119" s="63" t="s">
        <v>73</v>
      </c>
      <c r="BW119" s="63" t="s">
        <v>75</v>
      </c>
      <c r="BX119" s="63" t="s">
        <v>75</v>
      </c>
      <c r="BY119" s="63" t="s">
        <v>77</v>
      </c>
      <c r="BZ119" s="63" t="s">
        <v>77</v>
      </c>
    </row>
    <row r="120" spans="1:78" s="63" customFormat="1" x14ac:dyDescent="0.25">
      <c r="A120" s="62" t="s">
        <v>82</v>
      </c>
      <c r="B120" s="63">
        <v>23773411</v>
      </c>
      <c r="C120" s="63" t="s">
        <v>9</v>
      </c>
      <c r="D120" s="63" t="s">
        <v>210</v>
      </c>
      <c r="F120" s="79"/>
      <c r="G120" s="64">
        <v>0.86</v>
      </c>
      <c r="H120" s="64" t="str">
        <f t="shared" si="1002"/>
        <v>VG</v>
      </c>
      <c r="I120" s="64" t="str">
        <f t="shared" si="1003"/>
        <v>G</v>
      </c>
      <c r="J120" s="64" t="str">
        <f t="shared" si="1004"/>
        <v>G</v>
      </c>
      <c r="K120" s="64" t="str">
        <f t="shared" si="1005"/>
        <v>G</v>
      </c>
      <c r="L120" s="65">
        <v>5.5E-2</v>
      </c>
      <c r="M120" s="64" t="str">
        <f t="shared" si="1006"/>
        <v>G</v>
      </c>
      <c r="N120" s="64" t="str">
        <f t="shared" si="1007"/>
        <v>VG</v>
      </c>
      <c r="O120" s="64" t="str">
        <f t="shared" si="1008"/>
        <v>NS</v>
      </c>
      <c r="P120" s="64" t="str">
        <f t="shared" si="1009"/>
        <v>VG</v>
      </c>
      <c r="Q120" s="64">
        <v>0.38</v>
      </c>
      <c r="R120" s="64" t="str">
        <f t="shared" si="1010"/>
        <v>VG</v>
      </c>
      <c r="S120" s="64" t="str">
        <f t="shared" si="1011"/>
        <v>G</v>
      </c>
      <c r="T120" s="64" t="str">
        <f t="shared" si="1012"/>
        <v>G</v>
      </c>
      <c r="U120" s="64" t="str">
        <f t="shared" si="1013"/>
        <v>G</v>
      </c>
      <c r="V120" s="128">
        <v>0.86</v>
      </c>
      <c r="W120" s="64" t="str">
        <f t="shared" si="1014"/>
        <v>VG</v>
      </c>
      <c r="X120" s="64" t="str">
        <f t="shared" si="1015"/>
        <v>G</v>
      </c>
      <c r="Y120" s="64" t="str">
        <f t="shared" si="1016"/>
        <v>VG</v>
      </c>
      <c r="Z120" s="64" t="str">
        <f t="shared" si="1017"/>
        <v>VG</v>
      </c>
      <c r="AA120" s="66">
        <v>0.73647635295409697</v>
      </c>
      <c r="AB120" s="66">
        <v>0.71217887307743999</v>
      </c>
      <c r="AC120" s="66">
        <v>27.2620221999235</v>
      </c>
      <c r="AD120" s="66">
        <v>24.524223809741301</v>
      </c>
      <c r="AE120" s="66">
        <v>0.51334554351421302</v>
      </c>
      <c r="AF120" s="66">
        <v>0.53648963356486201</v>
      </c>
      <c r="AG120" s="66">
        <v>0.86031266235227699</v>
      </c>
      <c r="AH120" s="66">
        <v>0.80604704905596902</v>
      </c>
      <c r="AI120" s="67" t="s">
        <v>75</v>
      </c>
      <c r="AJ120" s="67" t="s">
        <v>75</v>
      </c>
      <c r="AK120" s="67" t="s">
        <v>73</v>
      </c>
      <c r="AL120" s="67" t="s">
        <v>73</v>
      </c>
      <c r="AM120" s="67" t="s">
        <v>75</v>
      </c>
      <c r="AN120" s="67" t="s">
        <v>75</v>
      </c>
      <c r="AO120" s="67" t="s">
        <v>77</v>
      </c>
      <c r="AP120" s="67" t="s">
        <v>75</v>
      </c>
      <c r="AR120" s="68" t="s">
        <v>83</v>
      </c>
      <c r="AS120" s="66">
        <v>0.73846200721585697</v>
      </c>
      <c r="AT120" s="66">
        <v>0.73940362028250395</v>
      </c>
      <c r="AU120" s="66">
        <v>26.413443273521001</v>
      </c>
      <c r="AV120" s="66">
        <v>26.218954908900098</v>
      </c>
      <c r="AW120" s="66">
        <v>0.51140785365903696</v>
      </c>
      <c r="AX120" s="66">
        <v>0.510486414821683</v>
      </c>
      <c r="AY120" s="66">
        <v>0.85207820283356694</v>
      </c>
      <c r="AZ120" s="66">
        <v>0.85461743340531704</v>
      </c>
      <c r="BA120" s="67" t="s">
        <v>75</v>
      </c>
      <c r="BB120" s="67" t="s">
        <v>75</v>
      </c>
      <c r="BC120" s="67" t="s">
        <v>73</v>
      </c>
      <c r="BD120" s="67" t="s">
        <v>73</v>
      </c>
      <c r="BE120" s="67" t="s">
        <v>75</v>
      </c>
      <c r="BF120" s="67" t="s">
        <v>75</v>
      </c>
      <c r="BG120" s="67" t="s">
        <v>77</v>
      </c>
      <c r="BH120" s="67" t="s">
        <v>77</v>
      </c>
      <c r="BI120" s="63">
        <f t="shared" si="1018"/>
        <v>1</v>
      </c>
      <c r="BJ120" s="63" t="s">
        <v>83</v>
      </c>
      <c r="BK120" s="66">
        <v>0.739728356583635</v>
      </c>
      <c r="BL120" s="66">
        <v>0.74088756788968202</v>
      </c>
      <c r="BM120" s="66">
        <v>26.943030662540899</v>
      </c>
      <c r="BN120" s="66">
        <v>26.625025595358</v>
      </c>
      <c r="BO120" s="66">
        <v>0.51016825010614397</v>
      </c>
      <c r="BP120" s="66">
        <v>0.50903087539983105</v>
      </c>
      <c r="BQ120" s="66">
        <v>0.85983829217951901</v>
      </c>
      <c r="BR120" s="66">
        <v>0.86117403136036696</v>
      </c>
      <c r="BS120" s="63" t="s">
        <v>75</v>
      </c>
      <c r="BT120" s="63" t="s">
        <v>75</v>
      </c>
      <c r="BU120" s="63" t="s">
        <v>73</v>
      </c>
      <c r="BV120" s="63" t="s">
        <v>73</v>
      </c>
      <c r="BW120" s="63" t="s">
        <v>75</v>
      </c>
      <c r="BX120" s="63" t="s">
        <v>75</v>
      </c>
      <c r="BY120" s="63" t="s">
        <v>77</v>
      </c>
      <c r="BZ120" s="63" t="s">
        <v>77</v>
      </c>
    </row>
    <row r="121" spans="1:78" s="63" customFormat="1" x14ac:dyDescent="0.25">
      <c r="A121" s="62" t="s">
        <v>82</v>
      </c>
      <c r="B121" s="63">
        <v>23773411</v>
      </c>
      <c r="C121" s="63" t="s">
        <v>9</v>
      </c>
      <c r="D121" s="63" t="s">
        <v>228</v>
      </c>
      <c r="E121" s="63" t="s">
        <v>234</v>
      </c>
      <c r="F121" s="79"/>
      <c r="G121" s="64">
        <v>0.86</v>
      </c>
      <c r="H121" s="64" t="str">
        <f t="shared" si="1002"/>
        <v>VG</v>
      </c>
      <c r="I121" s="64" t="str">
        <f t="shared" si="1003"/>
        <v>G</v>
      </c>
      <c r="J121" s="64" t="str">
        <f t="shared" si="1004"/>
        <v>G</v>
      </c>
      <c r="K121" s="64" t="str">
        <f t="shared" si="1005"/>
        <v>G</v>
      </c>
      <c r="L121" s="65">
        <v>3.6999999999999998E-2</v>
      </c>
      <c r="M121" s="64" t="str">
        <f t="shared" si="1006"/>
        <v>VG</v>
      </c>
      <c r="N121" s="64" t="str">
        <f t="shared" si="1007"/>
        <v>VG</v>
      </c>
      <c r="O121" s="64" t="str">
        <f t="shared" si="1008"/>
        <v>NS</v>
      </c>
      <c r="P121" s="64" t="str">
        <f t="shared" si="1009"/>
        <v>VG</v>
      </c>
      <c r="Q121" s="64">
        <v>0.38</v>
      </c>
      <c r="R121" s="64" t="str">
        <f t="shared" si="1010"/>
        <v>VG</v>
      </c>
      <c r="S121" s="64" t="str">
        <f t="shared" si="1011"/>
        <v>G</v>
      </c>
      <c r="T121" s="64" t="str">
        <f t="shared" si="1012"/>
        <v>G</v>
      </c>
      <c r="U121" s="64" t="str">
        <f t="shared" si="1013"/>
        <v>G</v>
      </c>
      <c r="V121" s="128">
        <v>0.86</v>
      </c>
      <c r="W121" s="64" t="str">
        <f t="shared" si="1014"/>
        <v>VG</v>
      </c>
      <c r="X121" s="64" t="str">
        <f t="shared" si="1015"/>
        <v>G</v>
      </c>
      <c r="Y121" s="64" t="str">
        <f t="shared" si="1016"/>
        <v>VG</v>
      </c>
      <c r="Z121" s="64" t="str">
        <f t="shared" si="1017"/>
        <v>VG</v>
      </c>
      <c r="AA121" s="66">
        <v>0.73647635295409697</v>
      </c>
      <c r="AB121" s="66">
        <v>0.71217887307743999</v>
      </c>
      <c r="AC121" s="66">
        <v>27.2620221999235</v>
      </c>
      <c r="AD121" s="66">
        <v>24.524223809741301</v>
      </c>
      <c r="AE121" s="66">
        <v>0.51334554351421302</v>
      </c>
      <c r="AF121" s="66">
        <v>0.53648963356486201</v>
      </c>
      <c r="AG121" s="66">
        <v>0.86031266235227699</v>
      </c>
      <c r="AH121" s="66">
        <v>0.80604704905596902</v>
      </c>
      <c r="AI121" s="67" t="s">
        <v>75</v>
      </c>
      <c r="AJ121" s="67" t="s">
        <v>75</v>
      </c>
      <c r="AK121" s="67" t="s">
        <v>73</v>
      </c>
      <c r="AL121" s="67" t="s">
        <v>73</v>
      </c>
      <c r="AM121" s="67" t="s">
        <v>75</v>
      </c>
      <c r="AN121" s="67" t="s">
        <v>75</v>
      </c>
      <c r="AO121" s="67" t="s">
        <v>77</v>
      </c>
      <c r="AP121" s="67" t="s">
        <v>75</v>
      </c>
      <c r="AR121" s="68" t="s">
        <v>83</v>
      </c>
      <c r="AS121" s="66">
        <v>0.73846200721585697</v>
      </c>
      <c r="AT121" s="66">
        <v>0.73940362028250395</v>
      </c>
      <c r="AU121" s="66">
        <v>26.413443273521001</v>
      </c>
      <c r="AV121" s="66">
        <v>26.218954908900098</v>
      </c>
      <c r="AW121" s="66">
        <v>0.51140785365903696</v>
      </c>
      <c r="AX121" s="66">
        <v>0.510486414821683</v>
      </c>
      <c r="AY121" s="66">
        <v>0.85207820283356694</v>
      </c>
      <c r="AZ121" s="66">
        <v>0.85461743340531704</v>
      </c>
      <c r="BA121" s="67" t="s">
        <v>75</v>
      </c>
      <c r="BB121" s="67" t="s">
        <v>75</v>
      </c>
      <c r="BC121" s="67" t="s">
        <v>73</v>
      </c>
      <c r="BD121" s="67" t="s">
        <v>73</v>
      </c>
      <c r="BE121" s="67" t="s">
        <v>75</v>
      </c>
      <c r="BF121" s="67" t="s">
        <v>75</v>
      </c>
      <c r="BG121" s="67" t="s">
        <v>77</v>
      </c>
      <c r="BH121" s="67" t="s">
        <v>77</v>
      </c>
      <c r="BI121" s="63">
        <f t="shared" si="1018"/>
        <v>1</v>
      </c>
      <c r="BJ121" s="63" t="s">
        <v>83</v>
      </c>
      <c r="BK121" s="66">
        <v>0.739728356583635</v>
      </c>
      <c r="BL121" s="66">
        <v>0.74088756788968202</v>
      </c>
      <c r="BM121" s="66">
        <v>26.943030662540899</v>
      </c>
      <c r="BN121" s="66">
        <v>26.625025595358</v>
      </c>
      <c r="BO121" s="66">
        <v>0.51016825010614397</v>
      </c>
      <c r="BP121" s="66">
        <v>0.50903087539983105</v>
      </c>
      <c r="BQ121" s="66">
        <v>0.85983829217951901</v>
      </c>
      <c r="BR121" s="66">
        <v>0.86117403136036696</v>
      </c>
      <c r="BS121" s="63" t="s">
        <v>75</v>
      </c>
      <c r="BT121" s="63" t="s">
        <v>75</v>
      </c>
      <c r="BU121" s="63" t="s">
        <v>73</v>
      </c>
      <c r="BV121" s="63" t="s">
        <v>73</v>
      </c>
      <c r="BW121" s="63" t="s">
        <v>75</v>
      </c>
      <c r="BX121" s="63" t="s">
        <v>75</v>
      </c>
      <c r="BY121" s="63" t="s">
        <v>77</v>
      </c>
      <c r="BZ121" s="63" t="s">
        <v>77</v>
      </c>
    </row>
    <row r="122" spans="1:78" s="63" customFormat="1" x14ac:dyDescent="0.25">
      <c r="A122" s="62" t="s">
        <v>82</v>
      </c>
      <c r="B122" s="63">
        <v>23773411</v>
      </c>
      <c r="C122" s="63" t="s">
        <v>9</v>
      </c>
      <c r="D122" s="63" t="s">
        <v>254</v>
      </c>
      <c r="E122" s="63" t="s">
        <v>235</v>
      </c>
      <c r="F122" s="79"/>
      <c r="G122" s="64">
        <v>0.86</v>
      </c>
      <c r="H122" s="64" t="str">
        <f t="shared" si="1002"/>
        <v>VG</v>
      </c>
      <c r="I122" s="64" t="str">
        <f t="shared" ref="I122" si="1019">AJ122</f>
        <v>G</v>
      </c>
      <c r="J122" s="64" t="str">
        <f t="shared" ref="J122" si="1020">BB122</f>
        <v>G</v>
      </c>
      <c r="K122" s="64" t="str">
        <f t="shared" ref="K122" si="1021">BT122</f>
        <v>G</v>
      </c>
      <c r="L122" s="65">
        <v>-1.1000000000000001E-3</v>
      </c>
      <c r="M122" s="64" t="str">
        <f t="shared" si="1006"/>
        <v>VG</v>
      </c>
      <c r="N122" s="64" t="str">
        <f t="shared" ref="N122" si="1022">AO122</f>
        <v>VG</v>
      </c>
      <c r="O122" s="64" t="str">
        <f t="shared" ref="O122" si="1023">BD122</f>
        <v>NS</v>
      </c>
      <c r="P122" s="64" t="str">
        <f t="shared" ref="P122" si="1024">BY122</f>
        <v>VG</v>
      </c>
      <c r="Q122" s="64">
        <v>0.38</v>
      </c>
      <c r="R122" s="64" t="str">
        <f t="shared" si="1010"/>
        <v>VG</v>
      </c>
      <c r="S122" s="64" t="str">
        <f t="shared" ref="S122" si="1025">AN122</f>
        <v>G</v>
      </c>
      <c r="T122" s="64" t="str">
        <f t="shared" ref="T122" si="1026">BF122</f>
        <v>G</v>
      </c>
      <c r="U122" s="64" t="str">
        <f t="shared" ref="U122" si="1027">BX122</f>
        <v>G</v>
      </c>
      <c r="V122" s="128">
        <v>0.86</v>
      </c>
      <c r="W122" s="64" t="str">
        <f t="shared" si="1014"/>
        <v>VG</v>
      </c>
      <c r="X122" s="64" t="str">
        <f t="shared" ref="X122" si="1028">AP122</f>
        <v>G</v>
      </c>
      <c r="Y122" s="64" t="str">
        <f t="shared" ref="Y122" si="1029">BH122</f>
        <v>VG</v>
      </c>
      <c r="Z122" s="64" t="str">
        <f t="shared" ref="Z122" si="1030">BZ122</f>
        <v>VG</v>
      </c>
      <c r="AA122" s="66">
        <v>0.73647635295409697</v>
      </c>
      <c r="AB122" s="66">
        <v>0.71217887307743999</v>
      </c>
      <c r="AC122" s="66">
        <v>27.2620221999235</v>
      </c>
      <c r="AD122" s="66">
        <v>24.524223809741301</v>
      </c>
      <c r="AE122" s="66">
        <v>0.51334554351421302</v>
      </c>
      <c r="AF122" s="66">
        <v>0.53648963356486201</v>
      </c>
      <c r="AG122" s="66">
        <v>0.86031266235227699</v>
      </c>
      <c r="AH122" s="66">
        <v>0.80604704905596902</v>
      </c>
      <c r="AI122" s="67" t="s">
        <v>75</v>
      </c>
      <c r="AJ122" s="67" t="s">
        <v>75</v>
      </c>
      <c r="AK122" s="67" t="s">
        <v>73</v>
      </c>
      <c r="AL122" s="67" t="s">
        <v>73</v>
      </c>
      <c r="AM122" s="67" t="s">
        <v>75</v>
      </c>
      <c r="AN122" s="67" t="s">
        <v>75</v>
      </c>
      <c r="AO122" s="67" t="s">
        <v>77</v>
      </c>
      <c r="AP122" s="67" t="s">
        <v>75</v>
      </c>
      <c r="AR122" s="68" t="s">
        <v>83</v>
      </c>
      <c r="AS122" s="66">
        <v>0.73846200721585697</v>
      </c>
      <c r="AT122" s="66">
        <v>0.73940362028250395</v>
      </c>
      <c r="AU122" s="66">
        <v>26.413443273521001</v>
      </c>
      <c r="AV122" s="66">
        <v>26.218954908900098</v>
      </c>
      <c r="AW122" s="66">
        <v>0.51140785365903696</v>
      </c>
      <c r="AX122" s="66">
        <v>0.510486414821683</v>
      </c>
      <c r="AY122" s="66">
        <v>0.85207820283356694</v>
      </c>
      <c r="AZ122" s="66">
        <v>0.85461743340531704</v>
      </c>
      <c r="BA122" s="67" t="s">
        <v>75</v>
      </c>
      <c r="BB122" s="67" t="s">
        <v>75</v>
      </c>
      <c r="BC122" s="67" t="s">
        <v>73</v>
      </c>
      <c r="BD122" s="67" t="s">
        <v>73</v>
      </c>
      <c r="BE122" s="67" t="s">
        <v>75</v>
      </c>
      <c r="BF122" s="67" t="s">
        <v>75</v>
      </c>
      <c r="BG122" s="67" t="s">
        <v>77</v>
      </c>
      <c r="BH122" s="67" t="s">
        <v>77</v>
      </c>
      <c r="BI122" s="63">
        <f t="shared" ref="BI122" si="1031">IF(BJ122=AR122,1,0)</f>
        <v>1</v>
      </c>
      <c r="BJ122" s="63" t="s">
        <v>83</v>
      </c>
      <c r="BK122" s="66">
        <v>0.739728356583635</v>
      </c>
      <c r="BL122" s="66">
        <v>0.74088756788968202</v>
      </c>
      <c r="BM122" s="66">
        <v>26.943030662540899</v>
      </c>
      <c r="BN122" s="66">
        <v>26.625025595358</v>
      </c>
      <c r="BO122" s="66">
        <v>0.51016825010614397</v>
      </c>
      <c r="BP122" s="66">
        <v>0.50903087539983105</v>
      </c>
      <c r="BQ122" s="66">
        <v>0.85983829217951901</v>
      </c>
      <c r="BR122" s="66">
        <v>0.86117403136036696</v>
      </c>
      <c r="BS122" s="63" t="s">
        <v>75</v>
      </c>
      <c r="BT122" s="63" t="s">
        <v>75</v>
      </c>
      <c r="BU122" s="63" t="s">
        <v>73</v>
      </c>
      <c r="BV122" s="63" t="s">
        <v>73</v>
      </c>
      <c r="BW122" s="63" t="s">
        <v>75</v>
      </c>
      <c r="BX122" s="63" t="s">
        <v>75</v>
      </c>
      <c r="BY122" s="63" t="s">
        <v>77</v>
      </c>
      <c r="BZ122" s="63" t="s">
        <v>77</v>
      </c>
    </row>
    <row r="123" spans="1:78" s="63" customFormat="1" x14ac:dyDescent="0.25">
      <c r="A123" s="62" t="s">
        <v>82</v>
      </c>
      <c r="B123" s="63">
        <v>23773411</v>
      </c>
      <c r="C123" s="63" t="s">
        <v>9</v>
      </c>
      <c r="D123" s="63" t="s">
        <v>303</v>
      </c>
      <c r="E123" s="63" t="s">
        <v>302</v>
      </c>
      <c r="F123" s="79"/>
      <c r="G123" s="64">
        <v>0.75</v>
      </c>
      <c r="H123" s="64" t="str">
        <f t="shared" ref="H123" si="1032">IF(G123&gt;0.8,"VG",IF(G123&gt;0.7,"G",IF(G123&gt;0.45,"S","NS")))</f>
        <v>G</v>
      </c>
      <c r="I123" s="64" t="str">
        <f t="shared" ref="I123" si="1033">AJ123</f>
        <v>G</v>
      </c>
      <c r="J123" s="64" t="str">
        <f t="shared" ref="J123" si="1034">BB123</f>
        <v>G</v>
      </c>
      <c r="K123" s="64" t="str">
        <f t="shared" ref="K123" si="1035">BT123</f>
        <v>G</v>
      </c>
      <c r="L123" s="65">
        <v>-0.14299999999999999</v>
      </c>
      <c r="M123" s="64" t="str">
        <f t="shared" ref="M123" si="1036">IF(ABS(L123)&lt;5%,"VG",IF(ABS(L123)&lt;10%,"G",IF(ABS(L123)&lt;15%,"S","NS")))</f>
        <v>S</v>
      </c>
      <c r="N123" s="64" t="str">
        <f t="shared" ref="N123" si="1037">AO123</f>
        <v>VG</v>
      </c>
      <c r="O123" s="64" t="str">
        <f t="shared" ref="O123" si="1038">BD123</f>
        <v>NS</v>
      </c>
      <c r="P123" s="64" t="str">
        <f t="shared" ref="P123" si="1039">BY123</f>
        <v>VG</v>
      </c>
      <c r="Q123" s="64">
        <v>0.49</v>
      </c>
      <c r="R123" s="64" t="str">
        <f t="shared" ref="R123" si="1040">IF(Q123&lt;=0.5,"VG",IF(Q123&lt;=0.6,"G",IF(Q123&lt;=0.7,"S","NS")))</f>
        <v>VG</v>
      </c>
      <c r="S123" s="64" t="str">
        <f t="shared" ref="S123" si="1041">AN123</f>
        <v>G</v>
      </c>
      <c r="T123" s="64" t="str">
        <f t="shared" ref="T123" si="1042">BF123</f>
        <v>G</v>
      </c>
      <c r="U123" s="64" t="str">
        <f t="shared" ref="U123" si="1043">BX123</f>
        <v>G</v>
      </c>
      <c r="V123" s="128">
        <v>0.80059999999999998</v>
      </c>
      <c r="W123" s="64" t="str">
        <f t="shared" ref="W123" si="1044">IF(V123&gt;0.85,"VG",IF(V123&gt;0.75,"G",IF(V123&gt;0.6,"S","NS")))</f>
        <v>G</v>
      </c>
      <c r="X123" s="64" t="str">
        <f t="shared" ref="X123" si="1045">AP123</f>
        <v>G</v>
      </c>
      <c r="Y123" s="64" t="str">
        <f t="shared" ref="Y123" si="1046">BH123</f>
        <v>VG</v>
      </c>
      <c r="Z123" s="64" t="str">
        <f t="shared" ref="Z123" si="1047">BZ123</f>
        <v>VG</v>
      </c>
      <c r="AA123" s="66">
        <v>0.73647635295409697</v>
      </c>
      <c r="AB123" s="66">
        <v>0.71217887307743999</v>
      </c>
      <c r="AC123" s="66">
        <v>27.2620221999235</v>
      </c>
      <c r="AD123" s="66">
        <v>24.524223809741301</v>
      </c>
      <c r="AE123" s="66">
        <v>0.51334554351421302</v>
      </c>
      <c r="AF123" s="66">
        <v>0.53648963356486201</v>
      </c>
      <c r="AG123" s="66">
        <v>0.86031266235227699</v>
      </c>
      <c r="AH123" s="66">
        <v>0.80604704905596902</v>
      </c>
      <c r="AI123" s="67" t="s">
        <v>75</v>
      </c>
      <c r="AJ123" s="67" t="s">
        <v>75</v>
      </c>
      <c r="AK123" s="67" t="s">
        <v>73</v>
      </c>
      <c r="AL123" s="67" t="s">
        <v>73</v>
      </c>
      <c r="AM123" s="67" t="s">
        <v>75</v>
      </c>
      <c r="AN123" s="67" t="s">
        <v>75</v>
      </c>
      <c r="AO123" s="67" t="s">
        <v>77</v>
      </c>
      <c r="AP123" s="67" t="s">
        <v>75</v>
      </c>
      <c r="AR123" s="68" t="s">
        <v>83</v>
      </c>
      <c r="AS123" s="66">
        <v>0.73846200721585697</v>
      </c>
      <c r="AT123" s="66">
        <v>0.73940362028250395</v>
      </c>
      <c r="AU123" s="66">
        <v>26.413443273521001</v>
      </c>
      <c r="AV123" s="66">
        <v>26.218954908900098</v>
      </c>
      <c r="AW123" s="66">
        <v>0.51140785365903696</v>
      </c>
      <c r="AX123" s="66">
        <v>0.510486414821683</v>
      </c>
      <c r="AY123" s="66">
        <v>0.85207820283356694</v>
      </c>
      <c r="AZ123" s="66">
        <v>0.85461743340531704</v>
      </c>
      <c r="BA123" s="67" t="s">
        <v>75</v>
      </c>
      <c r="BB123" s="67" t="s">
        <v>75</v>
      </c>
      <c r="BC123" s="67" t="s">
        <v>73</v>
      </c>
      <c r="BD123" s="67" t="s">
        <v>73</v>
      </c>
      <c r="BE123" s="67" t="s">
        <v>75</v>
      </c>
      <c r="BF123" s="67" t="s">
        <v>75</v>
      </c>
      <c r="BG123" s="67" t="s">
        <v>77</v>
      </c>
      <c r="BH123" s="67" t="s">
        <v>77</v>
      </c>
      <c r="BI123" s="63">
        <f t="shared" ref="BI123" si="1048">IF(BJ123=AR123,1,0)</f>
        <v>1</v>
      </c>
      <c r="BJ123" s="63" t="s">
        <v>83</v>
      </c>
      <c r="BK123" s="66">
        <v>0.739728356583635</v>
      </c>
      <c r="BL123" s="66">
        <v>0.74088756788968202</v>
      </c>
      <c r="BM123" s="66">
        <v>26.943030662540899</v>
      </c>
      <c r="BN123" s="66">
        <v>26.625025595358</v>
      </c>
      <c r="BO123" s="66">
        <v>0.51016825010614397</v>
      </c>
      <c r="BP123" s="66">
        <v>0.50903087539983105</v>
      </c>
      <c r="BQ123" s="66">
        <v>0.85983829217951901</v>
      </c>
      <c r="BR123" s="66">
        <v>0.86117403136036696</v>
      </c>
      <c r="BS123" s="63" t="s">
        <v>75</v>
      </c>
      <c r="BT123" s="63" t="s">
        <v>75</v>
      </c>
      <c r="BU123" s="63" t="s">
        <v>73</v>
      </c>
      <c r="BV123" s="63" t="s">
        <v>73</v>
      </c>
      <c r="BW123" s="63" t="s">
        <v>75</v>
      </c>
      <c r="BX123" s="63" t="s">
        <v>75</v>
      </c>
      <c r="BY123" s="63" t="s">
        <v>77</v>
      </c>
      <c r="BZ123" s="63" t="s">
        <v>77</v>
      </c>
    </row>
    <row r="124" spans="1:78" s="63" customFormat="1" x14ac:dyDescent="0.25">
      <c r="A124" s="62" t="s">
        <v>82</v>
      </c>
      <c r="B124" s="63">
        <v>23773411</v>
      </c>
      <c r="C124" s="63" t="s">
        <v>9</v>
      </c>
      <c r="D124" s="63" t="s">
        <v>304</v>
      </c>
      <c r="E124" s="63" t="s">
        <v>305</v>
      </c>
      <c r="F124" s="79"/>
      <c r="G124" s="64">
        <v>0.81</v>
      </c>
      <c r="H124" s="64" t="str">
        <f t="shared" ref="H124" si="1049">IF(G124&gt;0.8,"VG",IF(G124&gt;0.7,"G",IF(G124&gt;0.45,"S","NS")))</f>
        <v>VG</v>
      </c>
      <c r="I124" s="64" t="str">
        <f t="shared" ref="I124" si="1050">AJ124</f>
        <v>G</v>
      </c>
      <c r="J124" s="64" t="str">
        <f t="shared" ref="J124" si="1051">BB124</f>
        <v>G</v>
      </c>
      <c r="K124" s="64" t="str">
        <f t="shared" ref="K124" si="1052">BT124</f>
        <v>G</v>
      </c>
      <c r="L124" s="65">
        <v>-6.2899999999999998E-2</v>
      </c>
      <c r="M124" s="64" t="str">
        <f t="shared" ref="M124" si="1053">IF(ABS(L124)&lt;5%,"VG",IF(ABS(L124)&lt;10%,"G",IF(ABS(L124)&lt;15%,"S","NS")))</f>
        <v>G</v>
      </c>
      <c r="N124" s="64" t="str">
        <f t="shared" ref="N124" si="1054">AO124</f>
        <v>VG</v>
      </c>
      <c r="O124" s="64" t="str">
        <f t="shared" ref="O124" si="1055">BD124</f>
        <v>NS</v>
      </c>
      <c r="P124" s="64" t="str">
        <f t="shared" ref="P124" si="1056">BY124</f>
        <v>VG</v>
      </c>
      <c r="Q124" s="64">
        <v>0.44</v>
      </c>
      <c r="R124" s="64" t="str">
        <f t="shared" ref="R124" si="1057">IF(Q124&lt;=0.5,"VG",IF(Q124&lt;=0.6,"G",IF(Q124&lt;=0.7,"S","NS")))</f>
        <v>VG</v>
      </c>
      <c r="S124" s="64" t="str">
        <f t="shared" ref="S124" si="1058">AN124</f>
        <v>G</v>
      </c>
      <c r="T124" s="64" t="str">
        <f t="shared" ref="T124" si="1059">BF124</f>
        <v>G</v>
      </c>
      <c r="U124" s="64" t="str">
        <f t="shared" ref="U124" si="1060">BX124</f>
        <v>G</v>
      </c>
      <c r="V124" s="128">
        <v>0.82299999999999995</v>
      </c>
      <c r="W124" s="64" t="str">
        <f t="shared" ref="W124" si="1061">IF(V124&gt;0.85,"VG",IF(V124&gt;0.75,"G",IF(V124&gt;0.6,"S","NS")))</f>
        <v>G</v>
      </c>
      <c r="X124" s="64" t="str">
        <f t="shared" ref="X124" si="1062">AP124</f>
        <v>G</v>
      </c>
      <c r="Y124" s="64" t="str">
        <f t="shared" ref="Y124" si="1063">BH124</f>
        <v>VG</v>
      </c>
      <c r="Z124" s="64" t="str">
        <f t="shared" ref="Z124" si="1064">BZ124</f>
        <v>VG</v>
      </c>
      <c r="AA124" s="66">
        <v>0.73647635295409697</v>
      </c>
      <c r="AB124" s="66">
        <v>0.71217887307743999</v>
      </c>
      <c r="AC124" s="66">
        <v>27.2620221999235</v>
      </c>
      <c r="AD124" s="66">
        <v>24.524223809741301</v>
      </c>
      <c r="AE124" s="66">
        <v>0.51334554351421302</v>
      </c>
      <c r="AF124" s="66">
        <v>0.53648963356486201</v>
      </c>
      <c r="AG124" s="66">
        <v>0.86031266235227699</v>
      </c>
      <c r="AH124" s="66">
        <v>0.80604704905596902</v>
      </c>
      <c r="AI124" s="67" t="s">
        <v>75</v>
      </c>
      <c r="AJ124" s="67" t="s">
        <v>75</v>
      </c>
      <c r="AK124" s="67" t="s">
        <v>73</v>
      </c>
      <c r="AL124" s="67" t="s">
        <v>73</v>
      </c>
      <c r="AM124" s="67" t="s">
        <v>75</v>
      </c>
      <c r="AN124" s="67" t="s">
        <v>75</v>
      </c>
      <c r="AO124" s="67" t="s">
        <v>77</v>
      </c>
      <c r="AP124" s="67" t="s">
        <v>75</v>
      </c>
      <c r="AR124" s="68" t="s">
        <v>83</v>
      </c>
      <c r="AS124" s="66">
        <v>0.73846200721585697</v>
      </c>
      <c r="AT124" s="66">
        <v>0.73940362028250395</v>
      </c>
      <c r="AU124" s="66">
        <v>26.413443273521001</v>
      </c>
      <c r="AV124" s="66">
        <v>26.218954908900098</v>
      </c>
      <c r="AW124" s="66">
        <v>0.51140785365903696</v>
      </c>
      <c r="AX124" s="66">
        <v>0.510486414821683</v>
      </c>
      <c r="AY124" s="66">
        <v>0.85207820283356694</v>
      </c>
      <c r="AZ124" s="66">
        <v>0.85461743340531704</v>
      </c>
      <c r="BA124" s="67" t="s">
        <v>75</v>
      </c>
      <c r="BB124" s="67" t="s">
        <v>75</v>
      </c>
      <c r="BC124" s="67" t="s">
        <v>73</v>
      </c>
      <c r="BD124" s="67" t="s">
        <v>73</v>
      </c>
      <c r="BE124" s="67" t="s">
        <v>75</v>
      </c>
      <c r="BF124" s="67" t="s">
        <v>75</v>
      </c>
      <c r="BG124" s="67" t="s">
        <v>77</v>
      </c>
      <c r="BH124" s="67" t="s">
        <v>77</v>
      </c>
      <c r="BI124" s="63">
        <f t="shared" ref="BI124" si="1065">IF(BJ124=AR124,1,0)</f>
        <v>1</v>
      </c>
      <c r="BJ124" s="63" t="s">
        <v>83</v>
      </c>
      <c r="BK124" s="66">
        <v>0.739728356583635</v>
      </c>
      <c r="BL124" s="66">
        <v>0.74088756788968202</v>
      </c>
      <c r="BM124" s="66">
        <v>26.943030662540899</v>
      </c>
      <c r="BN124" s="66">
        <v>26.625025595358</v>
      </c>
      <c r="BO124" s="66">
        <v>0.51016825010614397</v>
      </c>
      <c r="BP124" s="66">
        <v>0.50903087539983105</v>
      </c>
      <c r="BQ124" s="66">
        <v>0.85983829217951901</v>
      </c>
      <c r="BR124" s="66">
        <v>0.86117403136036696</v>
      </c>
      <c r="BS124" s="63" t="s">
        <v>75</v>
      </c>
      <c r="BT124" s="63" t="s">
        <v>75</v>
      </c>
      <c r="BU124" s="63" t="s">
        <v>73</v>
      </c>
      <c r="BV124" s="63" t="s">
        <v>73</v>
      </c>
      <c r="BW124" s="63" t="s">
        <v>75</v>
      </c>
      <c r="BX124" s="63" t="s">
        <v>75</v>
      </c>
      <c r="BY124" s="63" t="s">
        <v>77</v>
      </c>
      <c r="BZ124" s="63" t="s">
        <v>77</v>
      </c>
    </row>
    <row r="125" spans="1:78" s="63" customFormat="1" x14ac:dyDescent="0.25">
      <c r="A125" s="62" t="s">
        <v>82</v>
      </c>
      <c r="B125" s="63">
        <v>23773411</v>
      </c>
      <c r="C125" s="63" t="s">
        <v>9</v>
      </c>
      <c r="D125" s="63" t="s">
        <v>304</v>
      </c>
      <c r="E125" s="63" t="s">
        <v>306</v>
      </c>
      <c r="F125" s="79"/>
      <c r="G125" s="64">
        <v>0.81</v>
      </c>
      <c r="H125" s="64" t="str">
        <f t="shared" ref="H125" si="1066">IF(G125&gt;0.8,"VG",IF(G125&gt;0.7,"G",IF(G125&gt;0.45,"S","NS")))</f>
        <v>VG</v>
      </c>
      <c r="I125" s="64" t="str">
        <f t="shared" ref="I125" si="1067">AJ125</f>
        <v>G</v>
      </c>
      <c r="J125" s="64" t="str">
        <f t="shared" ref="J125" si="1068">BB125</f>
        <v>G</v>
      </c>
      <c r="K125" s="64" t="str">
        <f t="shared" ref="K125" si="1069">BT125</f>
        <v>G</v>
      </c>
      <c r="L125" s="65">
        <v>-1.5299999999999999E-2</v>
      </c>
      <c r="M125" s="64" t="str">
        <f t="shared" ref="M125" si="1070">IF(ABS(L125)&lt;5%,"VG",IF(ABS(L125)&lt;10%,"G",IF(ABS(L125)&lt;15%,"S","NS")))</f>
        <v>VG</v>
      </c>
      <c r="N125" s="64" t="str">
        <f t="shared" ref="N125" si="1071">AO125</f>
        <v>VG</v>
      </c>
      <c r="O125" s="64" t="str">
        <f t="shared" ref="O125" si="1072">BD125</f>
        <v>NS</v>
      </c>
      <c r="P125" s="64" t="str">
        <f t="shared" ref="P125" si="1073">BY125</f>
        <v>VG</v>
      </c>
      <c r="Q125" s="64">
        <v>0.43</v>
      </c>
      <c r="R125" s="64" t="str">
        <f t="shared" ref="R125" si="1074">IF(Q125&lt;=0.5,"VG",IF(Q125&lt;=0.6,"G",IF(Q125&lt;=0.7,"S","NS")))</f>
        <v>VG</v>
      </c>
      <c r="S125" s="64" t="str">
        <f t="shared" ref="S125" si="1075">AN125</f>
        <v>G</v>
      </c>
      <c r="T125" s="64" t="str">
        <f t="shared" ref="T125" si="1076">BF125</f>
        <v>G</v>
      </c>
      <c r="U125" s="64" t="str">
        <f t="shared" ref="U125" si="1077">BX125</f>
        <v>G</v>
      </c>
      <c r="V125" s="128">
        <v>0.82199999999999995</v>
      </c>
      <c r="W125" s="64" t="str">
        <f t="shared" ref="W125" si="1078">IF(V125&gt;0.85,"VG",IF(V125&gt;0.75,"G",IF(V125&gt;0.6,"S","NS")))</f>
        <v>G</v>
      </c>
      <c r="X125" s="64" t="str">
        <f t="shared" ref="X125" si="1079">AP125</f>
        <v>G</v>
      </c>
      <c r="Y125" s="64" t="str">
        <f t="shared" ref="Y125" si="1080">BH125</f>
        <v>VG</v>
      </c>
      <c r="Z125" s="64" t="str">
        <f t="shared" ref="Z125" si="1081">BZ125</f>
        <v>VG</v>
      </c>
      <c r="AA125" s="66">
        <v>0.73647635295409697</v>
      </c>
      <c r="AB125" s="66">
        <v>0.71217887307743999</v>
      </c>
      <c r="AC125" s="66">
        <v>27.2620221999235</v>
      </c>
      <c r="AD125" s="66">
        <v>24.524223809741301</v>
      </c>
      <c r="AE125" s="66">
        <v>0.51334554351421302</v>
      </c>
      <c r="AF125" s="66">
        <v>0.53648963356486201</v>
      </c>
      <c r="AG125" s="66">
        <v>0.86031266235227699</v>
      </c>
      <c r="AH125" s="66">
        <v>0.80604704905596902</v>
      </c>
      <c r="AI125" s="67" t="s">
        <v>75</v>
      </c>
      <c r="AJ125" s="67" t="s">
        <v>75</v>
      </c>
      <c r="AK125" s="67" t="s">
        <v>73</v>
      </c>
      <c r="AL125" s="67" t="s">
        <v>73</v>
      </c>
      <c r="AM125" s="67" t="s">
        <v>75</v>
      </c>
      <c r="AN125" s="67" t="s">
        <v>75</v>
      </c>
      <c r="AO125" s="67" t="s">
        <v>77</v>
      </c>
      <c r="AP125" s="67" t="s">
        <v>75</v>
      </c>
      <c r="AR125" s="68" t="s">
        <v>83</v>
      </c>
      <c r="AS125" s="66">
        <v>0.73846200721585697</v>
      </c>
      <c r="AT125" s="66">
        <v>0.73940362028250395</v>
      </c>
      <c r="AU125" s="66">
        <v>26.413443273521001</v>
      </c>
      <c r="AV125" s="66">
        <v>26.218954908900098</v>
      </c>
      <c r="AW125" s="66">
        <v>0.51140785365903696</v>
      </c>
      <c r="AX125" s="66">
        <v>0.510486414821683</v>
      </c>
      <c r="AY125" s="66">
        <v>0.85207820283356694</v>
      </c>
      <c r="AZ125" s="66">
        <v>0.85461743340531704</v>
      </c>
      <c r="BA125" s="67" t="s">
        <v>75</v>
      </c>
      <c r="BB125" s="67" t="s">
        <v>75</v>
      </c>
      <c r="BC125" s="67" t="s">
        <v>73</v>
      </c>
      <c r="BD125" s="67" t="s">
        <v>73</v>
      </c>
      <c r="BE125" s="67" t="s">
        <v>75</v>
      </c>
      <c r="BF125" s="67" t="s">
        <v>75</v>
      </c>
      <c r="BG125" s="67" t="s">
        <v>77</v>
      </c>
      <c r="BH125" s="67" t="s">
        <v>77</v>
      </c>
      <c r="BI125" s="63">
        <f t="shared" ref="BI125" si="1082">IF(BJ125=AR125,1,0)</f>
        <v>1</v>
      </c>
      <c r="BJ125" s="63" t="s">
        <v>83</v>
      </c>
      <c r="BK125" s="66">
        <v>0.739728356583635</v>
      </c>
      <c r="BL125" s="66">
        <v>0.74088756788968202</v>
      </c>
      <c r="BM125" s="66">
        <v>26.943030662540899</v>
      </c>
      <c r="BN125" s="66">
        <v>26.625025595358</v>
      </c>
      <c r="BO125" s="66">
        <v>0.51016825010614397</v>
      </c>
      <c r="BP125" s="66">
        <v>0.50903087539983105</v>
      </c>
      <c r="BQ125" s="66">
        <v>0.85983829217951901</v>
      </c>
      <c r="BR125" s="66">
        <v>0.86117403136036696</v>
      </c>
      <c r="BS125" s="63" t="s">
        <v>75</v>
      </c>
      <c r="BT125" s="63" t="s">
        <v>75</v>
      </c>
      <c r="BU125" s="63" t="s">
        <v>73</v>
      </c>
      <c r="BV125" s="63" t="s">
        <v>73</v>
      </c>
      <c r="BW125" s="63" t="s">
        <v>75</v>
      </c>
      <c r="BX125" s="63" t="s">
        <v>75</v>
      </c>
      <c r="BY125" s="63" t="s">
        <v>77</v>
      </c>
      <c r="BZ125" s="63" t="s">
        <v>77</v>
      </c>
    </row>
    <row r="126" spans="1:78" s="63" customFormat="1" x14ac:dyDescent="0.25">
      <c r="A126" s="62" t="s">
        <v>82</v>
      </c>
      <c r="B126" s="63">
        <v>23773411</v>
      </c>
      <c r="C126" s="63" t="s">
        <v>9</v>
      </c>
      <c r="D126" s="63" t="s">
        <v>313</v>
      </c>
      <c r="E126" s="63" t="s">
        <v>314</v>
      </c>
      <c r="F126" s="79"/>
      <c r="G126" s="64">
        <v>0.81</v>
      </c>
      <c r="H126" s="64" t="str">
        <f t="shared" ref="H126" si="1083">IF(G126&gt;0.8,"VG",IF(G126&gt;0.7,"G",IF(G126&gt;0.45,"S","NS")))</f>
        <v>VG</v>
      </c>
      <c r="I126" s="64" t="str">
        <f t="shared" ref="I126" si="1084">AJ126</f>
        <v>G</v>
      </c>
      <c r="J126" s="64" t="str">
        <f t="shared" ref="J126" si="1085">BB126</f>
        <v>G</v>
      </c>
      <c r="K126" s="64" t="str">
        <f t="shared" ref="K126" si="1086">BT126</f>
        <v>G</v>
      </c>
      <c r="L126" s="65">
        <v>-1.5299999999999999E-2</v>
      </c>
      <c r="M126" s="64" t="str">
        <f t="shared" ref="M126" si="1087">IF(ABS(L126)&lt;5%,"VG",IF(ABS(L126)&lt;10%,"G",IF(ABS(L126)&lt;15%,"S","NS")))</f>
        <v>VG</v>
      </c>
      <c r="N126" s="64" t="str">
        <f t="shared" ref="N126" si="1088">AO126</f>
        <v>VG</v>
      </c>
      <c r="O126" s="64" t="str">
        <f t="shared" ref="O126" si="1089">BD126</f>
        <v>NS</v>
      </c>
      <c r="P126" s="64" t="str">
        <f t="shared" ref="P126" si="1090">BY126</f>
        <v>VG</v>
      </c>
      <c r="Q126" s="64">
        <v>0.43</v>
      </c>
      <c r="R126" s="64" t="str">
        <f t="shared" ref="R126" si="1091">IF(Q126&lt;=0.5,"VG",IF(Q126&lt;=0.6,"G",IF(Q126&lt;=0.7,"S","NS")))</f>
        <v>VG</v>
      </c>
      <c r="S126" s="64" t="str">
        <f t="shared" ref="S126" si="1092">AN126</f>
        <v>G</v>
      </c>
      <c r="T126" s="64" t="str">
        <f t="shared" ref="T126" si="1093">BF126</f>
        <v>G</v>
      </c>
      <c r="U126" s="64" t="str">
        <f t="shared" ref="U126" si="1094">BX126</f>
        <v>G</v>
      </c>
      <c r="V126" s="128">
        <v>0.82199999999999995</v>
      </c>
      <c r="W126" s="64" t="str">
        <f t="shared" ref="W126" si="1095">IF(V126&gt;0.85,"VG",IF(V126&gt;0.75,"G",IF(V126&gt;0.6,"S","NS")))</f>
        <v>G</v>
      </c>
      <c r="X126" s="64" t="str">
        <f t="shared" ref="X126" si="1096">AP126</f>
        <v>G</v>
      </c>
      <c r="Y126" s="64" t="str">
        <f t="shared" ref="Y126" si="1097">BH126</f>
        <v>VG</v>
      </c>
      <c r="Z126" s="64" t="str">
        <f t="shared" ref="Z126" si="1098">BZ126</f>
        <v>VG</v>
      </c>
      <c r="AA126" s="66">
        <v>0.73647635295409697</v>
      </c>
      <c r="AB126" s="66">
        <v>0.71217887307743999</v>
      </c>
      <c r="AC126" s="66">
        <v>27.2620221999235</v>
      </c>
      <c r="AD126" s="66">
        <v>24.524223809741301</v>
      </c>
      <c r="AE126" s="66">
        <v>0.51334554351421302</v>
      </c>
      <c r="AF126" s="66">
        <v>0.53648963356486201</v>
      </c>
      <c r="AG126" s="66">
        <v>0.86031266235227699</v>
      </c>
      <c r="AH126" s="66">
        <v>0.80604704905596902</v>
      </c>
      <c r="AI126" s="67" t="s">
        <v>75</v>
      </c>
      <c r="AJ126" s="67" t="s">
        <v>75</v>
      </c>
      <c r="AK126" s="67" t="s">
        <v>73</v>
      </c>
      <c r="AL126" s="67" t="s">
        <v>73</v>
      </c>
      <c r="AM126" s="67" t="s">
        <v>75</v>
      </c>
      <c r="AN126" s="67" t="s">
        <v>75</v>
      </c>
      <c r="AO126" s="67" t="s">
        <v>77</v>
      </c>
      <c r="AP126" s="67" t="s">
        <v>75</v>
      </c>
      <c r="AR126" s="68" t="s">
        <v>83</v>
      </c>
      <c r="AS126" s="66">
        <v>0.73846200721585697</v>
      </c>
      <c r="AT126" s="66">
        <v>0.73940362028250395</v>
      </c>
      <c r="AU126" s="66">
        <v>26.413443273521001</v>
      </c>
      <c r="AV126" s="66">
        <v>26.218954908900098</v>
      </c>
      <c r="AW126" s="66">
        <v>0.51140785365903696</v>
      </c>
      <c r="AX126" s="66">
        <v>0.510486414821683</v>
      </c>
      <c r="AY126" s="66">
        <v>0.85207820283356694</v>
      </c>
      <c r="AZ126" s="66">
        <v>0.85461743340531704</v>
      </c>
      <c r="BA126" s="67" t="s">
        <v>75</v>
      </c>
      <c r="BB126" s="67" t="s">
        <v>75</v>
      </c>
      <c r="BC126" s="67" t="s">
        <v>73</v>
      </c>
      <c r="BD126" s="67" t="s">
        <v>73</v>
      </c>
      <c r="BE126" s="67" t="s">
        <v>75</v>
      </c>
      <c r="BF126" s="67" t="s">
        <v>75</v>
      </c>
      <c r="BG126" s="67" t="s">
        <v>77</v>
      </c>
      <c r="BH126" s="67" t="s">
        <v>77</v>
      </c>
      <c r="BI126" s="63">
        <f t="shared" ref="BI126" si="1099">IF(BJ126=AR126,1,0)</f>
        <v>1</v>
      </c>
      <c r="BJ126" s="63" t="s">
        <v>83</v>
      </c>
      <c r="BK126" s="66">
        <v>0.739728356583635</v>
      </c>
      <c r="BL126" s="66">
        <v>0.74088756788968202</v>
      </c>
      <c r="BM126" s="66">
        <v>26.943030662540899</v>
      </c>
      <c r="BN126" s="66">
        <v>26.625025595358</v>
      </c>
      <c r="BO126" s="66">
        <v>0.51016825010614397</v>
      </c>
      <c r="BP126" s="66">
        <v>0.50903087539983105</v>
      </c>
      <c r="BQ126" s="66">
        <v>0.85983829217951901</v>
      </c>
      <c r="BR126" s="66">
        <v>0.86117403136036696</v>
      </c>
      <c r="BS126" s="63" t="s">
        <v>75</v>
      </c>
      <c r="BT126" s="63" t="s">
        <v>75</v>
      </c>
      <c r="BU126" s="63" t="s">
        <v>73</v>
      </c>
      <c r="BV126" s="63" t="s">
        <v>73</v>
      </c>
      <c r="BW126" s="63" t="s">
        <v>75</v>
      </c>
      <c r="BX126" s="63" t="s">
        <v>75</v>
      </c>
      <c r="BY126" s="63" t="s">
        <v>77</v>
      </c>
      <c r="BZ126" s="63" t="s">
        <v>77</v>
      </c>
    </row>
    <row r="127" spans="1:78" s="63" customFormat="1" x14ac:dyDescent="0.25">
      <c r="A127" s="62" t="s">
        <v>82</v>
      </c>
      <c r="B127" s="63">
        <v>23773411</v>
      </c>
      <c r="C127" s="63" t="s">
        <v>9</v>
      </c>
      <c r="D127" s="63" t="s">
        <v>327</v>
      </c>
      <c r="E127" s="63" t="s">
        <v>314</v>
      </c>
      <c r="F127" s="79"/>
      <c r="G127" s="64">
        <v>0.86</v>
      </c>
      <c r="H127" s="64" t="str">
        <f t="shared" ref="H127:H128" si="1100">IF(G127&gt;0.8,"VG",IF(G127&gt;0.7,"G",IF(G127&gt;0.45,"S","NS")))</f>
        <v>VG</v>
      </c>
      <c r="I127" s="64" t="str">
        <f t="shared" ref="I127:I128" si="1101">AJ127</f>
        <v>G</v>
      </c>
      <c r="J127" s="64" t="str">
        <f t="shared" ref="J127:J128" si="1102">BB127</f>
        <v>G</v>
      </c>
      <c r="K127" s="64" t="str">
        <f t="shared" ref="K127:K128" si="1103">BT127</f>
        <v>G</v>
      </c>
      <c r="L127" s="65">
        <v>-4.5900000000000003E-2</v>
      </c>
      <c r="M127" s="64" t="str">
        <f t="shared" ref="M127:M128" si="1104">IF(ABS(L127)&lt;5%,"VG",IF(ABS(L127)&lt;10%,"G",IF(ABS(L127)&lt;15%,"S","NS")))</f>
        <v>VG</v>
      </c>
      <c r="N127" s="64" t="str">
        <f t="shared" ref="N127:N128" si="1105">AO127</f>
        <v>VG</v>
      </c>
      <c r="O127" s="64" t="str">
        <f t="shared" ref="O127:O128" si="1106">BD127</f>
        <v>NS</v>
      </c>
      <c r="P127" s="64" t="str">
        <f t="shared" ref="P127:P128" si="1107">BY127</f>
        <v>VG</v>
      </c>
      <c r="Q127" s="64">
        <v>0.37</v>
      </c>
      <c r="R127" s="64" t="str">
        <f t="shared" ref="R127:R128" si="1108">IF(Q127&lt;=0.5,"VG",IF(Q127&lt;=0.6,"G",IF(Q127&lt;=0.7,"S","NS")))</f>
        <v>VG</v>
      </c>
      <c r="S127" s="64" t="str">
        <f t="shared" ref="S127:S128" si="1109">AN127</f>
        <v>G</v>
      </c>
      <c r="T127" s="64" t="str">
        <f t="shared" ref="T127:T128" si="1110">BF127</f>
        <v>G</v>
      </c>
      <c r="U127" s="64" t="str">
        <f t="shared" ref="U127:U128" si="1111">BX127</f>
        <v>G</v>
      </c>
      <c r="V127" s="128">
        <v>0.86519999999999997</v>
      </c>
      <c r="W127" s="64" t="str">
        <f t="shared" ref="W127:W128" si="1112">IF(V127&gt;0.85,"VG",IF(V127&gt;0.75,"G",IF(V127&gt;0.6,"S","NS")))</f>
        <v>VG</v>
      </c>
      <c r="X127" s="64" t="str">
        <f t="shared" ref="X127:X128" si="1113">AP127</f>
        <v>G</v>
      </c>
      <c r="Y127" s="64" t="str">
        <f t="shared" ref="Y127:Y128" si="1114">BH127</f>
        <v>VG</v>
      </c>
      <c r="Z127" s="64" t="str">
        <f t="shared" ref="Z127:Z128" si="1115">BZ127</f>
        <v>VG</v>
      </c>
      <c r="AA127" s="66">
        <v>0.73647635295409697</v>
      </c>
      <c r="AB127" s="66">
        <v>0.71217887307743999</v>
      </c>
      <c r="AC127" s="66">
        <v>27.2620221999235</v>
      </c>
      <c r="AD127" s="66">
        <v>24.524223809741301</v>
      </c>
      <c r="AE127" s="66">
        <v>0.51334554351421302</v>
      </c>
      <c r="AF127" s="66">
        <v>0.53648963356486201</v>
      </c>
      <c r="AG127" s="66">
        <v>0.86031266235227699</v>
      </c>
      <c r="AH127" s="66">
        <v>0.80604704905596902</v>
      </c>
      <c r="AI127" s="67" t="s">
        <v>75</v>
      </c>
      <c r="AJ127" s="67" t="s">
        <v>75</v>
      </c>
      <c r="AK127" s="67" t="s">
        <v>73</v>
      </c>
      <c r="AL127" s="67" t="s">
        <v>73</v>
      </c>
      <c r="AM127" s="67" t="s">
        <v>75</v>
      </c>
      <c r="AN127" s="67" t="s">
        <v>75</v>
      </c>
      <c r="AO127" s="67" t="s">
        <v>77</v>
      </c>
      <c r="AP127" s="67" t="s">
        <v>75</v>
      </c>
      <c r="AR127" s="68" t="s">
        <v>83</v>
      </c>
      <c r="AS127" s="66">
        <v>0.73846200721585697</v>
      </c>
      <c r="AT127" s="66">
        <v>0.73940362028250395</v>
      </c>
      <c r="AU127" s="66">
        <v>26.413443273521001</v>
      </c>
      <c r="AV127" s="66">
        <v>26.218954908900098</v>
      </c>
      <c r="AW127" s="66">
        <v>0.51140785365903696</v>
      </c>
      <c r="AX127" s="66">
        <v>0.510486414821683</v>
      </c>
      <c r="AY127" s="66">
        <v>0.85207820283356694</v>
      </c>
      <c r="AZ127" s="66">
        <v>0.85461743340531704</v>
      </c>
      <c r="BA127" s="67" t="s">
        <v>75</v>
      </c>
      <c r="BB127" s="67" t="s">
        <v>75</v>
      </c>
      <c r="BC127" s="67" t="s">
        <v>73</v>
      </c>
      <c r="BD127" s="67" t="s">
        <v>73</v>
      </c>
      <c r="BE127" s="67" t="s">
        <v>75</v>
      </c>
      <c r="BF127" s="67" t="s">
        <v>75</v>
      </c>
      <c r="BG127" s="67" t="s">
        <v>77</v>
      </c>
      <c r="BH127" s="67" t="s">
        <v>77</v>
      </c>
      <c r="BI127" s="63">
        <f t="shared" ref="BI127:BI128" si="1116">IF(BJ127=AR127,1,0)</f>
        <v>1</v>
      </c>
      <c r="BJ127" s="63" t="s">
        <v>83</v>
      </c>
      <c r="BK127" s="66">
        <v>0.739728356583635</v>
      </c>
      <c r="BL127" s="66">
        <v>0.74088756788968202</v>
      </c>
      <c r="BM127" s="66">
        <v>26.943030662540899</v>
      </c>
      <c r="BN127" s="66">
        <v>26.625025595358</v>
      </c>
      <c r="BO127" s="66">
        <v>0.51016825010614397</v>
      </c>
      <c r="BP127" s="66">
        <v>0.50903087539983105</v>
      </c>
      <c r="BQ127" s="66">
        <v>0.85983829217951901</v>
      </c>
      <c r="BR127" s="66">
        <v>0.86117403136036696</v>
      </c>
      <c r="BS127" s="63" t="s">
        <v>75</v>
      </c>
      <c r="BT127" s="63" t="s">
        <v>75</v>
      </c>
      <c r="BU127" s="63" t="s">
        <v>73</v>
      </c>
      <c r="BV127" s="63" t="s">
        <v>73</v>
      </c>
      <c r="BW127" s="63" t="s">
        <v>75</v>
      </c>
      <c r="BX127" s="63" t="s">
        <v>75</v>
      </c>
      <c r="BY127" s="63" t="s">
        <v>77</v>
      </c>
      <c r="BZ127" s="63" t="s">
        <v>77</v>
      </c>
    </row>
    <row r="128" spans="1:78" s="63" customFormat="1" x14ac:dyDescent="0.25">
      <c r="A128" s="62" t="s">
        <v>82</v>
      </c>
      <c r="B128" s="63">
        <v>23773411</v>
      </c>
      <c r="C128" s="63" t="s">
        <v>9</v>
      </c>
      <c r="D128" s="63" t="s">
        <v>329</v>
      </c>
      <c r="E128" s="63" t="s">
        <v>330</v>
      </c>
      <c r="F128" s="79"/>
      <c r="G128" s="64">
        <v>0.84</v>
      </c>
      <c r="H128" s="64" t="str">
        <f t="shared" si="1100"/>
        <v>VG</v>
      </c>
      <c r="I128" s="64" t="str">
        <f t="shared" si="1101"/>
        <v>G</v>
      </c>
      <c r="J128" s="64" t="str">
        <f t="shared" si="1102"/>
        <v>G</v>
      </c>
      <c r="K128" s="64" t="str">
        <f t="shared" si="1103"/>
        <v>G</v>
      </c>
      <c r="L128" s="65">
        <v>6.9000000000000006E-2</v>
      </c>
      <c r="M128" s="64" t="str">
        <f t="shared" si="1104"/>
        <v>G</v>
      </c>
      <c r="N128" s="64" t="str">
        <f t="shared" si="1105"/>
        <v>VG</v>
      </c>
      <c r="O128" s="64" t="str">
        <f t="shared" si="1106"/>
        <v>NS</v>
      </c>
      <c r="P128" s="64" t="str">
        <f t="shared" si="1107"/>
        <v>VG</v>
      </c>
      <c r="Q128" s="64">
        <v>0.4</v>
      </c>
      <c r="R128" s="64" t="str">
        <f t="shared" si="1108"/>
        <v>VG</v>
      </c>
      <c r="S128" s="64" t="str">
        <f t="shared" si="1109"/>
        <v>G</v>
      </c>
      <c r="T128" s="64" t="str">
        <f t="shared" si="1110"/>
        <v>G</v>
      </c>
      <c r="U128" s="64" t="str">
        <f t="shared" si="1111"/>
        <v>G</v>
      </c>
      <c r="V128" s="128">
        <v>0.84599999999999997</v>
      </c>
      <c r="W128" s="64" t="str">
        <f t="shared" si="1112"/>
        <v>G</v>
      </c>
      <c r="X128" s="64" t="str">
        <f t="shared" si="1113"/>
        <v>G</v>
      </c>
      <c r="Y128" s="64" t="str">
        <f t="shared" si="1114"/>
        <v>VG</v>
      </c>
      <c r="Z128" s="64" t="str">
        <f t="shared" si="1115"/>
        <v>VG</v>
      </c>
      <c r="AA128" s="66">
        <v>0.73647635295409697</v>
      </c>
      <c r="AB128" s="66">
        <v>0.71217887307743999</v>
      </c>
      <c r="AC128" s="66">
        <v>27.2620221999235</v>
      </c>
      <c r="AD128" s="66">
        <v>24.524223809741301</v>
      </c>
      <c r="AE128" s="66">
        <v>0.51334554351421302</v>
      </c>
      <c r="AF128" s="66">
        <v>0.53648963356486201</v>
      </c>
      <c r="AG128" s="66">
        <v>0.86031266235227699</v>
      </c>
      <c r="AH128" s="66">
        <v>0.80604704905596902</v>
      </c>
      <c r="AI128" s="67" t="s">
        <v>75</v>
      </c>
      <c r="AJ128" s="67" t="s">
        <v>75</v>
      </c>
      <c r="AK128" s="67" t="s">
        <v>73</v>
      </c>
      <c r="AL128" s="67" t="s">
        <v>73</v>
      </c>
      <c r="AM128" s="67" t="s">
        <v>75</v>
      </c>
      <c r="AN128" s="67" t="s">
        <v>75</v>
      </c>
      <c r="AO128" s="67" t="s">
        <v>77</v>
      </c>
      <c r="AP128" s="67" t="s">
        <v>75</v>
      </c>
      <c r="AR128" s="68" t="s">
        <v>83</v>
      </c>
      <c r="AS128" s="66">
        <v>0.73846200721585697</v>
      </c>
      <c r="AT128" s="66">
        <v>0.73940362028250395</v>
      </c>
      <c r="AU128" s="66">
        <v>26.413443273521001</v>
      </c>
      <c r="AV128" s="66">
        <v>26.218954908900098</v>
      </c>
      <c r="AW128" s="66">
        <v>0.51140785365903696</v>
      </c>
      <c r="AX128" s="66">
        <v>0.510486414821683</v>
      </c>
      <c r="AY128" s="66">
        <v>0.85207820283356694</v>
      </c>
      <c r="AZ128" s="66">
        <v>0.85461743340531704</v>
      </c>
      <c r="BA128" s="67" t="s">
        <v>75</v>
      </c>
      <c r="BB128" s="67" t="s">
        <v>75</v>
      </c>
      <c r="BC128" s="67" t="s">
        <v>73</v>
      </c>
      <c r="BD128" s="67" t="s">
        <v>73</v>
      </c>
      <c r="BE128" s="67" t="s">
        <v>75</v>
      </c>
      <c r="BF128" s="67" t="s">
        <v>75</v>
      </c>
      <c r="BG128" s="67" t="s">
        <v>77</v>
      </c>
      <c r="BH128" s="67" t="s">
        <v>77</v>
      </c>
      <c r="BI128" s="63">
        <f t="shared" si="1116"/>
        <v>1</v>
      </c>
      <c r="BJ128" s="63" t="s">
        <v>83</v>
      </c>
      <c r="BK128" s="66">
        <v>0.739728356583635</v>
      </c>
      <c r="BL128" s="66">
        <v>0.74088756788968202</v>
      </c>
      <c r="BM128" s="66">
        <v>26.943030662540899</v>
      </c>
      <c r="BN128" s="66">
        <v>26.625025595358</v>
      </c>
      <c r="BO128" s="66">
        <v>0.51016825010614397</v>
      </c>
      <c r="BP128" s="66">
        <v>0.50903087539983105</v>
      </c>
      <c r="BQ128" s="66">
        <v>0.85983829217951901</v>
      </c>
      <c r="BR128" s="66">
        <v>0.86117403136036696</v>
      </c>
      <c r="BS128" s="63" t="s">
        <v>75</v>
      </c>
      <c r="BT128" s="63" t="s">
        <v>75</v>
      </c>
      <c r="BU128" s="63" t="s">
        <v>73</v>
      </c>
      <c r="BV128" s="63" t="s">
        <v>73</v>
      </c>
      <c r="BW128" s="63" t="s">
        <v>75</v>
      </c>
      <c r="BX128" s="63" t="s">
        <v>75</v>
      </c>
      <c r="BY128" s="63" t="s">
        <v>77</v>
      </c>
      <c r="BZ128" s="63" t="s">
        <v>77</v>
      </c>
    </row>
    <row r="129" spans="1:78" s="47" customFormat="1" x14ac:dyDescent="0.25">
      <c r="A129" s="48" t="s">
        <v>82</v>
      </c>
      <c r="B129" s="47">
        <v>23773411</v>
      </c>
      <c r="C129" s="47" t="s">
        <v>9</v>
      </c>
      <c r="D129" s="47" t="s">
        <v>328</v>
      </c>
      <c r="E129" s="47" t="s">
        <v>293</v>
      </c>
      <c r="F129" s="100"/>
      <c r="G129" s="49">
        <v>0.77</v>
      </c>
      <c r="H129" s="49" t="str">
        <f t="shared" ref="H129" si="1117">IF(G129&gt;0.8,"VG",IF(G129&gt;0.7,"G",IF(G129&gt;0.45,"S","NS")))</f>
        <v>G</v>
      </c>
      <c r="I129" s="49" t="str">
        <f t="shared" ref="I129" si="1118">AJ129</f>
        <v>G</v>
      </c>
      <c r="J129" s="49" t="str">
        <f t="shared" ref="J129" si="1119">BB129</f>
        <v>G</v>
      </c>
      <c r="K129" s="49" t="str">
        <f t="shared" ref="K129" si="1120">BT129</f>
        <v>G</v>
      </c>
      <c r="L129" s="50">
        <v>0.33400000000000002</v>
      </c>
      <c r="M129" s="49" t="str">
        <f t="shared" ref="M129" si="1121">IF(ABS(L129)&lt;5%,"VG",IF(ABS(L129)&lt;10%,"G",IF(ABS(L129)&lt;15%,"S","NS")))</f>
        <v>NS</v>
      </c>
      <c r="N129" s="49" t="str">
        <f t="shared" ref="N129" si="1122">AO129</f>
        <v>VG</v>
      </c>
      <c r="O129" s="49" t="str">
        <f t="shared" ref="O129" si="1123">BD129</f>
        <v>NS</v>
      </c>
      <c r="P129" s="49" t="str">
        <f t="shared" ref="P129" si="1124">BY129</f>
        <v>VG</v>
      </c>
      <c r="Q129" s="49">
        <v>0.46</v>
      </c>
      <c r="R129" s="49" t="str">
        <f t="shared" ref="R129" si="1125">IF(Q129&lt;=0.5,"VG",IF(Q129&lt;=0.6,"G",IF(Q129&lt;=0.7,"S","NS")))</f>
        <v>VG</v>
      </c>
      <c r="S129" s="49" t="str">
        <f t="shared" ref="S129" si="1126">AN129</f>
        <v>G</v>
      </c>
      <c r="T129" s="49" t="str">
        <f t="shared" ref="T129" si="1127">BF129</f>
        <v>G</v>
      </c>
      <c r="U129" s="49" t="str">
        <f t="shared" ref="U129" si="1128">BX129</f>
        <v>G</v>
      </c>
      <c r="V129" s="156">
        <v>0.88300000000000001</v>
      </c>
      <c r="W129" s="49" t="str">
        <f t="shared" ref="W129" si="1129">IF(V129&gt;0.85,"VG",IF(V129&gt;0.75,"G",IF(V129&gt;0.6,"S","NS")))</f>
        <v>VG</v>
      </c>
      <c r="X129" s="49" t="str">
        <f t="shared" ref="X129" si="1130">AP129</f>
        <v>G</v>
      </c>
      <c r="Y129" s="49" t="str">
        <f t="shared" ref="Y129" si="1131">BH129</f>
        <v>VG</v>
      </c>
      <c r="Z129" s="49" t="str">
        <f t="shared" ref="Z129" si="1132">BZ129</f>
        <v>VG</v>
      </c>
      <c r="AA129" s="51">
        <v>0.73647635295409697</v>
      </c>
      <c r="AB129" s="51">
        <v>0.71217887307743999</v>
      </c>
      <c r="AC129" s="51">
        <v>27.2620221999235</v>
      </c>
      <c r="AD129" s="51">
        <v>24.524223809741301</v>
      </c>
      <c r="AE129" s="51">
        <v>0.51334554351421302</v>
      </c>
      <c r="AF129" s="51">
        <v>0.53648963356486201</v>
      </c>
      <c r="AG129" s="51">
        <v>0.86031266235227699</v>
      </c>
      <c r="AH129" s="51">
        <v>0.80604704905596902</v>
      </c>
      <c r="AI129" s="52" t="s">
        <v>75</v>
      </c>
      <c r="AJ129" s="52" t="s">
        <v>75</v>
      </c>
      <c r="AK129" s="52" t="s">
        <v>73</v>
      </c>
      <c r="AL129" s="52" t="s">
        <v>73</v>
      </c>
      <c r="AM129" s="52" t="s">
        <v>75</v>
      </c>
      <c r="AN129" s="52" t="s">
        <v>75</v>
      </c>
      <c r="AO129" s="52" t="s">
        <v>77</v>
      </c>
      <c r="AP129" s="52" t="s">
        <v>75</v>
      </c>
      <c r="AR129" s="53" t="s">
        <v>83</v>
      </c>
      <c r="AS129" s="51">
        <v>0.73846200721585697</v>
      </c>
      <c r="AT129" s="51">
        <v>0.73940362028250395</v>
      </c>
      <c r="AU129" s="51">
        <v>26.413443273521001</v>
      </c>
      <c r="AV129" s="51">
        <v>26.218954908900098</v>
      </c>
      <c r="AW129" s="51">
        <v>0.51140785365903696</v>
      </c>
      <c r="AX129" s="51">
        <v>0.510486414821683</v>
      </c>
      <c r="AY129" s="51">
        <v>0.85207820283356694</v>
      </c>
      <c r="AZ129" s="51">
        <v>0.85461743340531704</v>
      </c>
      <c r="BA129" s="52" t="s">
        <v>75</v>
      </c>
      <c r="BB129" s="52" t="s">
        <v>75</v>
      </c>
      <c r="BC129" s="52" t="s">
        <v>73</v>
      </c>
      <c r="BD129" s="52" t="s">
        <v>73</v>
      </c>
      <c r="BE129" s="52" t="s">
        <v>75</v>
      </c>
      <c r="BF129" s="52" t="s">
        <v>75</v>
      </c>
      <c r="BG129" s="52" t="s">
        <v>77</v>
      </c>
      <c r="BH129" s="52" t="s">
        <v>77</v>
      </c>
      <c r="BI129" s="47">
        <f t="shared" ref="BI129" si="1133">IF(BJ129=AR129,1,0)</f>
        <v>1</v>
      </c>
      <c r="BJ129" s="47" t="s">
        <v>83</v>
      </c>
      <c r="BK129" s="51">
        <v>0.739728356583635</v>
      </c>
      <c r="BL129" s="51">
        <v>0.74088756788968202</v>
      </c>
      <c r="BM129" s="51">
        <v>26.943030662540899</v>
      </c>
      <c r="BN129" s="51">
        <v>26.625025595358</v>
      </c>
      <c r="BO129" s="51">
        <v>0.51016825010614397</v>
      </c>
      <c r="BP129" s="51">
        <v>0.50903087539983105</v>
      </c>
      <c r="BQ129" s="51">
        <v>0.85983829217951901</v>
      </c>
      <c r="BR129" s="51">
        <v>0.86117403136036696</v>
      </c>
      <c r="BS129" s="47" t="s">
        <v>75</v>
      </c>
      <c r="BT129" s="47" t="s">
        <v>75</v>
      </c>
      <c r="BU129" s="47" t="s">
        <v>73</v>
      </c>
      <c r="BV129" s="47" t="s">
        <v>73</v>
      </c>
      <c r="BW129" s="47" t="s">
        <v>75</v>
      </c>
      <c r="BX129" s="47" t="s">
        <v>75</v>
      </c>
      <c r="BY129" s="47" t="s">
        <v>77</v>
      </c>
      <c r="BZ129" s="47" t="s">
        <v>77</v>
      </c>
    </row>
    <row r="130" spans="1:78" s="63" customFormat="1" x14ac:dyDescent="0.25">
      <c r="A130" s="62" t="s">
        <v>82</v>
      </c>
      <c r="B130" s="63">
        <v>23773411</v>
      </c>
      <c r="C130" s="63" t="s">
        <v>9</v>
      </c>
      <c r="D130" s="63" t="s">
        <v>331</v>
      </c>
      <c r="E130" s="63" t="s">
        <v>318</v>
      </c>
      <c r="F130" s="79"/>
      <c r="G130" s="64">
        <v>0.86</v>
      </c>
      <c r="H130" s="64" t="str">
        <f t="shared" ref="H130" si="1134">IF(G130&gt;0.8,"VG",IF(G130&gt;0.7,"G",IF(G130&gt;0.45,"S","NS")))</f>
        <v>VG</v>
      </c>
      <c r="I130" s="64" t="str">
        <f t="shared" ref="I130" si="1135">AJ130</f>
        <v>G</v>
      </c>
      <c r="J130" s="64" t="str">
        <f t="shared" ref="J130" si="1136">BB130</f>
        <v>G</v>
      </c>
      <c r="K130" s="64" t="str">
        <f t="shared" ref="K130" si="1137">BT130</f>
        <v>G</v>
      </c>
      <c r="L130" s="65">
        <v>2.5999999999999999E-2</v>
      </c>
      <c r="M130" s="64" t="str">
        <f t="shared" ref="M130" si="1138">IF(ABS(L130)&lt;5%,"VG",IF(ABS(L130)&lt;10%,"G",IF(ABS(L130)&lt;15%,"S","NS")))</f>
        <v>VG</v>
      </c>
      <c r="N130" s="64" t="str">
        <f t="shared" ref="N130" si="1139">AO130</f>
        <v>VG</v>
      </c>
      <c r="O130" s="64" t="str">
        <f t="shared" ref="O130" si="1140">BD130</f>
        <v>NS</v>
      </c>
      <c r="P130" s="64" t="str">
        <f t="shared" ref="P130" si="1141">BY130</f>
        <v>VG</v>
      </c>
      <c r="Q130" s="64">
        <v>0.38</v>
      </c>
      <c r="R130" s="64" t="str">
        <f t="shared" ref="R130" si="1142">IF(Q130&lt;=0.5,"VG",IF(Q130&lt;=0.6,"G",IF(Q130&lt;=0.7,"S","NS")))</f>
        <v>VG</v>
      </c>
      <c r="S130" s="64" t="str">
        <f t="shared" ref="S130" si="1143">AN130</f>
        <v>G</v>
      </c>
      <c r="T130" s="64" t="str">
        <f t="shared" ref="T130" si="1144">BF130</f>
        <v>G</v>
      </c>
      <c r="U130" s="64" t="str">
        <f t="shared" ref="U130" si="1145">BX130</f>
        <v>G</v>
      </c>
      <c r="V130" s="128">
        <v>0.86</v>
      </c>
      <c r="W130" s="64" t="str">
        <f t="shared" ref="W130" si="1146">IF(V130&gt;0.85,"VG",IF(V130&gt;0.75,"G",IF(V130&gt;0.6,"S","NS")))</f>
        <v>VG</v>
      </c>
      <c r="X130" s="64" t="str">
        <f t="shared" ref="X130" si="1147">AP130</f>
        <v>G</v>
      </c>
      <c r="Y130" s="64" t="str">
        <f t="shared" ref="Y130" si="1148">BH130</f>
        <v>VG</v>
      </c>
      <c r="Z130" s="64" t="str">
        <f t="shared" ref="Z130" si="1149">BZ130</f>
        <v>VG</v>
      </c>
      <c r="AA130" s="66">
        <v>0.73647635295409697</v>
      </c>
      <c r="AB130" s="66">
        <v>0.71217887307743999</v>
      </c>
      <c r="AC130" s="66">
        <v>27.2620221999235</v>
      </c>
      <c r="AD130" s="66">
        <v>24.524223809741301</v>
      </c>
      <c r="AE130" s="66">
        <v>0.51334554351421302</v>
      </c>
      <c r="AF130" s="66">
        <v>0.53648963356486201</v>
      </c>
      <c r="AG130" s="66">
        <v>0.86031266235227699</v>
      </c>
      <c r="AH130" s="66">
        <v>0.80604704905596902</v>
      </c>
      <c r="AI130" s="67" t="s">
        <v>75</v>
      </c>
      <c r="AJ130" s="67" t="s">
        <v>75</v>
      </c>
      <c r="AK130" s="67" t="s">
        <v>73</v>
      </c>
      <c r="AL130" s="67" t="s">
        <v>73</v>
      </c>
      <c r="AM130" s="67" t="s">
        <v>75</v>
      </c>
      <c r="AN130" s="67" t="s">
        <v>75</v>
      </c>
      <c r="AO130" s="67" t="s">
        <v>77</v>
      </c>
      <c r="AP130" s="67" t="s">
        <v>75</v>
      </c>
      <c r="AR130" s="68" t="s">
        <v>83</v>
      </c>
      <c r="AS130" s="66">
        <v>0.73846200721585697</v>
      </c>
      <c r="AT130" s="66">
        <v>0.73940362028250395</v>
      </c>
      <c r="AU130" s="66">
        <v>26.413443273521001</v>
      </c>
      <c r="AV130" s="66">
        <v>26.218954908900098</v>
      </c>
      <c r="AW130" s="66">
        <v>0.51140785365903696</v>
      </c>
      <c r="AX130" s="66">
        <v>0.510486414821683</v>
      </c>
      <c r="AY130" s="66">
        <v>0.85207820283356694</v>
      </c>
      <c r="AZ130" s="66">
        <v>0.85461743340531704</v>
      </c>
      <c r="BA130" s="67" t="s">
        <v>75</v>
      </c>
      <c r="BB130" s="67" t="s">
        <v>75</v>
      </c>
      <c r="BC130" s="67" t="s">
        <v>73</v>
      </c>
      <c r="BD130" s="67" t="s">
        <v>73</v>
      </c>
      <c r="BE130" s="67" t="s">
        <v>75</v>
      </c>
      <c r="BF130" s="67" t="s">
        <v>75</v>
      </c>
      <c r="BG130" s="67" t="s">
        <v>77</v>
      </c>
      <c r="BH130" s="67" t="s">
        <v>77</v>
      </c>
      <c r="BI130" s="63">
        <f t="shared" ref="BI130" si="1150">IF(BJ130=AR130,1,0)</f>
        <v>1</v>
      </c>
      <c r="BJ130" s="63" t="s">
        <v>83</v>
      </c>
      <c r="BK130" s="66">
        <v>0.739728356583635</v>
      </c>
      <c r="BL130" s="66">
        <v>0.74088756788968202</v>
      </c>
      <c r="BM130" s="66">
        <v>26.943030662540899</v>
      </c>
      <c r="BN130" s="66">
        <v>26.625025595358</v>
      </c>
      <c r="BO130" s="66">
        <v>0.51016825010614397</v>
      </c>
      <c r="BP130" s="66">
        <v>0.50903087539983105</v>
      </c>
      <c r="BQ130" s="66">
        <v>0.85983829217951901</v>
      </c>
      <c r="BR130" s="66">
        <v>0.86117403136036696</v>
      </c>
      <c r="BS130" s="63" t="s">
        <v>75</v>
      </c>
      <c r="BT130" s="63" t="s">
        <v>75</v>
      </c>
      <c r="BU130" s="63" t="s">
        <v>73</v>
      </c>
      <c r="BV130" s="63" t="s">
        <v>73</v>
      </c>
      <c r="BW130" s="63" t="s">
        <v>75</v>
      </c>
      <c r="BX130" s="63" t="s">
        <v>75</v>
      </c>
      <c r="BY130" s="63" t="s">
        <v>77</v>
      </c>
      <c r="BZ130" s="63" t="s">
        <v>77</v>
      </c>
    </row>
    <row r="131" spans="1:78" s="63" customFormat="1" x14ac:dyDescent="0.25">
      <c r="A131" s="62" t="s">
        <v>82</v>
      </c>
      <c r="B131" s="63">
        <v>23773411</v>
      </c>
      <c r="C131" s="63" t="s">
        <v>9</v>
      </c>
      <c r="D131" s="63" t="s">
        <v>331</v>
      </c>
      <c r="E131" s="63" t="s">
        <v>332</v>
      </c>
      <c r="F131" s="79"/>
      <c r="G131" s="64">
        <v>0.86</v>
      </c>
      <c r="H131" s="64" t="str">
        <f t="shared" ref="H131" si="1151">IF(G131&gt;0.8,"VG",IF(G131&gt;0.7,"G",IF(G131&gt;0.45,"S","NS")))</f>
        <v>VG</v>
      </c>
      <c r="I131" s="64" t="str">
        <f t="shared" ref="I131" si="1152">AJ131</f>
        <v>G</v>
      </c>
      <c r="J131" s="64" t="str">
        <f t="shared" ref="J131" si="1153">BB131</f>
        <v>G</v>
      </c>
      <c r="K131" s="64" t="str">
        <f t="shared" ref="K131" si="1154">BT131</f>
        <v>G</v>
      </c>
      <c r="L131" s="65">
        <v>0.04</v>
      </c>
      <c r="M131" s="64" t="str">
        <f t="shared" ref="M131" si="1155">IF(ABS(L131)&lt;5%,"VG",IF(ABS(L131)&lt;10%,"G",IF(ABS(L131)&lt;15%,"S","NS")))</f>
        <v>VG</v>
      </c>
      <c r="N131" s="64" t="str">
        <f t="shared" ref="N131" si="1156">AO131</f>
        <v>VG</v>
      </c>
      <c r="O131" s="64" t="str">
        <f t="shared" ref="O131" si="1157">BD131</f>
        <v>NS</v>
      </c>
      <c r="P131" s="64" t="str">
        <f t="shared" ref="P131" si="1158">BY131</f>
        <v>VG</v>
      </c>
      <c r="Q131" s="64">
        <v>0.37</v>
      </c>
      <c r="R131" s="64" t="str">
        <f t="shared" ref="R131" si="1159">IF(Q131&lt;=0.5,"VG",IF(Q131&lt;=0.6,"G",IF(Q131&lt;=0.7,"S","NS")))</f>
        <v>VG</v>
      </c>
      <c r="S131" s="64" t="str">
        <f t="shared" ref="S131" si="1160">AN131</f>
        <v>G</v>
      </c>
      <c r="T131" s="64" t="str">
        <f t="shared" ref="T131" si="1161">BF131</f>
        <v>G</v>
      </c>
      <c r="U131" s="64" t="str">
        <f t="shared" ref="U131" si="1162">BX131</f>
        <v>G</v>
      </c>
      <c r="V131" s="128">
        <v>0.86199999999999999</v>
      </c>
      <c r="W131" s="64" t="str">
        <f t="shared" ref="W131" si="1163">IF(V131&gt;0.85,"VG",IF(V131&gt;0.75,"G",IF(V131&gt;0.6,"S","NS")))</f>
        <v>VG</v>
      </c>
      <c r="X131" s="64" t="str">
        <f t="shared" ref="X131" si="1164">AP131</f>
        <v>G</v>
      </c>
      <c r="Y131" s="64" t="str">
        <f t="shared" ref="Y131" si="1165">BH131</f>
        <v>VG</v>
      </c>
      <c r="Z131" s="64" t="str">
        <f t="shared" ref="Z131" si="1166">BZ131</f>
        <v>VG</v>
      </c>
      <c r="AA131" s="66">
        <v>0.73647635295409697</v>
      </c>
      <c r="AB131" s="66">
        <v>0.71217887307743999</v>
      </c>
      <c r="AC131" s="66">
        <v>27.2620221999235</v>
      </c>
      <c r="AD131" s="66">
        <v>24.524223809741301</v>
      </c>
      <c r="AE131" s="66">
        <v>0.51334554351421302</v>
      </c>
      <c r="AF131" s="66">
        <v>0.53648963356486201</v>
      </c>
      <c r="AG131" s="66">
        <v>0.86031266235227699</v>
      </c>
      <c r="AH131" s="66">
        <v>0.80604704905596902</v>
      </c>
      <c r="AI131" s="67" t="s">
        <v>75</v>
      </c>
      <c r="AJ131" s="67" t="s">
        <v>75</v>
      </c>
      <c r="AK131" s="67" t="s">
        <v>73</v>
      </c>
      <c r="AL131" s="67" t="s">
        <v>73</v>
      </c>
      <c r="AM131" s="67" t="s">
        <v>75</v>
      </c>
      <c r="AN131" s="67" t="s">
        <v>75</v>
      </c>
      <c r="AO131" s="67" t="s">
        <v>77</v>
      </c>
      <c r="AP131" s="67" t="s">
        <v>75</v>
      </c>
      <c r="AR131" s="68" t="s">
        <v>83</v>
      </c>
      <c r="AS131" s="66">
        <v>0.73846200721585697</v>
      </c>
      <c r="AT131" s="66">
        <v>0.73940362028250395</v>
      </c>
      <c r="AU131" s="66">
        <v>26.413443273521001</v>
      </c>
      <c r="AV131" s="66">
        <v>26.218954908900098</v>
      </c>
      <c r="AW131" s="66">
        <v>0.51140785365903696</v>
      </c>
      <c r="AX131" s="66">
        <v>0.510486414821683</v>
      </c>
      <c r="AY131" s="66">
        <v>0.85207820283356694</v>
      </c>
      <c r="AZ131" s="66">
        <v>0.85461743340531704</v>
      </c>
      <c r="BA131" s="67" t="s">
        <v>75</v>
      </c>
      <c r="BB131" s="67" t="s">
        <v>75</v>
      </c>
      <c r="BC131" s="67" t="s">
        <v>73</v>
      </c>
      <c r="BD131" s="67" t="s">
        <v>73</v>
      </c>
      <c r="BE131" s="67" t="s">
        <v>75</v>
      </c>
      <c r="BF131" s="67" t="s">
        <v>75</v>
      </c>
      <c r="BG131" s="67" t="s">
        <v>77</v>
      </c>
      <c r="BH131" s="67" t="s">
        <v>77</v>
      </c>
      <c r="BI131" s="63">
        <f t="shared" ref="BI131" si="1167">IF(BJ131=AR131,1,0)</f>
        <v>1</v>
      </c>
      <c r="BJ131" s="63" t="s">
        <v>83</v>
      </c>
      <c r="BK131" s="66">
        <v>0.739728356583635</v>
      </c>
      <c r="BL131" s="66">
        <v>0.74088756788968202</v>
      </c>
      <c r="BM131" s="66">
        <v>26.943030662540899</v>
      </c>
      <c r="BN131" s="66">
        <v>26.625025595358</v>
      </c>
      <c r="BO131" s="66">
        <v>0.51016825010614397</v>
      </c>
      <c r="BP131" s="66">
        <v>0.50903087539983105</v>
      </c>
      <c r="BQ131" s="66">
        <v>0.85983829217951901</v>
      </c>
      <c r="BR131" s="66">
        <v>0.86117403136036696</v>
      </c>
      <c r="BS131" s="63" t="s">
        <v>75</v>
      </c>
      <c r="BT131" s="63" t="s">
        <v>75</v>
      </c>
      <c r="BU131" s="63" t="s">
        <v>73</v>
      </c>
      <c r="BV131" s="63" t="s">
        <v>73</v>
      </c>
      <c r="BW131" s="63" t="s">
        <v>75</v>
      </c>
      <c r="BX131" s="63" t="s">
        <v>75</v>
      </c>
      <c r="BY131" s="63" t="s">
        <v>77</v>
      </c>
      <c r="BZ131" s="63" t="s">
        <v>77</v>
      </c>
    </row>
    <row r="132" spans="1:78" s="63" customFormat="1" x14ac:dyDescent="0.25">
      <c r="A132" s="62" t="s">
        <v>82</v>
      </c>
      <c r="B132" s="63">
        <v>23773411</v>
      </c>
      <c r="C132" s="63" t="s">
        <v>9</v>
      </c>
      <c r="D132" s="63" t="s">
        <v>333</v>
      </c>
      <c r="E132" s="63" t="s">
        <v>318</v>
      </c>
      <c r="F132" s="79"/>
      <c r="G132" s="64">
        <v>0.86</v>
      </c>
      <c r="H132" s="64" t="str">
        <f t="shared" ref="H132" si="1168">IF(G132&gt;0.8,"VG",IF(G132&gt;0.7,"G",IF(G132&gt;0.45,"S","NS")))</f>
        <v>VG</v>
      </c>
      <c r="I132" s="64" t="str">
        <f t="shared" ref="I132" si="1169">AJ132</f>
        <v>G</v>
      </c>
      <c r="J132" s="64" t="str">
        <f t="shared" ref="J132" si="1170">BB132</f>
        <v>G</v>
      </c>
      <c r="K132" s="64" t="str">
        <f t="shared" ref="K132" si="1171">BT132</f>
        <v>G</v>
      </c>
      <c r="L132" s="65">
        <v>4.3999999999999997E-2</v>
      </c>
      <c r="M132" s="64" t="str">
        <f t="shared" ref="M132" si="1172">IF(ABS(L132)&lt;5%,"VG",IF(ABS(L132)&lt;10%,"G",IF(ABS(L132)&lt;15%,"S","NS")))</f>
        <v>VG</v>
      </c>
      <c r="N132" s="64" t="str">
        <f t="shared" ref="N132" si="1173">AO132</f>
        <v>VG</v>
      </c>
      <c r="O132" s="64" t="str">
        <f t="shared" ref="O132" si="1174">BD132</f>
        <v>NS</v>
      </c>
      <c r="P132" s="64" t="str">
        <f t="shared" ref="P132" si="1175">BY132</f>
        <v>VG</v>
      </c>
      <c r="Q132" s="64">
        <v>0.38</v>
      </c>
      <c r="R132" s="64" t="str">
        <f t="shared" ref="R132" si="1176">IF(Q132&lt;=0.5,"VG",IF(Q132&lt;=0.6,"G",IF(Q132&lt;=0.7,"S","NS")))</f>
        <v>VG</v>
      </c>
      <c r="S132" s="64" t="str">
        <f t="shared" ref="S132" si="1177">AN132</f>
        <v>G</v>
      </c>
      <c r="T132" s="64" t="str">
        <f t="shared" ref="T132" si="1178">BF132</f>
        <v>G</v>
      </c>
      <c r="U132" s="64" t="str">
        <f t="shared" ref="U132" si="1179">BX132</f>
        <v>G</v>
      </c>
      <c r="V132" s="128">
        <v>0.86</v>
      </c>
      <c r="W132" s="64" t="str">
        <f t="shared" ref="W132" si="1180">IF(V132&gt;0.85,"VG",IF(V132&gt;0.75,"G",IF(V132&gt;0.6,"S","NS")))</f>
        <v>VG</v>
      </c>
      <c r="X132" s="64" t="str">
        <f t="shared" ref="X132" si="1181">AP132</f>
        <v>G</v>
      </c>
      <c r="Y132" s="64" t="str">
        <f t="shared" ref="Y132" si="1182">BH132</f>
        <v>VG</v>
      </c>
      <c r="Z132" s="64" t="str">
        <f t="shared" ref="Z132" si="1183">BZ132</f>
        <v>VG</v>
      </c>
      <c r="AA132" s="66">
        <v>0.73647635295409697</v>
      </c>
      <c r="AB132" s="66">
        <v>0.71217887307743999</v>
      </c>
      <c r="AC132" s="66">
        <v>27.2620221999235</v>
      </c>
      <c r="AD132" s="66">
        <v>24.524223809741301</v>
      </c>
      <c r="AE132" s="66">
        <v>0.51334554351421302</v>
      </c>
      <c r="AF132" s="66">
        <v>0.53648963356486201</v>
      </c>
      <c r="AG132" s="66">
        <v>0.86031266235227699</v>
      </c>
      <c r="AH132" s="66">
        <v>0.80604704905596902</v>
      </c>
      <c r="AI132" s="67" t="s">
        <v>75</v>
      </c>
      <c r="AJ132" s="67" t="s">
        <v>75</v>
      </c>
      <c r="AK132" s="67" t="s">
        <v>73</v>
      </c>
      <c r="AL132" s="67" t="s">
        <v>73</v>
      </c>
      <c r="AM132" s="67" t="s">
        <v>75</v>
      </c>
      <c r="AN132" s="67" t="s">
        <v>75</v>
      </c>
      <c r="AO132" s="67" t="s">
        <v>77</v>
      </c>
      <c r="AP132" s="67" t="s">
        <v>75</v>
      </c>
      <c r="AR132" s="68" t="s">
        <v>83</v>
      </c>
      <c r="AS132" s="66">
        <v>0.73846200721585697</v>
      </c>
      <c r="AT132" s="66">
        <v>0.73940362028250395</v>
      </c>
      <c r="AU132" s="66">
        <v>26.413443273521001</v>
      </c>
      <c r="AV132" s="66">
        <v>26.218954908900098</v>
      </c>
      <c r="AW132" s="66">
        <v>0.51140785365903696</v>
      </c>
      <c r="AX132" s="66">
        <v>0.510486414821683</v>
      </c>
      <c r="AY132" s="66">
        <v>0.85207820283356694</v>
      </c>
      <c r="AZ132" s="66">
        <v>0.85461743340531704</v>
      </c>
      <c r="BA132" s="67" t="s">
        <v>75</v>
      </c>
      <c r="BB132" s="67" t="s">
        <v>75</v>
      </c>
      <c r="BC132" s="67" t="s">
        <v>73</v>
      </c>
      <c r="BD132" s="67" t="s">
        <v>73</v>
      </c>
      <c r="BE132" s="67" t="s">
        <v>75</v>
      </c>
      <c r="BF132" s="67" t="s">
        <v>75</v>
      </c>
      <c r="BG132" s="67" t="s">
        <v>77</v>
      </c>
      <c r="BH132" s="67" t="s">
        <v>77</v>
      </c>
      <c r="BI132" s="63">
        <f t="shared" ref="BI132" si="1184">IF(BJ132=AR132,1,0)</f>
        <v>1</v>
      </c>
      <c r="BJ132" s="63" t="s">
        <v>83</v>
      </c>
      <c r="BK132" s="66">
        <v>0.739728356583635</v>
      </c>
      <c r="BL132" s="66">
        <v>0.74088756788968202</v>
      </c>
      <c r="BM132" s="66">
        <v>26.943030662540899</v>
      </c>
      <c r="BN132" s="66">
        <v>26.625025595358</v>
      </c>
      <c r="BO132" s="66">
        <v>0.51016825010614397</v>
      </c>
      <c r="BP132" s="66">
        <v>0.50903087539983105</v>
      </c>
      <c r="BQ132" s="66">
        <v>0.85983829217951901</v>
      </c>
      <c r="BR132" s="66">
        <v>0.86117403136036696</v>
      </c>
      <c r="BS132" s="63" t="s">
        <v>75</v>
      </c>
      <c r="BT132" s="63" t="s">
        <v>75</v>
      </c>
      <c r="BU132" s="63" t="s">
        <v>73</v>
      </c>
      <c r="BV132" s="63" t="s">
        <v>73</v>
      </c>
      <c r="BW132" s="63" t="s">
        <v>75</v>
      </c>
      <c r="BX132" s="63" t="s">
        <v>75</v>
      </c>
      <c r="BY132" s="63" t="s">
        <v>77</v>
      </c>
      <c r="BZ132" s="63" t="s">
        <v>77</v>
      </c>
    </row>
    <row r="133" spans="1:78" s="63" customFormat="1" x14ac:dyDescent="0.25">
      <c r="A133" s="62" t="s">
        <v>82</v>
      </c>
      <c r="B133" s="63">
        <v>23773411</v>
      </c>
      <c r="C133" s="63" t="s">
        <v>9</v>
      </c>
      <c r="D133" s="63" t="s">
        <v>334</v>
      </c>
      <c r="E133" s="63" t="s">
        <v>332</v>
      </c>
      <c r="F133" s="79"/>
      <c r="G133" s="64">
        <v>0.86</v>
      </c>
      <c r="H133" s="64" t="str">
        <f t="shared" ref="H133" si="1185">IF(G133&gt;0.8,"VG",IF(G133&gt;0.7,"G",IF(G133&gt;0.45,"S","NS")))</f>
        <v>VG</v>
      </c>
      <c r="I133" s="64" t="str">
        <f t="shared" ref="I133" si="1186">AJ133</f>
        <v>G</v>
      </c>
      <c r="J133" s="64" t="str">
        <f t="shared" ref="J133" si="1187">BB133</f>
        <v>G</v>
      </c>
      <c r="K133" s="64" t="str">
        <f t="shared" ref="K133" si="1188">BT133</f>
        <v>G</v>
      </c>
      <c r="L133" s="65">
        <v>3.9899999999999998E-2</v>
      </c>
      <c r="M133" s="64" t="str">
        <f t="shared" ref="M133" si="1189">IF(ABS(L133)&lt;5%,"VG",IF(ABS(L133)&lt;10%,"G",IF(ABS(L133)&lt;15%,"S","NS")))</f>
        <v>VG</v>
      </c>
      <c r="N133" s="64" t="str">
        <f t="shared" ref="N133" si="1190">AO133</f>
        <v>VG</v>
      </c>
      <c r="O133" s="64" t="str">
        <f t="shared" ref="O133" si="1191">BD133</f>
        <v>NS</v>
      </c>
      <c r="P133" s="64" t="str">
        <f t="shared" ref="P133" si="1192">BY133</f>
        <v>VG</v>
      </c>
      <c r="Q133" s="64">
        <v>0.37</v>
      </c>
      <c r="R133" s="64" t="str">
        <f t="shared" ref="R133" si="1193">IF(Q133&lt;=0.5,"VG",IF(Q133&lt;=0.6,"G",IF(Q133&lt;=0.7,"S","NS")))</f>
        <v>VG</v>
      </c>
      <c r="S133" s="64" t="str">
        <f t="shared" ref="S133" si="1194">AN133</f>
        <v>G</v>
      </c>
      <c r="T133" s="64" t="str">
        <f t="shared" ref="T133" si="1195">BF133</f>
        <v>G</v>
      </c>
      <c r="U133" s="64" t="str">
        <f t="shared" ref="U133" si="1196">BX133</f>
        <v>G</v>
      </c>
      <c r="V133" s="128">
        <v>0.86180000000000001</v>
      </c>
      <c r="W133" s="64" t="str">
        <f t="shared" ref="W133" si="1197">IF(V133&gt;0.85,"VG",IF(V133&gt;0.75,"G",IF(V133&gt;0.6,"S","NS")))</f>
        <v>VG</v>
      </c>
      <c r="X133" s="64" t="str">
        <f t="shared" ref="X133" si="1198">AP133</f>
        <v>G</v>
      </c>
      <c r="Y133" s="64" t="str">
        <f t="shared" ref="Y133" si="1199">BH133</f>
        <v>VG</v>
      </c>
      <c r="Z133" s="64" t="str">
        <f t="shared" ref="Z133" si="1200">BZ133</f>
        <v>VG</v>
      </c>
      <c r="AA133" s="66">
        <v>0.73647635295409697</v>
      </c>
      <c r="AB133" s="66">
        <v>0.71217887307743999</v>
      </c>
      <c r="AC133" s="66">
        <v>27.2620221999235</v>
      </c>
      <c r="AD133" s="66">
        <v>24.524223809741301</v>
      </c>
      <c r="AE133" s="66">
        <v>0.51334554351421302</v>
      </c>
      <c r="AF133" s="66">
        <v>0.53648963356486201</v>
      </c>
      <c r="AG133" s="66">
        <v>0.86031266235227699</v>
      </c>
      <c r="AH133" s="66">
        <v>0.80604704905596902</v>
      </c>
      <c r="AI133" s="67" t="s">
        <v>75</v>
      </c>
      <c r="AJ133" s="67" t="s">
        <v>75</v>
      </c>
      <c r="AK133" s="67" t="s">
        <v>73</v>
      </c>
      <c r="AL133" s="67" t="s">
        <v>73</v>
      </c>
      <c r="AM133" s="67" t="s">
        <v>75</v>
      </c>
      <c r="AN133" s="67" t="s">
        <v>75</v>
      </c>
      <c r="AO133" s="67" t="s">
        <v>77</v>
      </c>
      <c r="AP133" s="67" t="s">
        <v>75</v>
      </c>
      <c r="AR133" s="68" t="s">
        <v>83</v>
      </c>
      <c r="AS133" s="66">
        <v>0.73846200721585697</v>
      </c>
      <c r="AT133" s="66">
        <v>0.73940362028250395</v>
      </c>
      <c r="AU133" s="66">
        <v>26.413443273521001</v>
      </c>
      <c r="AV133" s="66">
        <v>26.218954908900098</v>
      </c>
      <c r="AW133" s="66">
        <v>0.51140785365903696</v>
      </c>
      <c r="AX133" s="66">
        <v>0.510486414821683</v>
      </c>
      <c r="AY133" s="66">
        <v>0.85207820283356694</v>
      </c>
      <c r="AZ133" s="66">
        <v>0.85461743340531704</v>
      </c>
      <c r="BA133" s="67" t="s">
        <v>75</v>
      </c>
      <c r="BB133" s="67" t="s">
        <v>75</v>
      </c>
      <c r="BC133" s="67" t="s">
        <v>73</v>
      </c>
      <c r="BD133" s="67" t="s">
        <v>73</v>
      </c>
      <c r="BE133" s="67" t="s">
        <v>75</v>
      </c>
      <c r="BF133" s="67" t="s">
        <v>75</v>
      </c>
      <c r="BG133" s="67" t="s">
        <v>77</v>
      </c>
      <c r="BH133" s="67" t="s">
        <v>77</v>
      </c>
      <c r="BI133" s="63">
        <f t="shared" ref="BI133" si="1201">IF(BJ133=AR133,1,0)</f>
        <v>1</v>
      </c>
      <c r="BJ133" s="63" t="s">
        <v>83</v>
      </c>
      <c r="BK133" s="66">
        <v>0.739728356583635</v>
      </c>
      <c r="BL133" s="66">
        <v>0.74088756788968202</v>
      </c>
      <c r="BM133" s="66">
        <v>26.943030662540899</v>
      </c>
      <c r="BN133" s="66">
        <v>26.625025595358</v>
      </c>
      <c r="BO133" s="66">
        <v>0.51016825010614397</v>
      </c>
      <c r="BP133" s="66">
        <v>0.50903087539983105</v>
      </c>
      <c r="BQ133" s="66">
        <v>0.85983829217951901</v>
      </c>
      <c r="BR133" s="66">
        <v>0.86117403136036696</v>
      </c>
      <c r="BS133" s="63" t="s">
        <v>75</v>
      </c>
      <c r="BT133" s="63" t="s">
        <v>75</v>
      </c>
      <c r="BU133" s="63" t="s">
        <v>73</v>
      </c>
      <c r="BV133" s="63" t="s">
        <v>73</v>
      </c>
      <c r="BW133" s="63" t="s">
        <v>75</v>
      </c>
      <c r="BX133" s="63" t="s">
        <v>75</v>
      </c>
      <c r="BY133" s="63" t="s">
        <v>77</v>
      </c>
      <c r="BZ133" s="63" t="s">
        <v>77</v>
      </c>
    </row>
    <row r="134" spans="1:78" s="63" customFormat="1" x14ac:dyDescent="0.25">
      <c r="A134" s="62" t="s">
        <v>82</v>
      </c>
      <c r="B134" s="63">
        <v>23773411</v>
      </c>
      <c r="C134" s="63" t="s">
        <v>9</v>
      </c>
      <c r="D134" s="63" t="s">
        <v>334</v>
      </c>
      <c r="E134" s="63" t="s">
        <v>340</v>
      </c>
      <c r="F134" s="79"/>
      <c r="G134" s="64">
        <v>0.86</v>
      </c>
      <c r="H134" s="64" t="str">
        <f t="shared" ref="H134" si="1202">IF(G134&gt;0.8,"VG",IF(G134&gt;0.7,"G",IF(G134&gt;0.45,"S","NS")))</f>
        <v>VG</v>
      </c>
      <c r="I134" s="64" t="str">
        <f t="shared" ref="I134" si="1203">AJ134</f>
        <v>G</v>
      </c>
      <c r="J134" s="64" t="str">
        <f t="shared" ref="J134" si="1204">BB134</f>
        <v>G</v>
      </c>
      <c r="K134" s="64" t="str">
        <f t="shared" ref="K134" si="1205">BT134</f>
        <v>G</v>
      </c>
      <c r="L134" s="65">
        <v>4.3900000000000002E-2</v>
      </c>
      <c r="M134" s="64" t="str">
        <f t="shared" ref="M134" si="1206">IF(ABS(L134)&lt;5%,"VG",IF(ABS(L134)&lt;10%,"G",IF(ABS(L134)&lt;15%,"S","NS")))</f>
        <v>VG</v>
      </c>
      <c r="N134" s="64" t="str">
        <f t="shared" ref="N134" si="1207">AO134</f>
        <v>VG</v>
      </c>
      <c r="O134" s="64" t="str">
        <f t="shared" ref="O134" si="1208">BD134</f>
        <v>NS</v>
      </c>
      <c r="P134" s="64" t="str">
        <f t="shared" ref="P134" si="1209">BY134</f>
        <v>VG</v>
      </c>
      <c r="Q134" s="64">
        <v>0.38</v>
      </c>
      <c r="R134" s="64" t="str">
        <f t="shared" ref="R134" si="1210">IF(Q134&lt;=0.5,"VG",IF(Q134&lt;=0.6,"G",IF(Q134&lt;=0.7,"S","NS")))</f>
        <v>VG</v>
      </c>
      <c r="S134" s="64" t="str">
        <f t="shared" ref="S134" si="1211">AN134</f>
        <v>G</v>
      </c>
      <c r="T134" s="64" t="str">
        <f t="shared" ref="T134" si="1212">BF134</f>
        <v>G</v>
      </c>
      <c r="U134" s="64" t="str">
        <f t="shared" ref="U134" si="1213">BX134</f>
        <v>G</v>
      </c>
      <c r="V134" s="128">
        <v>0.85799999999999998</v>
      </c>
      <c r="W134" s="64" t="str">
        <f t="shared" ref="W134" si="1214">IF(V134&gt;0.85,"VG",IF(V134&gt;0.75,"G",IF(V134&gt;0.6,"S","NS")))</f>
        <v>VG</v>
      </c>
      <c r="X134" s="64" t="str">
        <f t="shared" ref="X134" si="1215">AP134</f>
        <v>G</v>
      </c>
      <c r="Y134" s="64" t="str">
        <f t="shared" ref="Y134" si="1216">BH134</f>
        <v>VG</v>
      </c>
      <c r="Z134" s="64" t="str">
        <f t="shared" ref="Z134" si="1217">BZ134</f>
        <v>VG</v>
      </c>
      <c r="AA134" s="66">
        <v>0.73647635295409697</v>
      </c>
      <c r="AB134" s="66">
        <v>0.71217887307743999</v>
      </c>
      <c r="AC134" s="66">
        <v>27.2620221999235</v>
      </c>
      <c r="AD134" s="66">
        <v>24.524223809741301</v>
      </c>
      <c r="AE134" s="66">
        <v>0.51334554351421302</v>
      </c>
      <c r="AF134" s="66">
        <v>0.53648963356486201</v>
      </c>
      <c r="AG134" s="66">
        <v>0.86031266235227699</v>
      </c>
      <c r="AH134" s="66">
        <v>0.80604704905596902</v>
      </c>
      <c r="AI134" s="67" t="s">
        <v>75</v>
      </c>
      <c r="AJ134" s="67" t="s">
        <v>75</v>
      </c>
      <c r="AK134" s="67" t="s">
        <v>73</v>
      </c>
      <c r="AL134" s="67" t="s">
        <v>73</v>
      </c>
      <c r="AM134" s="67" t="s">
        <v>75</v>
      </c>
      <c r="AN134" s="67" t="s">
        <v>75</v>
      </c>
      <c r="AO134" s="67" t="s">
        <v>77</v>
      </c>
      <c r="AP134" s="67" t="s">
        <v>75</v>
      </c>
      <c r="AR134" s="68" t="s">
        <v>83</v>
      </c>
      <c r="AS134" s="66">
        <v>0.73846200721585697</v>
      </c>
      <c r="AT134" s="66">
        <v>0.73940362028250395</v>
      </c>
      <c r="AU134" s="66">
        <v>26.413443273521001</v>
      </c>
      <c r="AV134" s="66">
        <v>26.218954908900098</v>
      </c>
      <c r="AW134" s="66">
        <v>0.51140785365903696</v>
      </c>
      <c r="AX134" s="66">
        <v>0.510486414821683</v>
      </c>
      <c r="AY134" s="66">
        <v>0.85207820283356694</v>
      </c>
      <c r="AZ134" s="66">
        <v>0.85461743340531704</v>
      </c>
      <c r="BA134" s="67" t="s">
        <v>75</v>
      </c>
      <c r="BB134" s="67" t="s">
        <v>75</v>
      </c>
      <c r="BC134" s="67" t="s">
        <v>73</v>
      </c>
      <c r="BD134" s="67" t="s">
        <v>73</v>
      </c>
      <c r="BE134" s="67" t="s">
        <v>75</v>
      </c>
      <c r="BF134" s="67" t="s">
        <v>75</v>
      </c>
      <c r="BG134" s="67" t="s">
        <v>77</v>
      </c>
      <c r="BH134" s="67" t="s">
        <v>77</v>
      </c>
      <c r="BI134" s="63">
        <f t="shared" ref="BI134" si="1218">IF(BJ134=AR134,1,0)</f>
        <v>1</v>
      </c>
      <c r="BJ134" s="63" t="s">
        <v>83</v>
      </c>
      <c r="BK134" s="66">
        <v>0.739728356583635</v>
      </c>
      <c r="BL134" s="66">
        <v>0.74088756788968202</v>
      </c>
      <c r="BM134" s="66">
        <v>26.943030662540899</v>
      </c>
      <c r="BN134" s="66">
        <v>26.625025595358</v>
      </c>
      <c r="BO134" s="66">
        <v>0.51016825010614397</v>
      </c>
      <c r="BP134" s="66">
        <v>0.50903087539983105</v>
      </c>
      <c r="BQ134" s="66">
        <v>0.85983829217951901</v>
      </c>
      <c r="BR134" s="66">
        <v>0.86117403136036696</v>
      </c>
      <c r="BS134" s="63" t="s">
        <v>75</v>
      </c>
      <c r="BT134" s="63" t="s">
        <v>75</v>
      </c>
      <c r="BU134" s="63" t="s">
        <v>73</v>
      </c>
      <c r="BV134" s="63" t="s">
        <v>73</v>
      </c>
      <c r="BW134" s="63" t="s">
        <v>75</v>
      </c>
      <c r="BX134" s="63" t="s">
        <v>75</v>
      </c>
      <c r="BY134" s="63" t="s">
        <v>77</v>
      </c>
      <c r="BZ134" s="63" t="s">
        <v>77</v>
      </c>
    </row>
    <row r="135" spans="1:78" s="63" customFormat="1" x14ac:dyDescent="0.25">
      <c r="A135" s="62" t="s">
        <v>82</v>
      </c>
      <c r="B135" s="63">
        <v>23773411</v>
      </c>
      <c r="C135" s="63" t="s">
        <v>9</v>
      </c>
      <c r="D135" s="63" t="s">
        <v>334</v>
      </c>
      <c r="E135" s="63" t="s">
        <v>341</v>
      </c>
      <c r="F135" s="79"/>
      <c r="G135" s="64">
        <v>0.85899999999999999</v>
      </c>
      <c r="H135" s="64" t="str">
        <f t="shared" ref="H135" si="1219">IF(G135&gt;0.8,"VG",IF(G135&gt;0.7,"G",IF(G135&gt;0.45,"S","NS")))</f>
        <v>VG</v>
      </c>
      <c r="I135" s="64" t="str">
        <f t="shared" ref="I135" si="1220">AJ135</f>
        <v>G</v>
      </c>
      <c r="J135" s="64" t="str">
        <f t="shared" ref="J135" si="1221">BB135</f>
        <v>G</v>
      </c>
      <c r="K135" s="64" t="str">
        <f t="shared" ref="K135" si="1222">BT135</f>
        <v>G</v>
      </c>
      <c r="L135" s="65">
        <v>2.5999999999999999E-2</v>
      </c>
      <c r="M135" s="64" t="str">
        <f t="shared" ref="M135" si="1223">IF(ABS(L135)&lt;5%,"VG",IF(ABS(L135)&lt;10%,"G",IF(ABS(L135)&lt;15%,"S","NS")))</f>
        <v>VG</v>
      </c>
      <c r="N135" s="64" t="str">
        <f t="shared" ref="N135" si="1224">AO135</f>
        <v>VG</v>
      </c>
      <c r="O135" s="64" t="str">
        <f t="shared" ref="O135" si="1225">BD135</f>
        <v>NS</v>
      </c>
      <c r="P135" s="64" t="str">
        <f t="shared" ref="P135" si="1226">BY135</f>
        <v>VG</v>
      </c>
      <c r="Q135" s="64">
        <v>0.38</v>
      </c>
      <c r="R135" s="64" t="str">
        <f t="shared" ref="R135" si="1227">IF(Q135&lt;=0.5,"VG",IF(Q135&lt;=0.6,"G",IF(Q135&lt;=0.7,"S","NS")))</f>
        <v>VG</v>
      </c>
      <c r="S135" s="64" t="str">
        <f t="shared" ref="S135" si="1228">AN135</f>
        <v>G</v>
      </c>
      <c r="T135" s="64" t="str">
        <f t="shared" ref="T135" si="1229">BF135</f>
        <v>G</v>
      </c>
      <c r="U135" s="64" t="str">
        <f t="shared" ref="U135" si="1230">BX135</f>
        <v>G</v>
      </c>
      <c r="V135" s="128">
        <v>0.86009999999999998</v>
      </c>
      <c r="W135" s="64" t="str">
        <f t="shared" ref="W135" si="1231">IF(V135&gt;0.85,"VG",IF(V135&gt;0.75,"G",IF(V135&gt;0.6,"S","NS")))</f>
        <v>VG</v>
      </c>
      <c r="X135" s="64" t="str">
        <f t="shared" ref="X135" si="1232">AP135</f>
        <v>G</v>
      </c>
      <c r="Y135" s="64" t="str">
        <f t="shared" ref="Y135" si="1233">BH135</f>
        <v>VG</v>
      </c>
      <c r="Z135" s="64" t="str">
        <f t="shared" ref="Z135" si="1234">BZ135</f>
        <v>VG</v>
      </c>
      <c r="AA135" s="66">
        <v>0.73647635295409697</v>
      </c>
      <c r="AB135" s="66">
        <v>0.71217887307743999</v>
      </c>
      <c r="AC135" s="66">
        <v>27.2620221999235</v>
      </c>
      <c r="AD135" s="66">
        <v>24.524223809741301</v>
      </c>
      <c r="AE135" s="66">
        <v>0.51334554351421302</v>
      </c>
      <c r="AF135" s="66">
        <v>0.53648963356486201</v>
      </c>
      <c r="AG135" s="66">
        <v>0.86031266235227699</v>
      </c>
      <c r="AH135" s="66">
        <v>0.80604704905596902</v>
      </c>
      <c r="AI135" s="67" t="s">
        <v>75</v>
      </c>
      <c r="AJ135" s="67" t="s">
        <v>75</v>
      </c>
      <c r="AK135" s="67" t="s">
        <v>73</v>
      </c>
      <c r="AL135" s="67" t="s">
        <v>73</v>
      </c>
      <c r="AM135" s="67" t="s">
        <v>75</v>
      </c>
      <c r="AN135" s="67" t="s">
        <v>75</v>
      </c>
      <c r="AO135" s="67" t="s">
        <v>77</v>
      </c>
      <c r="AP135" s="67" t="s">
        <v>75</v>
      </c>
      <c r="AR135" s="68" t="s">
        <v>83</v>
      </c>
      <c r="AS135" s="66">
        <v>0.73846200721585697</v>
      </c>
      <c r="AT135" s="66">
        <v>0.73940362028250395</v>
      </c>
      <c r="AU135" s="66">
        <v>26.413443273521001</v>
      </c>
      <c r="AV135" s="66">
        <v>26.218954908900098</v>
      </c>
      <c r="AW135" s="66">
        <v>0.51140785365903696</v>
      </c>
      <c r="AX135" s="66">
        <v>0.510486414821683</v>
      </c>
      <c r="AY135" s="66">
        <v>0.85207820283356694</v>
      </c>
      <c r="AZ135" s="66">
        <v>0.85461743340531704</v>
      </c>
      <c r="BA135" s="67" t="s">
        <v>75</v>
      </c>
      <c r="BB135" s="67" t="s">
        <v>75</v>
      </c>
      <c r="BC135" s="67" t="s">
        <v>73</v>
      </c>
      <c r="BD135" s="67" t="s">
        <v>73</v>
      </c>
      <c r="BE135" s="67" t="s">
        <v>75</v>
      </c>
      <c r="BF135" s="67" t="s">
        <v>75</v>
      </c>
      <c r="BG135" s="67" t="s">
        <v>77</v>
      </c>
      <c r="BH135" s="67" t="s">
        <v>77</v>
      </c>
      <c r="BI135" s="63">
        <f t="shared" ref="BI135" si="1235">IF(BJ135=AR135,1,0)</f>
        <v>1</v>
      </c>
      <c r="BJ135" s="63" t="s">
        <v>83</v>
      </c>
      <c r="BK135" s="66">
        <v>0.739728356583635</v>
      </c>
      <c r="BL135" s="66">
        <v>0.74088756788968202</v>
      </c>
      <c r="BM135" s="66">
        <v>26.943030662540899</v>
      </c>
      <c r="BN135" s="66">
        <v>26.625025595358</v>
      </c>
      <c r="BO135" s="66">
        <v>0.51016825010614397</v>
      </c>
      <c r="BP135" s="66">
        <v>0.50903087539983105</v>
      </c>
      <c r="BQ135" s="66">
        <v>0.85983829217951901</v>
      </c>
      <c r="BR135" s="66">
        <v>0.86117403136036696</v>
      </c>
      <c r="BS135" s="63" t="s">
        <v>75</v>
      </c>
      <c r="BT135" s="63" t="s">
        <v>75</v>
      </c>
      <c r="BU135" s="63" t="s">
        <v>73</v>
      </c>
      <c r="BV135" s="63" t="s">
        <v>73</v>
      </c>
      <c r="BW135" s="63" t="s">
        <v>75</v>
      </c>
      <c r="BX135" s="63" t="s">
        <v>75</v>
      </c>
      <c r="BY135" s="63" t="s">
        <v>77</v>
      </c>
      <c r="BZ135" s="63" t="s">
        <v>77</v>
      </c>
    </row>
    <row r="136" spans="1:78" s="63" customFormat="1" x14ac:dyDescent="0.25">
      <c r="A136" s="62" t="s">
        <v>82</v>
      </c>
      <c r="B136" s="63">
        <v>23773411</v>
      </c>
      <c r="C136" s="63" t="s">
        <v>9</v>
      </c>
      <c r="D136" s="63" t="s">
        <v>346</v>
      </c>
      <c r="E136" s="63" t="s">
        <v>342</v>
      </c>
      <c r="F136" s="79"/>
      <c r="G136" s="81">
        <v>0.85899999999999999</v>
      </c>
      <c r="H136" s="64" t="str">
        <f t="shared" ref="H136" si="1236">IF(G136&gt;0.8,"VG",IF(G136&gt;0.7,"G",IF(G136&gt;0.45,"S","NS")))</f>
        <v>VG</v>
      </c>
      <c r="I136" s="64" t="str">
        <f t="shared" ref="I136" si="1237">AJ136</f>
        <v>G</v>
      </c>
      <c r="J136" s="64" t="str">
        <f t="shared" ref="J136" si="1238">BB136</f>
        <v>G</v>
      </c>
      <c r="K136" s="64" t="str">
        <f t="shared" ref="K136" si="1239">BT136</f>
        <v>G</v>
      </c>
      <c r="L136" s="157">
        <v>-2.8999999999999998E-3</v>
      </c>
      <c r="M136" s="64" t="str">
        <f t="shared" ref="M136" si="1240">IF(ABS(L136)&lt;5%,"VG",IF(ABS(L136)&lt;10%,"G",IF(ABS(L136)&lt;15%,"S","NS")))</f>
        <v>VG</v>
      </c>
      <c r="N136" s="64" t="str">
        <f t="shared" ref="N136" si="1241">AO136</f>
        <v>VG</v>
      </c>
      <c r="O136" s="64" t="str">
        <f t="shared" ref="O136" si="1242">BD136</f>
        <v>NS</v>
      </c>
      <c r="P136" s="64" t="str">
        <f t="shared" ref="P136" si="1243">BY136</f>
        <v>VG</v>
      </c>
      <c r="Q136" s="81">
        <v>0.376</v>
      </c>
      <c r="R136" s="64" t="str">
        <f t="shared" ref="R136" si="1244">IF(Q136&lt;=0.5,"VG",IF(Q136&lt;=0.6,"G",IF(Q136&lt;=0.7,"S","NS")))</f>
        <v>VG</v>
      </c>
      <c r="S136" s="64" t="str">
        <f t="shared" ref="S136" si="1245">AN136</f>
        <v>G</v>
      </c>
      <c r="T136" s="64" t="str">
        <f t="shared" ref="T136" si="1246">BF136</f>
        <v>G</v>
      </c>
      <c r="U136" s="64" t="str">
        <f t="shared" ref="U136" si="1247">BX136</f>
        <v>G</v>
      </c>
      <c r="V136" s="128">
        <v>0.85899999999999999</v>
      </c>
      <c r="W136" s="64" t="str">
        <f t="shared" ref="W136" si="1248">IF(V136&gt;0.85,"VG",IF(V136&gt;0.75,"G",IF(V136&gt;0.6,"S","NS")))</f>
        <v>VG</v>
      </c>
      <c r="X136" s="64" t="str">
        <f t="shared" ref="X136" si="1249">AP136</f>
        <v>G</v>
      </c>
      <c r="Y136" s="64" t="str">
        <f t="shared" ref="Y136" si="1250">BH136</f>
        <v>VG</v>
      </c>
      <c r="Z136" s="64" t="str">
        <f t="shared" ref="Z136" si="1251">BZ136</f>
        <v>VG</v>
      </c>
      <c r="AA136" s="66">
        <v>0.73647635295409697</v>
      </c>
      <c r="AB136" s="66">
        <v>0.71217887307743999</v>
      </c>
      <c r="AC136" s="66">
        <v>27.2620221999235</v>
      </c>
      <c r="AD136" s="66">
        <v>24.524223809741301</v>
      </c>
      <c r="AE136" s="66">
        <v>0.51334554351421302</v>
      </c>
      <c r="AF136" s="66">
        <v>0.53648963356486201</v>
      </c>
      <c r="AG136" s="66">
        <v>0.86031266235227699</v>
      </c>
      <c r="AH136" s="66">
        <v>0.80604704905596902</v>
      </c>
      <c r="AI136" s="67" t="s">
        <v>75</v>
      </c>
      <c r="AJ136" s="67" t="s">
        <v>75</v>
      </c>
      <c r="AK136" s="67" t="s">
        <v>73</v>
      </c>
      <c r="AL136" s="67" t="s">
        <v>73</v>
      </c>
      <c r="AM136" s="67" t="s">
        <v>75</v>
      </c>
      <c r="AN136" s="67" t="s">
        <v>75</v>
      </c>
      <c r="AO136" s="67" t="s">
        <v>77</v>
      </c>
      <c r="AP136" s="67" t="s">
        <v>75</v>
      </c>
      <c r="AR136" s="68" t="s">
        <v>83</v>
      </c>
      <c r="AS136" s="66">
        <v>0.73846200721585697</v>
      </c>
      <c r="AT136" s="66">
        <v>0.73940362028250395</v>
      </c>
      <c r="AU136" s="66">
        <v>26.413443273521001</v>
      </c>
      <c r="AV136" s="66">
        <v>26.218954908900098</v>
      </c>
      <c r="AW136" s="66">
        <v>0.51140785365903696</v>
      </c>
      <c r="AX136" s="66">
        <v>0.510486414821683</v>
      </c>
      <c r="AY136" s="66">
        <v>0.85207820283356694</v>
      </c>
      <c r="AZ136" s="66">
        <v>0.85461743340531704</v>
      </c>
      <c r="BA136" s="67" t="s">
        <v>75</v>
      </c>
      <c r="BB136" s="67" t="s">
        <v>75</v>
      </c>
      <c r="BC136" s="67" t="s">
        <v>73</v>
      </c>
      <c r="BD136" s="67" t="s">
        <v>73</v>
      </c>
      <c r="BE136" s="67" t="s">
        <v>75</v>
      </c>
      <c r="BF136" s="67" t="s">
        <v>75</v>
      </c>
      <c r="BG136" s="67" t="s">
        <v>77</v>
      </c>
      <c r="BH136" s="67" t="s">
        <v>77</v>
      </c>
      <c r="BI136" s="63">
        <f t="shared" ref="BI136" si="1252">IF(BJ136=AR136,1,0)</f>
        <v>1</v>
      </c>
      <c r="BJ136" s="63" t="s">
        <v>83</v>
      </c>
      <c r="BK136" s="66">
        <v>0.739728356583635</v>
      </c>
      <c r="BL136" s="66">
        <v>0.74088756788968202</v>
      </c>
      <c r="BM136" s="66">
        <v>26.943030662540899</v>
      </c>
      <c r="BN136" s="66">
        <v>26.625025595358</v>
      </c>
      <c r="BO136" s="66">
        <v>0.51016825010614397</v>
      </c>
      <c r="BP136" s="66">
        <v>0.50903087539983105</v>
      </c>
      <c r="BQ136" s="66">
        <v>0.85983829217951901</v>
      </c>
      <c r="BR136" s="66">
        <v>0.86117403136036696</v>
      </c>
      <c r="BS136" s="63" t="s">
        <v>75</v>
      </c>
      <c r="BT136" s="63" t="s">
        <v>75</v>
      </c>
      <c r="BU136" s="63" t="s">
        <v>73</v>
      </c>
      <c r="BV136" s="63" t="s">
        <v>73</v>
      </c>
      <c r="BW136" s="63" t="s">
        <v>75</v>
      </c>
      <c r="BX136" s="63" t="s">
        <v>75</v>
      </c>
      <c r="BY136" s="63" t="s">
        <v>77</v>
      </c>
      <c r="BZ136" s="63" t="s">
        <v>77</v>
      </c>
    </row>
    <row r="137" spans="1:78" s="63" customFormat="1" x14ac:dyDescent="0.25">
      <c r="A137" s="62" t="s">
        <v>82</v>
      </c>
      <c r="B137" s="63">
        <v>23773411</v>
      </c>
      <c r="C137" s="63" t="s">
        <v>9</v>
      </c>
      <c r="D137" s="63" t="s">
        <v>346</v>
      </c>
      <c r="E137" s="63" t="s">
        <v>344</v>
      </c>
      <c r="F137" s="79"/>
      <c r="G137" s="81">
        <v>0.85699999999999998</v>
      </c>
      <c r="H137" s="64" t="str">
        <f t="shared" ref="H137" si="1253">IF(G137&gt;0.8,"VG",IF(G137&gt;0.7,"G",IF(G137&gt;0.45,"S","NS")))</f>
        <v>VG</v>
      </c>
      <c r="I137" s="64" t="str">
        <f t="shared" ref="I137" si="1254">AJ137</f>
        <v>G</v>
      </c>
      <c r="J137" s="64" t="str">
        <f t="shared" ref="J137" si="1255">BB137</f>
        <v>G</v>
      </c>
      <c r="K137" s="64" t="str">
        <f t="shared" ref="K137" si="1256">BT137</f>
        <v>G</v>
      </c>
      <c r="L137" s="157">
        <v>8.0000000000000004E-4</v>
      </c>
      <c r="M137" s="64" t="str">
        <f t="shared" ref="M137" si="1257">IF(ABS(L137)&lt;5%,"VG",IF(ABS(L137)&lt;10%,"G",IF(ABS(L137)&lt;15%,"S","NS")))</f>
        <v>VG</v>
      </c>
      <c r="N137" s="64" t="str">
        <f t="shared" ref="N137" si="1258">AO137</f>
        <v>VG</v>
      </c>
      <c r="O137" s="64" t="str">
        <f t="shared" ref="O137" si="1259">BD137</f>
        <v>NS</v>
      </c>
      <c r="P137" s="64" t="str">
        <f t="shared" ref="P137" si="1260">BY137</f>
        <v>VG</v>
      </c>
      <c r="Q137" s="81">
        <v>0.378</v>
      </c>
      <c r="R137" s="64" t="str">
        <f t="shared" ref="R137" si="1261">IF(Q137&lt;=0.5,"VG",IF(Q137&lt;=0.6,"G",IF(Q137&lt;=0.7,"S","NS")))</f>
        <v>VG</v>
      </c>
      <c r="S137" s="64" t="str">
        <f t="shared" ref="S137" si="1262">AN137</f>
        <v>G</v>
      </c>
      <c r="T137" s="64" t="str">
        <f t="shared" ref="T137" si="1263">BF137</f>
        <v>G</v>
      </c>
      <c r="U137" s="64" t="str">
        <f t="shared" ref="U137" si="1264">BX137</f>
        <v>G</v>
      </c>
      <c r="V137" s="128">
        <v>0.85699999999999998</v>
      </c>
      <c r="W137" s="64" t="str">
        <f t="shared" ref="W137" si="1265">IF(V137&gt;0.85,"VG",IF(V137&gt;0.75,"G",IF(V137&gt;0.6,"S","NS")))</f>
        <v>VG</v>
      </c>
      <c r="X137" s="64" t="str">
        <f t="shared" ref="X137" si="1266">AP137</f>
        <v>G</v>
      </c>
      <c r="Y137" s="64" t="str">
        <f t="shared" ref="Y137" si="1267">BH137</f>
        <v>VG</v>
      </c>
      <c r="Z137" s="64" t="str">
        <f t="shared" ref="Z137" si="1268">BZ137</f>
        <v>VG</v>
      </c>
      <c r="AA137" s="66">
        <v>0.73647635295409697</v>
      </c>
      <c r="AB137" s="66">
        <v>0.71217887307743999</v>
      </c>
      <c r="AC137" s="66">
        <v>27.2620221999235</v>
      </c>
      <c r="AD137" s="66">
        <v>24.524223809741301</v>
      </c>
      <c r="AE137" s="66">
        <v>0.51334554351421302</v>
      </c>
      <c r="AF137" s="66">
        <v>0.53648963356486201</v>
      </c>
      <c r="AG137" s="66">
        <v>0.86031266235227699</v>
      </c>
      <c r="AH137" s="66">
        <v>0.80604704905596902</v>
      </c>
      <c r="AI137" s="67" t="s">
        <v>75</v>
      </c>
      <c r="AJ137" s="67" t="s">
        <v>75</v>
      </c>
      <c r="AK137" s="67" t="s">
        <v>73</v>
      </c>
      <c r="AL137" s="67" t="s">
        <v>73</v>
      </c>
      <c r="AM137" s="67" t="s">
        <v>75</v>
      </c>
      <c r="AN137" s="67" t="s">
        <v>75</v>
      </c>
      <c r="AO137" s="67" t="s">
        <v>77</v>
      </c>
      <c r="AP137" s="67" t="s">
        <v>75</v>
      </c>
      <c r="AR137" s="68" t="s">
        <v>83</v>
      </c>
      <c r="AS137" s="66">
        <v>0.73846200721585697</v>
      </c>
      <c r="AT137" s="66">
        <v>0.73940362028250395</v>
      </c>
      <c r="AU137" s="66">
        <v>26.413443273521001</v>
      </c>
      <c r="AV137" s="66">
        <v>26.218954908900098</v>
      </c>
      <c r="AW137" s="66">
        <v>0.51140785365903696</v>
      </c>
      <c r="AX137" s="66">
        <v>0.510486414821683</v>
      </c>
      <c r="AY137" s="66">
        <v>0.85207820283356694</v>
      </c>
      <c r="AZ137" s="66">
        <v>0.85461743340531704</v>
      </c>
      <c r="BA137" s="67" t="s">
        <v>75</v>
      </c>
      <c r="BB137" s="67" t="s">
        <v>75</v>
      </c>
      <c r="BC137" s="67" t="s">
        <v>73</v>
      </c>
      <c r="BD137" s="67" t="s">
        <v>73</v>
      </c>
      <c r="BE137" s="67" t="s">
        <v>75</v>
      </c>
      <c r="BF137" s="67" t="s">
        <v>75</v>
      </c>
      <c r="BG137" s="67" t="s">
        <v>77</v>
      </c>
      <c r="BH137" s="67" t="s">
        <v>77</v>
      </c>
      <c r="BI137" s="63">
        <f t="shared" ref="BI137" si="1269">IF(BJ137=AR137,1,0)</f>
        <v>1</v>
      </c>
      <c r="BJ137" s="63" t="s">
        <v>83</v>
      </c>
      <c r="BK137" s="66">
        <v>0.739728356583635</v>
      </c>
      <c r="BL137" s="66">
        <v>0.74088756788968202</v>
      </c>
      <c r="BM137" s="66">
        <v>26.943030662540899</v>
      </c>
      <c r="BN137" s="66">
        <v>26.625025595358</v>
      </c>
      <c r="BO137" s="66">
        <v>0.51016825010614397</v>
      </c>
      <c r="BP137" s="66">
        <v>0.50903087539983105</v>
      </c>
      <c r="BQ137" s="66">
        <v>0.85983829217951901</v>
      </c>
      <c r="BR137" s="66">
        <v>0.86117403136036696</v>
      </c>
      <c r="BS137" s="63" t="s">
        <v>75</v>
      </c>
      <c r="BT137" s="63" t="s">
        <v>75</v>
      </c>
      <c r="BU137" s="63" t="s">
        <v>73</v>
      </c>
      <c r="BV137" s="63" t="s">
        <v>73</v>
      </c>
      <c r="BW137" s="63" t="s">
        <v>75</v>
      </c>
      <c r="BX137" s="63" t="s">
        <v>75</v>
      </c>
      <c r="BY137" s="63" t="s">
        <v>77</v>
      </c>
      <c r="BZ137" s="63" t="s">
        <v>77</v>
      </c>
    </row>
    <row r="138" spans="1:78" s="63" customFormat="1" x14ac:dyDescent="0.25">
      <c r="A138" s="62" t="s">
        <v>82</v>
      </c>
      <c r="B138" s="63">
        <v>23773411</v>
      </c>
      <c r="C138" s="63" t="s">
        <v>9</v>
      </c>
      <c r="D138" s="63" t="s">
        <v>347</v>
      </c>
      <c r="E138" s="63" t="s">
        <v>352</v>
      </c>
      <c r="F138" s="79"/>
      <c r="G138" s="81">
        <v>0.89700000000000002</v>
      </c>
      <c r="H138" s="64" t="str">
        <f t="shared" ref="H138" si="1270">IF(G138&gt;0.8,"VG",IF(G138&gt;0.7,"G",IF(G138&gt;0.45,"S","NS")))</f>
        <v>VG</v>
      </c>
      <c r="I138" s="64" t="str">
        <f t="shared" ref="I138" si="1271">AJ138</f>
        <v>G</v>
      </c>
      <c r="J138" s="64" t="str">
        <f t="shared" ref="J138" si="1272">BB138</f>
        <v>G</v>
      </c>
      <c r="K138" s="64" t="str">
        <f t="shared" ref="K138" si="1273">BT138</f>
        <v>G</v>
      </c>
      <c r="L138" s="157">
        <v>1.093E-2</v>
      </c>
      <c r="M138" s="64" t="str">
        <f t="shared" ref="M138" si="1274">IF(ABS(L138)&lt;5%,"VG",IF(ABS(L138)&lt;10%,"G",IF(ABS(L138)&lt;15%,"S","NS")))</f>
        <v>VG</v>
      </c>
      <c r="N138" s="64" t="str">
        <f t="shared" ref="N138" si="1275">AO138</f>
        <v>VG</v>
      </c>
      <c r="O138" s="64" t="str">
        <f t="shared" ref="O138" si="1276">BD138</f>
        <v>NS</v>
      </c>
      <c r="P138" s="64" t="str">
        <f t="shared" ref="P138" si="1277">BY138</f>
        <v>VG</v>
      </c>
      <c r="Q138" s="81">
        <v>0.32</v>
      </c>
      <c r="R138" s="64" t="str">
        <f t="shared" ref="R138" si="1278">IF(Q138&lt;=0.5,"VG",IF(Q138&lt;=0.6,"G",IF(Q138&lt;=0.7,"S","NS")))</f>
        <v>VG</v>
      </c>
      <c r="S138" s="64" t="str">
        <f t="shared" ref="S138" si="1279">AN138</f>
        <v>G</v>
      </c>
      <c r="T138" s="64" t="str">
        <f t="shared" ref="T138" si="1280">BF138</f>
        <v>G</v>
      </c>
      <c r="U138" s="64" t="str">
        <f t="shared" ref="U138" si="1281">BX138</f>
        <v>G</v>
      </c>
      <c r="V138" s="128">
        <v>0.89800000000000002</v>
      </c>
      <c r="W138" s="64" t="str">
        <f t="shared" ref="W138" si="1282">IF(V138&gt;0.85,"VG",IF(V138&gt;0.75,"G",IF(V138&gt;0.6,"S","NS")))</f>
        <v>VG</v>
      </c>
      <c r="X138" s="64" t="str">
        <f t="shared" ref="X138" si="1283">AP138</f>
        <v>G</v>
      </c>
      <c r="Y138" s="64" t="str">
        <f t="shared" ref="Y138" si="1284">BH138</f>
        <v>VG</v>
      </c>
      <c r="Z138" s="64" t="str">
        <f t="shared" ref="Z138" si="1285">BZ138</f>
        <v>VG</v>
      </c>
      <c r="AA138" s="66">
        <v>0.73647635295409697</v>
      </c>
      <c r="AB138" s="66">
        <v>0.71217887307743999</v>
      </c>
      <c r="AC138" s="66">
        <v>27.2620221999235</v>
      </c>
      <c r="AD138" s="66">
        <v>24.524223809741301</v>
      </c>
      <c r="AE138" s="66">
        <v>0.51334554351421302</v>
      </c>
      <c r="AF138" s="66">
        <v>0.53648963356486201</v>
      </c>
      <c r="AG138" s="66">
        <v>0.86031266235227699</v>
      </c>
      <c r="AH138" s="66">
        <v>0.80604704905596902</v>
      </c>
      <c r="AI138" s="67" t="s">
        <v>75</v>
      </c>
      <c r="AJ138" s="67" t="s">
        <v>75</v>
      </c>
      <c r="AK138" s="67" t="s">
        <v>73</v>
      </c>
      <c r="AL138" s="67" t="s">
        <v>73</v>
      </c>
      <c r="AM138" s="67" t="s">
        <v>75</v>
      </c>
      <c r="AN138" s="67" t="s">
        <v>75</v>
      </c>
      <c r="AO138" s="67" t="s">
        <v>77</v>
      </c>
      <c r="AP138" s="67" t="s">
        <v>75</v>
      </c>
      <c r="AR138" s="68" t="s">
        <v>83</v>
      </c>
      <c r="AS138" s="66">
        <v>0.73846200721585697</v>
      </c>
      <c r="AT138" s="66">
        <v>0.73940362028250395</v>
      </c>
      <c r="AU138" s="66">
        <v>26.413443273521001</v>
      </c>
      <c r="AV138" s="66">
        <v>26.218954908900098</v>
      </c>
      <c r="AW138" s="66">
        <v>0.51140785365903696</v>
      </c>
      <c r="AX138" s="66">
        <v>0.510486414821683</v>
      </c>
      <c r="AY138" s="66">
        <v>0.85207820283356694</v>
      </c>
      <c r="AZ138" s="66">
        <v>0.85461743340531704</v>
      </c>
      <c r="BA138" s="67" t="s">
        <v>75</v>
      </c>
      <c r="BB138" s="67" t="s">
        <v>75</v>
      </c>
      <c r="BC138" s="67" t="s">
        <v>73</v>
      </c>
      <c r="BD138" s="67" t="s">
        <v>73</v>
      </c>
      <c r="BE138" s="67" t="s">
        <v>75</v>
      </c>
      <c r="BF138" s="67" t="s">
        <v>75</v>
      </c>
      <c r="BG138" s="67" t="s">
        <v>77</v>
      </c>
      <c r="BH138" s="67" t="s">
        <v>77</v>
      </c>
      <c r="BI138" s="63">
        <f t="shared" ref="BI138" si="1286">IF(BJ138=AR138,1,0)</f>
        <v>1</v>
      </c>
      <c r="BJ138" s="63" t="s">
        <v>83</v>
      </c>
      <c r="BK138" s="66">
        <v>0.739728356583635</v>
      </c>
      <c r="BL138" s="66">
        <v>0.74088756788968202</v>
      </c>
      <c r="BM138" s="66">
        <v>26.943030662540899</v>
      </c>
      <c r="BN138" s="66">
        <v>26.625025595358</v>
      </c>
      <c r="BO138" s="66">
        <v>0.51016825010614397</v>
      </c>
      <c r="BP138" s="66">
        <v>0.50903087539983105</v>
      </c>
      <c r="BQ138" s="66">
        <v>0.85983829217951901</v>
      </c>
      <c r="BR138" s="66">
        <v>0.86117403136036696</v>
      </c>
      <c r="BS138" s="63" t="s">
        <v>75</v>
      </c>
      <c r="BT138" s="63" t="s">
        <v>75</v>
      </c>
      <c r="BU138" s="63" t="s">
        <v>73</v>
      </c>
      <c r="BV138" s="63" t="s">
        <v>73</v>
      </c>
      <c r="BW138" s="63" t="s">
        <v>75</v>
      </c>
      <c r="BX138" s="63" t="s">
        <v>75</v>
      </c>
      <c r="BY138" s="63" t="s">
        <v>77</v>
      </c>
      <c r="BZ138" s="63" t="s">
        <v>77</v>
      </c>
    </row>
    <row r="139" spans="1:78" s="63" customFormat="1" x14ac:dyDescent="0.25">
      <c r="A139" s="62" t="s">
        <v>82</v>
      </c>
      <c r="B139" s="63">
        <v>23773411</v>
      </c>
      <c r="C139" s="63" t="s">
        <v>9</v>
      </c>
      <c r="D139" s="63" t="s">
        <v>347</v>
      </c>
      <c r="E139" s="63" t="s">
        <v>351</v>
      </c>
      <c r="F139" s="79"/>
      <c r="G139" s="81">
        <v>0.89900000000000002</v>
      </c>
      <c r="H139" s="64" t="str">
        <f t="shared" ref="H139" si="1287">IF(G139&gt;0.8,"VG",IF(G139&gt;0.7,"G",IF(G139&gt;0.45,"S","NS")))</f>
        <v>VG</v>
      </c>
      <c r="I139" s="64" t="str">
        <f t="shared" ref="I139" si="1288">AJ139</f>
        <v>G</v>
      </c>
      <c r="J139" s="64" t="str">
        <f t="shared" ref="J139" si="1289">BB139</f>
        <v>G</v>
      </c>
      <c r="K139" s="64" t="str">
        <f t="shared" ref="K139" si="1290">BT139</f>
        <v>G</v>
      </c>
      <c r="L139" s="157">
        <v>2.435E-2</v>
      </c>
      <c r="M139" s="64" t="str">
        <f t="shared" ref="M139" si="1291">IF(ABS(L139)&lt;5%,"VG",IF(ABS(L139)&lt;10%,"G",IF(ABS(L139)&lt;15%,"S","NS")))</f>
        <v>VG</v>
      </c>
      <c r="N139" s="64" t="str">
        <f t="shared" ref="N139" si="1292">AO139</f>
        <v>VG</v>
      </c>
      <c r="O139" s="64" t="str">
        <f t="shared" ref="O139" si="1293">BD139</f>
        <v>NS</v>
      </c>
      <c r="P139" s="64" t="str">
        <f t="shared" ref="P139" si="1294">BY139</f>
        <v>VG</v>
      </c>
      <c r="Q139" s="81">
        <v>0.317</v>
      </c>
      <c r="R139" s="64" t="str">
        <f t="shared" ref="R139" si="1295">IF(Q139&lt;=0.5,"VG",IF(Q139&lt;=0.6,"G",IF(Q139&lt;=0.7,"S","NS")))</f>
        <v>VG</v>
      </c>
      <c r="S139" s="64" t="str">
        <f t="shared" ref="S139" si="1296">AN139</f>
        <v>G</v>
      </c>
      <c r="T139" s="64" t="str">
        <f t="shared" ref="T139" si="1297">BF139</f>
        <v>G</v>
      </c>
      <c r="U139" s="64" t="str">
        <f t="shared" ref="U139" si="1298">BX139</f>
        <v>G</v>
      </c>
      <c r="V139" s="128">
        <v>0.9022</v>
      </c>
      <c r="W139" s="64" t="str">
        <f t="shared" ref="W139" si="1299">IF(V139&gt;0.85,"VG",IF(V139&gt;0.75,"G",IF(V139&gt;0.6,"S","NS")))</f>
        <v>VG</v>
      </c>
      <c r="X139" s="64" t="str">
        <f t="shared" ref="X139" si="1300">AP139</f>
        <v>G</v>
      </c>
      <c r="Y139" s="64" t="str">
        <f t="shared" ref="Y139" si="1301">BH139</f>
        <v>VG</v>
      </c>
      <c r="Z139" s="64" t="str">
        <f t="shared" ref="Z139" si="1302">BZ139</f>
        <v>VG</v>
      </c>
      <c r="AA139" s="66">
        <v>0.73647635295409697</v>
      </c>
      <c r="AB139" s="66">
        <v>0.71217887307743999</v>
      </c>
      <c r="AC139" s="66">
        <v>27.2620221999235</v>
      </c>
      <c r="AD139" s="66">
        <v>24.524223809741301</v>
      </c>
      <c r="AE139" s="66">
        <v>0.51334554351421302</v>
      </c>
      <c r="AF139" s="66">
        <v>0.53648963356486201</v>
      </c>
      <c r="AG139" s="66">
        <v>0.86031266235227699</v>
      </c>
      <c r="AH139" s="66">
        <v>0.80604704905596902</v>
      </c>
      <c r="AI139" s="67" t="s">
        <v>75</v>
      </c>
      <c r="AJ139" s="67" t="s">
        <v>75</v>
      </c>
      <c r="AK139" s="67" t="s">
        <v>73</v>
      </c>
      <c r="AL139" s="67" t="s">
        <v>73</v>
      </c>
      <c r="AM139" s="67" t="s">
        <v>75</v>
      </c>
      <c r="AN139" s="67" t="s">
        <v>75</v>
      </c>
      <c r="AO139" s="67" t="s">
        <v>77</v>
      </c>
      <c r="AP139" s="67" t="s">
        <v>75</v>
      </c>
      <c r="AR139" s="68" t="s">
        <v>83</v>
      </c>
      <c r="AS139" s="66">
        <v>0.73846200721585697</v>
      </c>
      <c r="AT139" s="66">
        <v>0.73940362028250395</v>
      </c>
      <c r="AU139" s="66">
        <v>26.413443273521001</v>
      </c>
      <c r="AV139" s="66">
        <v>26.218954908900098</v>
      </c>
      <c r="AW139" s="66">
        <v>0.51140785365903696</v>
      </c>
      <c r="AX139" s="66">
        <v>0.510486414821683</v>
      </c>
      <c r="AY139" s="66">
        <v>0.85207820283356694</v>
      </c>
      <c r="AZ139" s="66">
        <v>0.85461743340531704</v>
      </c>
      <c r="BA139" s="67" t="s">
        <v>75</v>
      </c>
      <c r="BB139" s="67" t="s">
        <v>75</v>
      </c>
      <c r="BC139" s="67" t="s">
        <v>73</v>
      </c>
      <c r="BD139" s="67" t="s">
        <v>73</v>
      </c>
      <c r="BE139" s="67" t="s">
        <v>75</v>
      </c>
      <c r="BF139" s="67" t="s">
        <v>75</v>
      </c>
      <c r="BG139" s="67" t="s">
        <v>77</v>
      </c>
      <c r="BH139" s="67" t="s">
        <v>77</v>
      </c>
      <c r="BI139" s="63">
        <f t="shared" ref="BI139" si="1303">IF(BJ139=AR139,1,0)</f>
        <v>1</v>
      </c>
      <c r="BJ139" s="63" t="s">
        <v>83</v>
      </c>
      <c r="BK139" s="66">
        <v>0.739728356583635</v>
      </c>
      <c r="BL139" s="66">
        <v>0.74088756788968202</v>
      </c>
      <c r="BM139" s="66">
        <v>26.943030662540899</v>
      </c>
      <c r="BN139" s="66">
        <v>26.625025595358</v>
      </c>
      <c r="BO139" s="66">
        <v>0.51016825010614397</v>
      </c>
      <c r="BP139" s="66">
        <v>0.50903087539983105</v>
      </c>
      <c r="BQ139" s="66">
        <v>0.85983829217951901</v>
      </c>
      <c r="BR139" s="66">
        <v>0.86117403136036696</v>
      </c>
      <c r="BS139" s="63" t="s">
        <v>75</v>
      </c>
      <c r="BT139" s="63" t="s">
        <v>75</v>
      </c>
      <c r="BU139" s="63" t="s">
        <v>73</v>
      </c>
      <c r="BV139" s="63" t="s">
        <v>73</v>
      </c>
      <c r="BW139" s="63" t="s">
        <v>75</v>
      </c>
      <c r="BX139" s="63" t="s">
        <v>75</v>
      </c>
      <c r="BY139" s="63" t="s">
        <v>77</v>
      </c>
      <c r="BZ139" s="63" t="s">
        <v>77</v>
      </c>
    </row>
    <row r="140" spans="1:78" s="63" customFormat="1" x14ac:dyDescent="0.25">
      <c r="A140" s="62" t="s">
        <v>82</v>
      </c>
      <c r="B140" s="63">
        <v>23773411</v>
      </c>
      <c r="C140" s="63" t="s">
        <v>9</v>
      </c>
      <c r="D140" s="63" t="s">
        <v>359</v>
      </c>
      <c r="F140" s="79"/>
      <c r="G140" s="81">
        <v>0.89700000000000002</v>
      </c>
      <c r="H140" s="64" t="str">
        <f t="shared" ref="H140" si="1304">IF(G140&gt;0.8,"VG",IF(G140&gt;0.7,"G",IF(G140&gt;0.45,"S","NS")))</f>
        <v>VG</v>
      </c>
      <c r="I140" s="64" t="str">
        <f t="shared" ref="I140" si="1305">AJ140</f>
        <v>G</v>
      </c>
      <c r="J140" s="64" t="str">
        <f t="shared" ref="J140" si="1306">BB140</f>
        <v>G</v>
      </c>
      <c r="K140" s="64" t="str">
        <f t="shared" ref="K140" si="1307">BT140</f>
        <v>G</v>
      </c>
      <c r="L140" s="157">
        <v>1.06E-2</v>
      </c>
      <c r="M140" s="64" t="str">
        <f t="shared" ref="M140" si="1308">IF(ABS(L140)&lt;5%,"VG",IF(ABS(L140)&lt;10%,"G",IF(ABS(L140)&lt;15%,"S","NS")))</f>
        <v>VG</v>
      </c>
      <c r="N140" s="64" t="str">
        <f t="shared" ref="N140" si="1309">AO140</f>
        <v>VG</v>
      </c>
      <c r="O140" s="64" t="str">
        <f t="shared" ref="O140" si="1310">BD140</f>
        <v>NS</v>
      </c>
      <c r="P140" s="64" t="str">
        <f t="shared" ref="P140" si="1311">BY140</f>
        <v>VG</v>
      </c>
      <c r="Q140" s="81">
        <v>0.32</v>
      </c>
      <c r="R140" s="64" t="str">
        <f t="shared" ref="R140" si="1312">IF(Q140&lt;=0.5,"VG",IF(Q140&lt;=0.6,"G",IF(Q140&lt;=0.7,"S","NS")))</f>
        <v>VG</v>
      </c>
      <c r="S140" s="64" t="str">
        <f t="shared" ref="S140" si="1313">AN140</f>
        <v>G</v>
      </c>
      <c r="T140" s="64" t="str">
        <f t="shared" ref="T140" si="1314">BF140</f>
        <v>G</v>
      </c>
      <c r="U140" s="64" t="str">
        <f t="shared" ref="U140" si="1315">BX140</f>
        <v>G</v>
      </c>
      <c r="V140" s="128">
        <v>0.89800000000000002</v>
      </c>
      <c r="W140" s="64" t="str">
        <f t="shared" ref="W140" si="1316">IF(V140&gt;0.85,"VG",IF(V140&gt;0.75,"G",IF(V140&gt;0.6,"S","NS")))</f>
        <v>VG</v>
      </c>
      <c r="X140" s="64" t="str">
        <f t="shared" ref="X140" si="1317">AP140</f>
        <v>G</v>
      </c>
      <c r="Y140" s="64" t="str">
        <f t="shared" ref="Y140" si="1318">BH140</f>
        <v>VG</v>
      </c>
      <c r="Z140" s="64" t="str">
        <f t="shared" ref="Z140" si="1319">BZ140</f>
        <v>VG</v>
      </c>
      <c r="AA140" s="66">
        <v>0.73647635295409697</v>
      </c>
      <c r="AB140" s="66">
        <v>0.71217887307743999</v>
      </c>
      <c r="AC140" s="66">
        <v>27.2620221999235</v>
      </c>
      <c r="AD140" s="66">
        <v>24.524223809741301</v>
      </c>
      <c r="AE140" s="66">
        <v>0.51334554351421302</v>
      </c>
      <c r="AF140" s="66">
        <v>0.53648963356486201</v>
      </c>
      <c r="AG140" s="66">
        <v>0.86031266235227699</v>
      </c>
      <c r="AH140" s="66">
        <v>0.80604704905596902</v>
      </c>
      <c r="AI140" s="67" t="s">
        <v>75</v>
      </c>
      <c r="AJ140" s="67" t="s">
        <v>75</v>
      </c>
      <c r="AK140" s="67" t="s">
        <v>73</v>
      </c>
      <c r="AL140" s="67" t="s">
        <v>73</v>
      </c>
      <c r="AM140" s="67" t="s">
        <v>75</v>
      </c>
      <c r="AN140" s="67" t="s">
        <v>75</v>
      </c>
      <c r="AO140" s="67" t="s">
        <v>77</v>
      </c>
      <c r="AP140" s="67" t="s">
        <v>75</v>
      </c>
      <c r="AR140" s="68" t="s">
        <v>83</v>
      </c>
      <c r="AS140" s="66">
        <v>0.73846200721585697</v>
      </c>
      <c r="AT140" s="66">
        <v>0.73940362028250395</v>
      </c>
      <c r="AU140" s="66">
        <v>26.413443273521001</v>
      </c>
      <c r="AV140" s="66">
        <v>26.218954908900098</v>
      </c>
      <c r="AW140" s="66">
        <v>0.51140785365903696</v>
      </c>
      <c r="AX140" s="66">
        <v>0.510486414821683</v>
      </c>
      <c r="AY140" s="66">
        <v>0.85207820283356694</v>
      </c>
      <c r="AZ140" s="66">
        <v>0.85461743340531704</v>
      </c>
      <c r="BA140" s="67" t="s">
        <v>75</v>
      </c>
      <c r="BB140" s="67" t="s">
        <v>75</v>
      </c>
      <c r="BC140" s="67" t="s">
        <v>73</v>
      </c>
      <c r="BD140" s="67" t="s">
        <v>73</v>
      </c>
      <c r="BE140" s="67" t="s">
        <v>75</v>
      </c>
      <c r="BF140" s="67" t="s">
        <v>75</v>
      </c>
      <c r="BG140" s="67" t="s">
        <v>77</v>
      </c>
      <c r="BH140" s="67" t="s">
        <v>77</v>
      </c>
      <c r="BI140" s="63">
        <f t="shared" ref="BI140" si="1320">IF(BJ140=AR140,1,0)</f>
        <v>1</v>
      </c>
      <c r="BJ140" s="63" t="s">
        <v>83</v>
      </c>
      <c r="BK140" s="66">
        <v>0.739728356583635</v>
      </c>
      <c r="BL140" s="66">
        <v>0.74088756788968202</v>
      </c>
      <c r="BM140" s="66">
        <v>26.943030662540899</v>
      </c>
      <c r="BN140" s="66">
        <v>26.625025595358</v>
      </c>
      <c r="BO140" s="66">
        <v>0.51016825010614397</v>
      </c>
      <c r="BP140" s="66">
        <v>0.50903087539983105</v>
      </c>
      <c r="BQ140" s="66">
        <v>0.85983829217951901</v>
      </c>
      <c r="BR140" s="66">
        <v>0.86117403136036696</v>
      </c>
      <c r="BS140" s="63" t="s">
        <v>75</v>
      </c>
      <c r="BT140" s="63" t="s">
        <v>75</v>
      </c>
      <c r="BU140" s="63" t="s">
        <v>73</v>
      </c>
      <c r="BV140" s="63" t="s">
        <v>73</v>
      </c>
      <c r="BW140" s="63" t="s">
        <v>75</v>
      </c>
      <c r="BX140" s="63" t="s">
        <v>75</v>
      </c>
      <c r="BY140" s="63" t="s">
        <v>77</v>
      </c>
      <c r="BZ140" s="63" t="s">
        <v>77</v>
      </c>
    </row>
    <row r="141" spans="1:78" s="63" customFormat="1" x14ac:dyDescent="0.25">
      <c r="A141" s="62" t="s">
        <v>82</v>
      </c>
      <c r="B141" s="63">
        <v>23773411</v>
      </c>
      <c r="C141" s="63" t="s">
        <v>9</v>
      </c>
      <c r="D141" s="63" t="s">
        <v>364</v>
      </c>
      <c r="F141" s="79"/>
      <c r="G141" s="81">
        <v>0.89700000000000002</v>
      </c>
      <c r="H141" s="64" t="str">
        <f t="shared" ref="H141" si="1321">IF(G141&gt;0.8,"VG",IF(G141&gt;0.7,"G",IF(G141&gt;0.45,"S","NS")))</f>
        <v>VG</v>
      </c>
      <c r="I141" s="64" t="str">
        <f t="shared" ref="I141" si="1322">AJ141</f>
        <v>G</v>
      </c>
      <c r="J141" s="64" t="str">
        <f t="shared" ref="J141" si="1323">BB141</f>
        <v>G</v>
      </c>
      <c r="K141" s="64" t="str">
        <f t="shared" ref="K141" si="1324">BT141</f>
        <v>G</v>
      </c>
      <c r="L141" s="157">
        <v>1.06E-2</v>
      </c>
      <c r="M141" s="64" t="str">
        <f t="shared" ref="M141" si="1325">IF(ABS(L141)&lt;5%,"VG",IF(ABS(L141)&lt;10%,"G",IF(ABS(L141)&lt;15%,"S","NS")))</f>
        <v>VG</v>
      </c>
      <c r="N141" s="64" t="str">
        <f t="shared" ref="N141" si="1326">AO141</f>
        <v>VG</v>
      </c>
      <c r="O141" s="64" t="str">
        <f t="shared" ref="O141" si="1327">BD141</f>
        <v>NS</v>
      </c>
      <c r="P141" s="64" t="str">
        <f t="shared" ref="P141" si="1328">BY141</f>
        <v>VG</v>
      </c>
      <c r="Q141" s="81">
        <v>0.32</v>
      </c>
      <c r="R141" s="64" t="str">
        <f t="shared" ref="R141" si="1329">IF(Q141&lt;=0.5,"VG",IF(Q141&lt;=0.6,"G",IF(Q141&lt;=0.7,"S","NS")))</f>
        <v>VG</v>
      </c>
      <c r="S141" s="64" t="str">
        <f t="shared" ref="S141" si="1330">AN141</f>
        <v>G</v>
      </c>
      <c r="T141" s="64" t="str">
        <f t="shared" ref="T141" si="1331">BF141</f>
        <v>G</v>
      </c>
      <c r="U141" s="64" t="str">
        <f t="shared" ref="U141" si="1332">BX141</f>
        <v>G</v>
      </c>
      <c r="V141" s="128">
        <v>0.89800000000000002</v>
      </c>
      <c r="W141" s="64" t="str">
        <f t="shared" ref="W141" si="1333">IF(V141&gt;0.85,"VG",IF(V141&gt;0.75,"G",IF(V141&gt;0.6,"S","NS")))</f>
        <v>VG</v>
      </c>
      <c r="X141" s="64" t="str">
        <f t="shared" ref="X141" si="1334">AP141</f>
        <v>G</v>
      </c>
      <c r="Y141" s="64" t="str">
        <f t="shared" ref="Y141" si="1335">BH141</f>
        <v>VG</v>
      </c>
      <c r="Z141" s="64" t="str">
        <f t="shared" ref="Z141" si="1336">BZ141</f>
        <v>VG</v>
      </c>
      <c r="AA141" s="66">
        <v>0.73647635295409697</v>
      </c>
      <c r="AB141" s="66">
        <v>0.71217887307743999</v>
      </c>
      <c r="AC141" s="66">
        <v>27.2620221999235</v>
      </c>
      <c r="AD141" s="66">
        <v>24.524223809741301</v>
      </c>
      <c r="AE141" s="66">
        <v>0.51334554351421302</v>
      </c>
      <c r="AF141" s="66">
        <v>0.53648963356486201</v>
      </c>
      <c r="AG141" s="66">
        <v>0.86031266235227699</v>
      </c>
      <c r="AH141" s="66">
        <v>0.80604704905596902</v>
      </c>
      <c r="AI141" s="67" t="s">
        <v>75</v>
      </c>
      <c r="AJ141" s="67" t="s">
        <v>75</v>
      </c>
      <c r="AK141" s="67" t="s">
        <v>73</v>
      </c>
      <c r="AL141" s="67" t="s">
        <v>73</v>
      </c>
      <c r="AM141" s="67" t="s">
        <v>75</v>
      </c>
      <c r="AN141" s="67" t="s">
        <v>75</v>
      </c>
      <c r="AO141" s="67" t="s">
        <v>77</v>
      </c>
      <c r="AP141" s="67" t="s">
        <v>75</v>
      </c>
      <c r="AR141" s="68" t="s">
        <v>83</v>
      </c>
      <c r="AS141" s="66">
        <v>0.73846200721585697</v>
      </c>
      <c r="AT141" s="66">
        <v>0.73940362028250395</v>
      </c>
      <c r="AU141" s="66">
        <v>26.413443273521001</v>
      </c>
      <c r="AV141" s="66">
        <v>26.218954908900098</v>
      </c>
      <c r="AW141" s="66">
        <v>0.51140785365903696</v>
      </c>
      <c r="AX141" s="66">
        <v>0.510486414821683</v>
      </c>
      <c r="AY141" s="66">
        <v>0.85207820283356694</v>
      </c>
      <c r="AZ141" s="66">
        <v>0.85461743340531704</v>
      </c>
      <c r="BA141" s="67" t="s">
        <v>75</v>
      </c>
      <c r="BB141" s="67" t="s">
        <v>75</v>
      </c>
      <c r="BC141" s="67" t="s">
        <v>73</v>
      </c>
      <c r="BD141" s="67" t="s">
        <v>73</v>
      </c>
      <c r="BE141" s="67" t="s">
        <v>75</v>
      </c>
      <c r="BF141" s="67" t="s">
        <v>75</v>
      </c>
      <c r="BG141" s="67" t="s">
        <v>77</v>
      </c>
      <c r="BH141" s="67" t="s">
        <v>77</v>
      </c>
      <c r="BI141" s="63">
        <f t="shared" ref="BI141" si="1337">IF(BJ141=AR141,1,0)</f>
        <v>1</v>
      </c>
      <c r="BJ141" s="63" t="s">
        <v>83</v>
      </c>
      <c r="BK141" s="66">
        <v>0.739728356583635</v>
      </c>
      <c r="BL141" s="66">
        <v>0.74088756788968202</v>
      </c>
      <c r="BM141" s="66">
        <v>26.943030662540899</v>
      </c>
      <c r="BN141" s="66">
        <v>26.625025595358</v>
      </c>
      <c r="BO141" s="66">
        <v>0.51016825010614397</v>
      </c>
      <c r="BP141" s="66">
        <v>0.50903087539983105</v>
      </c>
      <c r="BQ141" s="66">
        <v>0.85983829217951901</v>
      </c>
      <c r="BR141" s="66">
        <v>0.86117403136036696</v>
      </c>
      <c r="BS141" s="63" t="s">
        <v>75</v>
      </c>
      <c r="BT141" s="63" t="s">
        <v>75</v>
      </c>
      <c r="BU141" s="63" t="s">
        <v>73</v>
      </c>
      <c r="BV141" s="63" t="s">
        <v>73</v>
      </c>
      <c r="BW141" s="63" t="s">
        <v>75</v>
      </c>
      <c r="BX141" s="63" t="s">
        <v>75</v>
      </c>
      <c r="BY141" s="63" t="s">
        <v>77</v>
      </c>
      <c r="BZ141" s="63" t="s">
        <v>77</v>
      </c>
    </row>
    <row r="142" spans="1:78" s="63" customFormat="1" x14ac:dyDescent="0.25">
      <c r="A142" s="62" t="s">
        <v>82</v>
      </c>
      <c r="B142" s="63">
        <v>23773411</v>
      </c>
      <c r="C142" s="63" t="s">
        <v>9</v>
      </c>
      <c r="D142" s="63" t="s">
        <v>384</v>
      </c>
      <c r="E142" s="63" t="s">
        <v>383</v>
      </c>
      <c r="F142" s="79"/>
      <c r="G142" s="81">
        <v>0.88600000000000001</v>
      </c>
      <c r="H142" s="64" t="str">
        <f t="shared" ref="H142:H143" si="1338">IF(G142&gt;0.8,"VG",IF(G142&gt;0.7,"G",IF(G142&gt;0.45,"S","NS")))</f>
        <v>VG</v>
      </c>
      <c r="I142" s="64" t="str">
        <f t="shared" ref="I142:I143" si="1339">AJ142</f>
        <v>G</v>
      </c>
      <c r="J142" s="64" t="str">
        <f t="shared" ref="J142:J143" si="1340">BB142</f>
        <v>G</v>
      </c>
      <c r="K142" s="64" t="str">
        <f t="shared" ref="K142:K143" si="1341">BT142</f>
        <v>G</v>
      </c>
      <c r="L142" s="157">
        <v>-6.0900000000000003E-2</v>
      </c>
      <c r="M142" s="64" t="str">
        <f t="shared" ref="M142:M143" si="1342">IF(ABS(L142)&lt;5%,"VG",IF(ABS(L142)&lt;10%,"G",IF(ABS(L142)&lt;15%,"S","NS")))</f>
        <v>G</v>
      </c>
      <c r="N142" s="64" t="str">
        <f t="shared" ref="N142:N143" si="1343">AO142</f>
        <v>VG</v>
      </c>
      <c r="O142" s="64" t="str">
        <f t="shared" ref="O142:O143" si="1344">BD142</f>
        <v>NS</v>
      </c>
      <c r="P142" s="64" t="str">
        <f t="shared" ref="P142:P143" si="1345">BY142</f>
        <v>VG</v>
      </c>
      <c r="Q142" s="81">
        <v>0.33800000000000002</v>
      </c>
      <c r="R142" s="64" t="str">
        <f t="shared" ref="R142:R143" si="1346">IF(Q142&lt;=0.5,"VG",IF(Q142&lt;=0.6,"G",IF(Q142&lt;=0.7,"S","NS")))</f>
        <v>VG</v>
      </c>
      <c r="S142" s="64" t="str">
        <f t="shared" ref="S142:S143" si="1347">AN142</f>
        <v>G</v>
      </c>
      <c r="T142" s="64" t="str">
        <f t="shared" ref="T142:T143" si="1348">BF142</f>
        <v>G</v>
      </c>
      <c r="U142" s="64" t="str">
        <f t="shared" ref="U142:U143" si="1349">BX142</f>
        <v>G</v>
      </c>
      <c r="V142" s="128">
        <v>0.89170000000000005</v>
      </c>
      <c r="W142" s="64" t="str">
        <f t="shared" ref="W142:W143" si="1350">IF(V142&gt;0.85,"VG",IF(V142&gt;0.75,"G",IF(V142&gt;0.6,"S","NS")))</f>
        <v>VG</v>
      </c>
      <c r="X142" s="64" t="str">
        <f t="shared" ref="X142:X143" si="1351">AP142</f>
        <v>G</v>
      </c>
      <c r="Y142" s="64" t="str">
        <f t="shared" ref="Y142:Y143" si="1352">BH142</f>
        <v>VG</v>
      </c>
      <c r="Z142" s="64" t="str">
        <f t="shared" ref="Z142:Z143" si="1353">BZ142</f>
        <v>VG</v>
      </c>
      <c r="AA142" s="66">
        <v>0.73647635295409697</v>
      </c>
      <c r="AB142" s="66">
        <v>0.71217887307743999</v>
      </c>
      <c r="AC142" s="66">
        <v>27.2620221999235</v>
      </c>
      <c r="AD142" s="66">
        <v>24.524223809741301</v>
      </c>
      <c r="AE142" s="66">
        <v>0.51334554351421302</v>
      </c>
      <c r="AF142" s="66">
        <v>0.53648963356486201</v>
      </c>
      <c r="AG142" s="66">
        <v>0.86031266235227699</v>
      </c>
      <c r="AH142" s="66">
        <v>0.80604704905596902</v>
      </c>
      <c r="AI142" s="67" t="s">
        <v>75</v>
      </c>
      <c r="AJ142" s="67" t="s">
        <v>75</v>
      </c>
      <c r="AK142" s="67" t="s">
        <v>73</v>
      </c>
      <c r="AL142" s="67" t="s">
        <v>73</v>
      </c>
      <c r="AM142" s="67" t="s">
        <v>75</v>
      </c>
      <c r="AN142" s="67" t="s">
        <v>75</v>
      </c>
      <c r="AO142" s="67" t="s">
        <v>77</v>
      </c>
      <c r="AP142" s="67" t="s">
        <v>75</v>
      </c>
      <c r="AR142" s="68" t="s">
        <v>83</v>
      </c>
      <c r="AS142" s="66">
        <v>0.73846200721585697</v>
      </c>
      <c r="AT142" s="66">
        <v>0.73940362028250395</v>
      </c>
      <c r="AU142" s="66">
        <v>26.413443273521001</v>
      </c>
      <c r="AV142" s="66">
        <v>26.218954908900098</v>
      </c>
      <c r="AW142" s="66">
        <v>0.51140785365903696</v>
      </c>
      <c r="AX142" s="66">
        <v>0.510486414821683</v>
      </c>
      <c r="AY142" s="66">
        <v>0.85207820283356694</v>
      </c>
      <c r="AZ142" s="66">
        <v>0.85461743340531704</v>
      </c>
      <c r="BA142" s="67" t="s">
        <v>75</v>
      </c>
      <c r="BB142" s="67" t="s">
        <v>75</v>
      </c>
      <c r="BC142" s="67" t="s">
        <v>73</v>
      </c>
      <c r="BD142" s="67" t="s">
        <v>73</v>
      </c>
      <c r="BE142" s="67" t="s">
        <v>75</v>
      </c>
      <c r="BF142" s="67" t="s">
        <v>75</v>
      </c>
      <c r="BG142" s="67" t="s">
        <v>77</v>
      </c>
      <c r="BH142" s="67" t="s">
        <v>77</v>
      </c>
      <c r="BI142" s="63">
        <f t="shared" ref="BI142:BI143" si="1354">IF(BJ142=AR142,1,0)</f>
        <v>1</v>
      </c>
      <c r="BJ142" s="63" t="s">
        <v>83</v>
      </c>
      <c r="BK142" s="66">
        <v>0.739728356583635</v>
      </c>
      <c r="BL142" s="66">
        <v>0.74088756788968202</v>
      </c>
      <c r="BM142" s="66">
        <v>26.943030662540899</v>
      </c>
      <c r="BN142" s="66">
        <v>26.625025595358</v>
      </c>
      <c r="BO142" s="66">
        <v>0.51016825010614397</v>
      </c>
      <c r="BP142" s="66">
        <v>0.50903087539983105</v>
      </c>
      <c r="BQ142" s="66">
        <v>0.85983829217951901</v>
      </c>
      <c r="BR142" s="66">
        <v>0.86117403136036696</v>
      </c>
      <c r="BS142" s="63" t="s">
        <v>75</v>
      </c>
      <c r="BT142" s="63" t="s">
        <v>75</v>
      </c>
      <c r="BU142" s="63" t="s">
        <v>73</v>
      </c>
      <c r="BV142" s="63" t="s">
        <v>73</v>
      </c>
      <c r="BW142" s="63" t="s">
        <v>75</v>
      </c>
      <c r="BX142" s="63" t="s">
        <v>75</v>
      </c>
      <c r="BY142" s="63" t="s">
        <v>77</v>
      </c>
      <c r="BZ142" s="63" t="s">
        <v>77</v>
      </c>
    </row>
    <row r="143" spans="1:78" s="63" customFormat="1" x14ac:dyDescent="0.25">
      <c r="A143" s="62" t="s">
        <v>82</v>
      </c>
      <c r="B143" s="63">
        <v>23773411</v>
      </c>
      <c r="C143" s="63" t="s">
        <v>9</v>
      </c>
      <c r="D143" s="63" t="s">
        <v>397</v>
      </c>
      <c r="E143" s="63" t="s">
        <v>399</v>
      </c>
      <c r="F143" s="79"/>
      <c r="G143" s="81">
        <v>0.90200000000000002</v>
      </c>
      <c r="H143" s="64" t="str">
        <f t="shared" si="1338"/>
        <v>VG</v>
      </c>
      <c r="I143" s="64" t="str">
        <f t="shared" si="1339"/>
        <v>G</v>
      </c>
      <c r="J143" s="64" t="str">
        <f t="shared" si="1340"/>
        <v>G</v>
      </c>
      <c r="K143" s="64" t="str">
        <f t="shared" si="1341"/>
        <v>G</v>
      </c>
      <c r="L143" s="157">
        <v>6.4999999999999997E-3</v>
      </c>
      <c r="M143" s="64" t="str">
        <f t="shared" si="1342"/>
        <v>VG</v>
      </c>
      <c r="N143" s="64" t="str">
        <f t="shared" si="1343"/>
        <v>VG</v>
      </c>
      <c r="O143" s="64" t="str">
        <f t="shared" si="1344"/>
        <v>NS</v>
      </c>
      <c r="P143" s="64" t="str">
        <f t="shared" si="1345"/>
        <v>VG</v>
      </c>
      <c r="Q143" s="81">
        <v>0.313</v>
      </c>
      <c r="R143" s="64" t="str">
        <f t="shared" si="1346"/>
        <v>VG</v>
      </c>
      <c r="S143" s="64" t="str">
        <f t="shared" si="1347"/>
        <v>G</v>
      </c>
      <c r="T143" s="64" t="str">
        <f t="shared" si="1348"/>
        <v>G</v>
      </c>
      <c r="U143" s="64" t="str">
        <f t="shared" si="1349"/>
        <v>G</v>
      </c>
      <c r="V143" s="128">
        <v>0.90300000000000002</v>
      </c>
      <c r="W143" s="64" t="str">
        <f t="shared" si="1350"/>
        <v>VG</v>
      </c>
      <c r="X143" s="64" t="str">
        <f t="shared" si="1351"/>
        <v>G</v>
      </c>
      <c r="Y143" s="64" t="str">
        <f t="shared" si="1352"/>
        <v>VG</v>
      </c>
      <c r="Z143" s="64" t="str">
        <f t="shared" si="1353"/>
        <v>VG</v>
      </c>
      <c r="AA143" s="66">
        <v>0.73647635295409697</v>
      </c>
      <c r="AB143" s="66">
        <v>0.71217887307743999</v>
      </c>
      <c r="AC143" s="66">
        <v>27.2620221999235</v>
      </c>
      <c r="AD143" s="66">
        <v>24.524223809741301</v>
      </c>
      <c r="AE143" s="66">
        <v>0.51334554351421302</v>
      </c>
      <c r="AF143" s="66">
        <v>0.53648963356486201</v>
      </c>
      <c r="AG143" s="66">
        <v>0.86031266235227699</v>
      </c>
      <c r="AH143" s="66">
        <v>0.80604704905596902</v>
      </c>
      <c r="AI143" s="67" t="s">
        <v>75</v>
      </c>
      <c r="AJ143" s="67" t="s">
        <v>75</v>
      </c>
      <c r="AK143" s="67" t="s">
        <v>73</v>
      </c>
      <c r="AL143" s="67" t="s">
        <v>73</v>
      </c>
      <c r="AM143" s="67" t="s">
        <v>75</v>
      </c>
      <c r="AN143" s="67" t="s">
        <v>75</v>
      </c>
      <c r="AO143" s="67" t="s">
        <v>77</v>
      </c>
      <c r="AP143" s="67" t="s">
        <v>75</v>
      </c>
      <c r="AR143" s="68" t="s">
        <v>83</v>
      </c>
      <c r="AS143" s="66">
        <v>0.73846200721585697</v>
      </c>
      <c r="AT143" s="66">
        <v>0.73940362028250395</v>
      </c>
      <c r="AU143" s="66">
        <v>26.413443273521001</v>
      </c>
      <c r="AV143" s="66">
        <v>26.218954908900098</v>
      </c>
      <c r="AW143" s="66">
        <v>0.51140785365903696</v>
      </c>
      <c r="AX143" s="66">
        <v>0.510486414821683</v>
      </c>
      <c r="AY143" s="66">
        <v>0.85207820283356694</v>
      </c>
      <c r="AZ143" s="66">
        <v>0.85461743340531704</v>
      </c>
      <c r="BA143" s="67" t="s">
        <v>75</v>
      </c>
      <c r="BB143" s="67" t="s">
        <v>75</v>
      </c>
      <c r="BC143" s="67" t="s">
        <v>73</v>
      </c>
      <c r="BD143" s="67" t="s">
        <v>73</v>
      </c>
      <c r="BE143" s="67" t="s">
        <v>75</v>
      </c>
      <c r="BF143" s="67" t="s">
        <v>75</v>
      </c>
      <c r="BG143" s="67" t="s">
        <v>77</v>
      </c>
      <c r="BH143" s="67" t="s">
        <v>77</v>
      </c>
      <c r="BI143" s="63">
        <f t="shared" si="1354"/>
        <v>1</v>
      </c>
      <c r="BJ143" s="63" t="s">
        <v>83</v>
      </c>
      <c r="BK143" s="66">
        <v>0.739728356583635</v>
      </c>
      <c r="BL143" s="66">
        <v>0.74088756788968202</v>
      </c>
      <c r="BM143" s="66">
        <v>26.943030662540899</v>
      </c>
      <c r="BN143" s="66">
        <v>26.625025595358</v>
      </c>
      <c r="BO143" s="66">
        <v>0.51016825010614397</v>
      </c>
      <c r="BP143" s="66">
        <v>0.50903087539983105</v>
      </c>
      <c r="BQ143" s="66">
        <v>0.85983829217951901</v>
      </c>
      <c r="BR143" s="66">
        <v>0.86117403136036696</v>
      </c>
      <c r="BS143" s="63" t="s">
        <v>75</v>
      </c>
      <c r="BT143" s="63" t="s">
        <v>75</v>
      </c>
      <c r="BU143" s="63" t="s">
        <v>73</v>
      </c>
      <c r="BV143" s="63" t="s">
        <v>73</v>
      </c>
      <c r="BW143" s="63" t="s">
        <v>75</v>
      </c>
      <c r="BX143" s="63" t="s">
        <v>75</v>
      </c>
      <c r="BY143" s="63" t="s">
        <v>77</v>
      </c>
      <c r="BZ143" s="63" t="s">
        <v>77</v>
      </c>
    </row>
    <row r="144" spans="1:78" s="69" customFormat="1" x14ac:dyDescent="0.25">
      <c r="A144" s="72"/>
      <c r="F144" s="80"/>
      <c r="G144" s="158"/>
      <c r="H144" s="70"/>
      <c r="I144" s="70"/>
      <c r="J144" s="70"/>
      <c r="K144" s="70"/>
      <c r="L144" s="159"/>
      <c r="M144" s="70"/>
      <c r="N144" s="70"/>
      <c r="O144" s="70"/>
      <c r="P144" s="70"/>
      <c r="Q144" s="158"/>
      <c r="R144" s="70"/>
      <c r="S144" s="70"/>
      <c r="T144" s="70"/>
      <c r="U144" s="70"/>
      <c r="V144" s="129"/>
      <c r="W144" s="70"/>
      <c r="X144" s="70"/>
      <c r="Y144" s="70"/>
      <c r="Z144" s="70"/>
      <c r="AA144" s="73"/>
      <c r="AB144" s="73"/>
      <c r="AC144" s="73"/>
      <c r="AD144" s="73"/>
      <c r="AE144" s="73"/>
      <c r="AF144" s="73"/>
      <c r="AG144" s="73"/>
      <c r="AH144" s="73"/>
      <c r="AI144" s="74"/>
      <c r="AJ144" s="74"/>
      <c r="AK144" s="74"/>
      <c r="AL144" s="74"/>
      <c r="AM144" s="74"/>
      <c r="AN144" s="74"/>
      <c r="AO144" s="74"/>
      <c r="AP144" s="74"/>
      <c r="AR144" s="75"/>
      <c r="AS144" s="73"/>
      <c r="AT144" s="73"/>
      <c r="AU144" s="73"/>
      <c r="AV144" s="73"/>
      <c r="AW144" s="73"/>
      <c r="AX144" s="73"/>
      <c r="AY144" s="73"/>
      <c r="AZ144" s="73"/>
      <c r="BA144" s="74"/>
      <c r="BB144" s="74"/>
      <c r="BC144" s="74"/>
      <c r="BD144" s="74"/>
      <c r="BE144" s="74"/>
      <c r="BF144" s="74"/>
      <c r="BG144" s="74"/>
      <c r="BH144" s="74"/>
      <c r="BK144" s="73"/>
      <c r="BL144" s="73"/>
      <c r="BM144" s="73"/>
      <c r="BN144" s="73"/>
      <c r="BO144" s="73"/>
      <c r="BP144" s="73"/>
      <c r="BQ144" s="73"/>
      <c r="BR144" s="73"/>
    </row>
    <row r="145" spans="1:78" s="63" customFormat="1" x14ac:dyDescent="0.25">
      <c r="A145" s="62">
        <v>14162200</v>
      </c>
      <c r="B145" s="63">
        <v>23773405</v>
      </c>
      <c r="C145" s="63" t="s">
        <v>10</v>
      </c>
      <c r="D145" s="63" t="s">
        <v>172</v>
      </c>
      <c r="F145" s="77"/>
      <c r="G145" s="64">
        <v>0.52400000000000002</v>
      </c>
      <c r="H145" s="64" t="str">
        <f t="shared" ref="H145:H154" si="1355">IF(G145&gt;0.8,"VG",IF(G145&gt;0.7,"G",IF(G145&gt;0.45,"S","NS")))</f>
        <v>S</v>
      </c>
      <c r="I145" s="64" t="str">
        <f t="shared" ref="I145:I152" si="1356">AJ145</f>
        <v>S</v>
      </c>
      <c r="J145" s="64" t="str">
        <f t="shared" ref="J145:J152" si="1357">BB145</f>
        <v>S</v>
      </c>
      <c r="K145" s="64" t="str">
        <f t="shared" ref="K145:K152" si="1358">BT145</f>
        <v>S</v>
      </c>
      <c r="L145" s="65">
        <v>-4.2999999999999997E-2</v>
      </c>
      <c r="M145" s="64" t="str">
        <f t="shared" ref="M145:M154" si="1359">IF(ABS(L145)&lt;5%,"VG",IF(ABS(L145)&lt;10%,"G",IF(ABS(L145)&lt;15%,"S","NS")))</f>
        <v>VG</v>
      </c>
      <c r="N145" s="64" t="str">
        <f t="shared" ref="N145:N152" si="1360">AO145</f>
        <v>S</v>
      </c>
      <c r="O145" s="64" t="str">
        <f t="shared" ref="O145:O152" si="1361">BD145</f>
        <v>NS</v>
      </c>
      <c r="P145" s="64" t="str">
        <f t="shared" ref="P145:P152" si="1362">BY145</f>
        <v>S</v>
      </c>
      <c r="Q145" s="64">
        <v>0.68799999999999994</v>
      </c>
      <c r="R145" s="64" t="str">
        <f t="shared" ref="R145:R154" si="1363">IF(Q145&lt;=0.5,"VG",IF(Q145&lt;=0.6,"G",IF(Q145&lt;=0.7,"S","NS")))</f>
        <v>S</v>
      </c>
      <c r="S145" s="64" t="str">
        <f t="shared" ref="S145:S152" si="1364">AN145</f>
        <v>NS</v>
      </c>
      <c r="T145" s="64" t="str">
        <f t="shared" ref="T145:T152" si="1365">BF145</f>
        <v>S</v>
      </c>
      <c r="U145" s="64" t="str">
        <f t="shared" ref="U145:U152" si="1366">BX145</f>
        <v>S</v>
      </c>
      <c r="V145" s="64">
        <v>0.59899999999999998</v>
      </c>
      <c r="W145" s="64" t="str">
        <f t="shared" ref="W145:W154" si="1367">IF(V145&gt;0.85,"VG",IF(V145&gt;0.75,"G",IF(V145&gt;0.6,"S","NS")))</f>
        <v>NS</v>
      </c>
      <c r="X145" s="64" t="str">
        <f t="shared" ref="X145:X152" si="1368">AP145</f>
        <v>NS</v>
      </c>
      <c r="Y145" s="64" t="str">
        <f t="shared" ref="Y145:Y152" si="1369">BH145</f>
        <v>S</v>
      </c>
      <c r="Z145" s="64" t="str">
        <f t="shared" ref="Z145:Z152" si="1370">BZ145</f>
        <v>S</v>
      </c>
      <c r="AA145" s="66">
        <v>0.61474935919165996</v>
      </c>
      <c r="AB145" s="66">
        <v>0.50541865349041004</v>
      </c>
      <c r="AC145" s="66">
        <v>23.505529061268899</v>
      </c>
      <c r="AD145" s="66">
        <v>20.7573483741354</v>
      </c>
      <c r="AE145" s="66">
        <v>0.62068562155759599</v>
      </c>
      <c r="AF145" s="66">
        <v>0.70326477695786105</v>
      </c>
      <c r="AG145" s="66">
        <v>0.70620903477716401</v>
      </c>
      <c r="AH145" s="66">
        <v>0.59088709824975805</v>
      </c>
      <c r="AI145" s="67" t="s">
        <v>76</v>
      </c>
      <c r="AJ145" s="67" t="s">
        <v>76</v>
      </c>
      <c r="AK145" s="67" t="s">
        <v>73</v>
      </c>
      <c r="AL145" s="67" t="s">
        <v>73</v>
      </c>
      <c r="AM145" s="67" t="s">
        <v>76</v>
      </c>
      <c r="AN145" s="67" t="s">
        <v>73</v>
      </c>
      <c r="AO145" s="67" t="s">
        <v>76</v>
      </c>
      <c r="AP145" s="67" t="s">
        <v>73</v>
      </c>
      <c r="AR145" s="68" t="s">
        <v>84</v>
      </c>
      <c r="AS145" s="66">
        <v>0.65361168481487997</v>
      </c>
      <c r="AT145" s="66">
        <v>0.62891701080685203</v>
      </c>
      <c r="AU145" s="66">
        <v>19.157711222465299</v>
      </c>
      <c r="AV145" s="66">
        <v>19.6352986175783</v>
      </c>
      <c r="AW145" s="66">
        <v>0.58854763204444205</v>
      </c>
      <c r="AX145" s="66">
        <v>0.60916581420262605</v>
      </c>
      <c r="AY145" s="66">
        <v>0.71557078302967803</v>
      </c>
      <c r="AZ145" s="66">
        <v>0.69834539597761702</v>
      </c>
      <c r="BA145" s="67" t="s">
        <v>76</v>
      </c>
      <c r="BB145" s="67" t="s">
        <v>76</v>
      </c>
      <c r="BC145" s="67" t="s">
        <v>73</v>
      </c>
      <c r="BD145" s="67" t="s">
        <v>73</v>
      </c>
      <c r="BE145" s="67" t="s">
        <v>75</v>
      </c>
      <c r="BF145" s="67" t="s">
        <v>76</v>
      </c>
      <c r="BG145" s="67" t="s">
        <v>76</v>
      </c>
      <c r="BH145" s="67" t="s">
        <v>76</v>
      </c>
      <c r="BI145" s="63">
        <f t="shared" ref="BI145:BI152" si="1371">IF(BJ145=AR145,1,0)</f>
        <v>1</v>
      </c>
      <c r="BJ145" s="63" t="s">
        <v>84</v>
      </c>
      <c r="BK145" s="66">
        <v>0.61216899059697905</v>
      </c>
      <c r="BL145" s="66">
        <v>0.58873650283311596</v>
      </c>
      <c r="BM145" s="66">
        <v>23.1104136912037</v>
      </c>
      <c r="BN145" s="66">
        <v>22.9050585976862</v>
      </c>
      <c r="BO145" s="66">
        <v>0.62276079629583403</v>
      </c>
      <c r="BP145" s="66">
        <v>0.64129829031963304</v>
      </c>
      <c r="BQ145" s="66">
        <v>0.702161749198008</v>
      </c>
      <c r="BR145" s="66">
        <v>0.683585110815213</v>
      </c>
      <c r="BS145" s="63" t="s">
        <v>76</v>
      </c>
      <c r="BT145" s="63" t="s">
        <v>76</v>
      </c>
      <c r="BU145" s="63" t="s">
        <v>73</v>
      </c>
      <c r="BV145" s="63" t="s">
        <v>73</v>
      </c>
      <c r="BW145" s="63" t="s">
        <v>76</v>
      </c>
      <c r="BX145" s="63" t="s">
        <v>76</v>
      </c>
      <c r="BY145" s="63" t="s">
        <v>76</v>
      </c>
      <c r="BZ145" s="63" t="s">
        <v>76</v>
      </c>
    </row>
    <row r="146" spans="1:78" s="47" customFormat="1" x14ac:dyDescent="0.25">
      <c r="A146" s="48">
        <v>14162200</v>
      </c>
      <c r="B146" s="47">
        <v>23773405</v>
      </c>
      <c r="C146" s="47" t="s">
        <v>10</v>
      </c>
      <c r="D146" s="47" t="s">
        <v>178</v>
      </c>
      <c r="F146" s="100"/>
      <c r="G146" s="49">
        <v>0.43</v>
      </c>
      <c r="H146" s="49" t="str">
        <f t="shared" si="1355"/>
        <v>NS</v>
      </c>
      <c r="I146" s="49" t="str">
        <f t="shared" si="1356"/>
        <v>S</v>
      </c>
      <c r="J146" s="49" t="str">
        <f t="shared" si="1357"/>
        <v>S</v>
      </c>
      <c r="K146" s="49" t="str">
        <f t="shared" si="1358"/>
        <v>S</v>
      </c>
      <c r="L146" s="50">
        <v>-0.13400000000000001</v>
      </c>
      <c r="M146" s="49" t="str">
        <f t="shared" si="1359"/>
        <v>S</v>
      </c>
      <c r="N146" s="49" t="str">
        <f t="shared" si="1360"/>
        <v>S</v>
      </c>
      <c r="O146" s="49" t="str">
        <f t="shared" si="1361"/>
        <v>NS</v>
      </c>
      <c r="P146" s="49" t="str">
        <f t="shared" si="1362"/>
        <v>S</v>
      </c>
      <c r="Q146" s="49">
        <v>0.74</v>
      </c>
      <c r="R146" s="49" t="str">
        <f t="shared" si="1363"/>
        <v>NS</v>
      </c>
      <c r="S146" s="49" t="str">
        <f t="shared" si="1364"/>
        <v>NS</v>
      </c>
      <c r="T146" s="49" t="str">
        <f t="shared" si="1365"/>
        <v>S</v>
      </c>
      <c r="U146" s="49" t="str">
        <f t="shared" si="1366"/>
        <v>S</v>
      </c>
      <c r="V146" s="49">
        <v>0.56000000000000005</v>
      </c>
      <c r="W146" s="49" t="str">
        <f t="shared" si="1367"/>
        <v>NS</v>
      </c>
      <c r="X146" s="49" t="str">
        <f t="shared" si="1368"/>
        <v>NS</v>
      </c>
      <c r="Y146" s="49" t="str">
        <f t="shared" si="1369"/>
        <v>S</v>
      </c>
      <c r="Z146" s="49" t="str">
        <f t="shared" si="1370"/>
        <v>S</v>
      </c>
      <c r="AA146" s="51">
        <v>0.61474935919165996</v>
      </c>
      <c r="AB146" s="51">
        <v>0.50541865349041004</v>
      </c>
      <c r="AC146" s="51">
        <v>23.505529061268899</v>
      </c>
      <c r="AD146" s="51">
        <v>20.7573483741354</v>
      </c>
      <c r="AE146" s="51">
        <v>0.62068562155759599</v>
      </c>
      <c r="AF146" s="51">
        <v>0.70326477695786105</v>
      </c>
      <c r="AG146" s="51">
        <v>0.70620903477716401</v>
      </c>
      <c r="AH146" s="51">
        <v>0.59088709824975805</v>
      </c>
      <c r="AI146" s="52" t="s">
        <v>76</v>
      </c>
      <c r="AJ146" s="52" t="s">
        <v>76</v>
      </c>
      <c r="AK146" s="52" t="s">
        <v>73</v>
      </c>
      <c r="AL146" s="52" t="s">
        <v>73</v>
      </c>
      <c r="AM146" s="52" t="s">
        <v>76</v>
      </c>
      <c r="AN146" s="52" t="s">
        <v>73</v>
      </c>
      <c r="AO146" s="52" t="s">
        <v>76</v>
      </c>
      <c r="AP146" s="52" t="s">
        <v>73</v>
      </c>
      <c r="AR146" s="53" t="s">
        <v>84</v>
      </c>
      <c r="AS146" s="51">
        <v>0.65361168481487997</v>
      </c>
      <c r="AT146" s="51">
        <v>0.62891701080685203</v>
      </c>
      <c r="AU146" s="51">
        <v>19.157711222465299</v>
      </c>
      <c r="AV146" s="51">
        <v>19.6352986175783</v>
      </c>
      <c r="AW146" s="51">
        <v>0.58854763204444205</v>
      </c>
      <c r="AX146" s="51">
        <v>0.60916581420262605</v>
      </c>
      <c r="AY146" s="51">
        <v>0.71557078302967803</v>
      </c>
      <c r="AZ146" s="51">
        <v>0.69834539597761702</v>
      </c>
      <c r="BA146" s="52" t="s">
        <v>76</v>
      </c>
      <c r="BB146" s="52" t="s">
        <v>76</v>
      </c>
      <c r="BC146" s="52" t="s">
        <v>73</v>
      </c>
      <c r="BD146" s="52" t="s">
        <v>73</v>
      </c>
      <c r="BE146" s="52" t="s">
        <v>75</v>
      </c>
      <c r="BF146" s="52" t="s">
        <v>76</v>
      </c>
      <c r="BG146" s="52" t="s">
        <v>76</v>
      </c>
      <c r="BH146" s="52" t="s">
        <v>76</v>
      </c>
      <c r="BI146" s="47">
        <f t="shared" si="1371"/>
        <v>1</v>
      </c>
      <c r="BJ146" s="47" t="s">
        <v>84</v>
      </c>
      <c r="BK146" s="51">
        <v>0.61216899059697905</v>
      </c>
      <c r="BL146" s="51">
        <v>0.58873650283311596</v>
      </c>
      <c r="BM146" s="51">
        <v>23.1104136912037</v>
      </c>
      <c r="BN146" s="51">
        <v>22.9050585976862</v>
      </c>
      <c r="BO146" s="51">
        <v>0.62276079629583403</v>
      </c>
      <c r="BP146" s="51">
        <v>0.64129829031963304</v>
      </c>
      <c r="BQ146" s="51">
        <v>0.702161749198008</v>
      </c>
      <c r="BR146" s="51">
        <v>0.683585110815213</v>
      </c>
      <c r="BS146" s="47" t="s">
        <v>76</v>
      </c>
      <c r="BT146" s="47" t="s">
        <v>76</v>
      </c>
      <c r="BU146" s="47" t="s">
        <v>73</v>
      </c>
      <c r="BV146" s="47" t="s">
        <v>73</v>
      </c>
      <c r="BW146" s="47" t="s">
        <v>76</v>
      </c>
      <c r="BX146" s="47" t="s">
        <v>76</v>
      </c>
      <c r="BY146" s="47" t="s">
        <v>76</v>
      </c>
      <c r="BZ146" s="47" t="s">
        <v>76</v>
      </c>
    </row>
    <row r="147" spans="1:78" s="47" customFormat="1" x14ac:dyDescent="0.25">
      <c r="A147" s="48">
        <v>14162200</v>
      </c>
      <c r="B147" s="47">
        <v>23773405</v>
      </c>
      <c r="C147" s="47" t="s">
        <v>10</v>
      </c>
      <c r="D147" s="47" t="s">
        <v>185</v>
      </c>
      <c r="F147" s="100"/>
      <c r="G147" s="49">
        <v>0.44</v>
      </c>
      <c r="H147" s="49" t="str">
        <f t="shared" si="1355"/>
        <v>NS</v>
      </c>
      <c r="I147" s="49" t="str">
        <f t="shared" si="1356"/>
        <v>S</v>
      </c>
      <c r="J147" s="49" t="str">
        <f t="shared" si="1357"/>
        <v>S</v>
      </c>
      <c r="K147" s="49" t="str">
        <f t="shared" si="1358"/>
        <v>S</v>
      </c>
      <c r="L147" s="50">
        <v>-0.121</v>
      </c>
      <c r="M147" s="49" t="str">
        <f t="shared" si="1359"/>
        <v>S</v>
      </c>
      <c r="N147" s="49" t="str">
        <f t="shared" si="1360"/>
        <v>S</v>
      </c>
      <c r="O147" s="49" t="str">
        <f t="shared" si="1361"/>
        <v>NS</v>
      </c>
      <c r="P147" s="49" t="str">
        <f t="shared" si="1362"/>
        <v>S</v>
      </c>
      <c r="Q147" s="49">
        <v>0.73</v>
      </c>
      <c r="R147" s="49" t="str">
        <f t="shared" si="1363"/>
        <v>NS</v>
      </c>
      <c r="S147" s="49" t="str">
        <f t="shared" si="1364"/>
        <v>NS</v>
      </c>
      <c r="T147" s="49" t="str">
        <f t="shared" si="1365"/>
        <v>S</v>
      </c>
      <c r="U147" s="49" t="str">
        <f t="shared" si="1366"/>
        <v>S</v>
      </c>
      <c r="V147" s="49">
        <v>0.56000000000000005</v>
      </c>
      <c r="W147" s="49" t="str">
        <f t="shared" si="1367"/>
        <v>NS</v>
      </c>
      <c r="X147" s="49" t="str">
        <f t="shared" si="1368"/>
        <v>NS</v>
      </c>
      <c r="Y147" s="49" t="str">
        <f t="shared" si="1369"/>
        <v>S</v>
      </c>
      <c r="Z147" s="49" t="str">
        <f t="shared" si="1370"/>
        <v>S</v>
      </c>
      <c r="AA147" s="51">
        <v>0.61474935919165996</v>
      </c>
      <c r="AB147" s="51">
        <v>0.50541865349041004</v>
      </c>
      <c r="AC147" s="51">
        <v>23.505529061268899</v>
      </c>
      <c r="AD147" s="51">
        <v>20.7573483741354</v>
      </c>
      <c r="AE147" s="51">
        <v>0.62068562155759599</v>
      </c>
      <c r="AF147" s="51">
        <v>0.70326477695786105</v>
      </c>
      <c r="AG147" s="51">
        <v>0.70620903477716401</v>
      </c>
      <c r="AH147" s="51">
        <v>0.59088709824975805</v>
      </c>
      <c r="AI147" s="52" t="s">
        <v>76</v>
      </c>
      <c r="AJ147" s="52" t="s">
        <v>76</v>
      </c>
      <c r="AK147" s="52" t="s">
        <v>73</v>
      </c>
      <c r="AL147" s="52" t="s">
        <v>73</v>
      </c>
      <c r="AM147" s="52" t="s">
        <v>76</v>
      </c>
      <c r="AN147" s="52" t="s">
        <v>73</v>
      </c>
      <c r="AO147" s="52" t="s">
        <v>76</v>
      </c>
      <c r="AP147" s="52" t="s">
        <v>73</v>
      </c>
      <c r="AR147" s="53" t="s">
        <v>84</v>
      </c>
      <c r="AS147" s="51">
        <v>0.65361168481487997</v>
      </c>
      <c r="AT147" s="51">
        <v>0.62891701080685203</v>
      </c>
      <c r="AU147" s="51">
        <v>19.157711222465299</v>
      </c>
      <c r="AV147" s="51">
        <v>19.6352986175783</v>
      </c>
      <c r="AW147" s="51">
        <v>0.58854763204444205</v>
      </c>
      <c r="AX147" s="51">
        <v>0.60916581420262605</v>
      </c>
      <c r="AY147" s="51">
        <v>0.71557078302967803</v>
      </c>
      <c r="AZ147" s="51">
        <v>0.69834539597761702</v>
      </c>
      <c r="BA147" s="52" t="s">
        <v>76</v>
      </c>
      <c r="BB147" s="52" t="s">
        <v>76</v>
      </c>
      <c r="BC147" s="52" t="s">
        <v>73</v>
      </c>
      <c r="BD147" s="52" t="s">
        <v>73</v>
      </c>
      <c r="BE147" s="52" t="s">
        <v>75</v>
      </c>
      <c r="BF147" s="52" t="s">
        <v>76</v>
      </c>
      <c r="BG147" s="52" t="s">
        <v>76</v>
      </c>
      <c r="BH147" s="52" t="s">
        <v>76</v>
      </c>
      <c r="BI147" s="47">
        <f t="shared" si="1371"/>
        <v>1</v>
      </c>
      <c r="BJ147" s="47" t="s">
        <v>84</v>
      </c>
      <c r="BK147" s="51">
        <v>0.61216899059697905</v>
      </c>
      <c r="BL147" s="51">
        <v>0.58873650283311596</v>
      </c>
      <c r="BM147" s="51">
        <v>23.1104136912037</v>
      </c>
      <c r="BN147" s="51">
        <v>22.9050585976862</v>
      </c>
      <c r="BO147" s="51">
        <v>0.62276079629583403</v>
      </c>
      <c r="BP147" s="51">
        <v>0.64129829031963304</v>
      </c>
      <c r="BQ147" s="51">
        <v>0.702161749198008</v>
      </c>
      <c r="BR147" s="51">
        <v>0.683585110815213</v>
      </c>
      <c r="BS147" s="47" t="s">
        <v>76</v>
      </c>
      <c r="BT147" s="47" t="s">
        <v>76</v>
      </c>
      <c r="BU147" s="47" t="s">
        <v>73</v>
      </c>
      <c r="BV147" s="47" t="s">
        <v>73</v>
      </c>
      <c r="BW147" s="47" t="s">
        <v>76</v>
      </c>
      <c r="BX147" s="47" t="s">
        <v>76</v>
      </c>
      <c r="BY147" s="47" t="s">
        <v>76</v>
      </c>
      <c r="BZ147" s="47" t="s">
        <v>76</v>
      </c>
    </row>
    <row r="148" spans="1:78" s="47" customFormat="1" x14ac:dyDescent="0.25">
      <c r="A148" s="48">
        <v>14162200</v>
      </c>
      <c r="B148" s="47">
        <v>23773405</v>
      </c>
      <c r="C148" s="47" t="s">
        <v>10</v>
      </c>
      <c r="D148" s="47" t="s">
        <v>186</v>
      </c>
      <c r="F148" s="100"/>
      <c r="G148" s="49">
        <v>0.47</v>
      </c>
      <c r="H148" s="49" t="str">
        <f t="shared" si="1355"/>
        <v>S</v>
      </c>
      <c r="I148" s="49" t="str">
        <f t="shared" si="1356"/>
        <v>S</v>
      </c>
      <c r="J148" s="49" t="str">
        <f t="shared" si="1357"/>
        <v>S</v>
      </c>
      <c r="K148" s="49" t="str">
        <f t="shared" si="1358"/>
        <v>S</v>
      </c>
      <c r="L148" s="50">
        <v>-6.0999999999999999E-2</v>
      </c>
      <c r="M148" s="49" t="str">
        <f t="shared" si="1359"/>
        <v>G</v>
      </c>
      <c r="N148" s="49" t="str">
        <f t="shared" si="1360"/>
        <v>S</v>
      </c>
      <c r="O148" s="49" t="str">
        <f t="shared" si="1361"/>
        <v>NS</v>
      </c>
      <c r="P148" s="49" t="str">
        <f t="shared" si="1362"/>
        <v>S</v>
      </c>
      <c r="Q148" s="49">
        <v>0.73</v>
      </c>
      <c r="R148" s="49" t="str">
        <f t="shared" si="1363"/>
        <v>NS</v>
      </c>
      <c r="S148" s="49" t="str">
        <f t="shared" si="1364"/>
        <v>NS</v>
      </c>
      <c r="T148" s="49" t="str">
        <f t="shared" si="1365"/>
        <v>S</v>
      </c>
      <c r="U148" s="49" t="str">
        <f t="shared" si="1366"/>
        <v>S</v>
      </c>
      <c r="V148" s="49">
        <v>0.56000000000000005</v>
      </c>
      <c r="W148" s="49" t="str">
        <f t="shared" si="1367"/>
        <v>NS</v>
      </c>
      <c r="X148" s="49" t="str">
        <f t="shared" si="1368"/>
        <v>NS</v>
      </c>
      <c r="Y148" s="49" t="str">
        <f t="shared" si="1369"/>
        <v>S</v>
      </c>
      <c r="Z148" s="49" t="str">
        <f t="shared" si="1370"/>
        <v>S</v>
      </c>
      <c r="AA148" s="51">
        <v>0.61474935919165996</v>
      </c>
      <c r="AB148" s="51">
        <v>0.50541865349041004</v>
      </c>
      <c r="AC148" s="51">
        <v>23.505529061268899</v>
      </c>
      <c r="AD148" s="51">
        <v>20.7573483741354</v>
      </c>
      <c r="AE148" s="51">
        <v>0.62068562155759599</v>
      </c>
      <c r="AF148" s="51">
        <v>0.70326477695786105</v>
      </c>
      <c r="AG148" s="51">
        <v>0.70620903477716401</v>
      </c>
      <c r="AH148" s="51">
        <v>0.59088709824975805</v>
      </c>
      <c r="AI148" s="52" t="s">
        <v>76</v>
      </c>
      <c r="AJ148" s="52" t="s">
        <v>76</v>
      </c>
      <c r="AK148" s="52" t="s">
        <v>73</v>
      </c>
      <c r="AL148" s="52" t="s">
        <v>73</v>
      </c>
      <c r="AM148" s="52" t="s">
        <v>76</v>
      </c>
      <c r="AN148" s="52" t="s">
        <v>73</v>
      </c>
      <c r="AO148" s="52" t="s">
        <v>76</v>
      </c>
      <c r="AP148" s="52" t="s">
        <v>73</v>
      </c>
      <c r="AR148" s="53" t="s">
        <v>84</v>
      </c>
      <c r="AS148" s="51">
        <v>0.65361168481487997</v>
      </c>
      <c r="AT148" s="51">
        <v>0.62891701080685203</v>
      </c>
      <c r="AU148" s="51">
        <v>19.157711222465299</v>
      </c>
      <c r="AV148" s="51">
        <v>19.6352986175783</v>
      </c>
      <c r="AW148" s="51">
        <v>0.58854763204444205</v>
      </c>
      <c r="AX148" s="51">
        <v>0.60916581420262605</v>
      </c>
      <c r="AY148" s="51">
        <v>0.71557078302967803</v>
      </c>
      <c r="AZ148" s="51">
        <v>0.69834539597761702</v>
      </c>
      <c r="BA148" s="52" t="s">
        <v>76</v>
      </c>
      <c r="BB148" s="52" t="s">
        <v>76</v>
      </c>
      <c r="BC148" s="52" t="s">
        <v>73</v>
      </c>
      <c r="BD148" s="52" t="s">
        <v>73</v>
      </c>
      <c r="BE148" s="52" t="s">
        <v>75</v>
      </c>
      <c r="BF148" s="52" t="s">
        <v>76</v>
      </c>
      <c r="BG148" s="52" t="s">
        <v>76</v>
      </c>
      <c r="BH148" s="52" t="s">
        <v>76</v>
      </c>
      <c r="BI148" s="47">
        <f t="shared" si="1371"/>
        <v>1</v>
      </c>
      <c r="BJ148" s="47" t="s">
        <v>84</v>
      </c>
      <c r="BK148" s="51">
        <v>0.61216899059697905</v>
      </c>
      <c r="BL148" s="51">
        <v>0.58873650283311596</v>
      </c>
      <c r="BM148" s="51">
        <v>23.1104136912037</v>
      </c>
      <c r="BN148" s="51">
        <v>22.9050585976862</v>
      </c>
      <c r="BO148" s="51">
        <v>0.62276079629583403</v>
      </c>
      <c r="BP148" s="51">
        <v>0.64129829031963304</v>
      </c>
      <c r="BQ148" s="51">
        <v>0.702161749198008</v>
      </c>
      <c r="BR148" s="51">
        <v>0.683585110815213</v>
      </c>
      <c r="BS148" s="47" t="s">
        <v>76</v>
      </c>
      <c r="BT148" s="47" t="s">
        <v>76</v>
      </c>
      <c r="BU148" s="47" t="s">
        <v>73</v>
      </c>
      <c r="BV148" s="47" t="s">
        <v>73</v>
      </c>
      <c r="BW148" s="47" t="s">
        <v>76</v>
      </c>
      <c r="BX148" s="47" t="s">
        <v>76</v>
      </c>
      <c r="BY148" s="47" t="s">
        <v>76</v>
      </c>
      <c r="BZ148" s="47" t="s">
        <v>76</v>
      </c>
    </row>
    <row r="149" spans="1:78" s="63" customFormat="1" x14ac:dyDescent="0.25">
      <c r="A149" s="62">
        <v>14162200</v>
      </c>
      <c r="B149" s="63">
        <v>23773405</v>
      </c>
      <c r="C149" s="63" t="s">
        <v>10</v>
      </c>
      <c r="D149" s="63" t="s">
        <v>204</v>
      </c>
      <c r="F149" s="79"/>
      <c r="G149" s="64">
        <v>0.84</v>
      </c>
      <c r="H149" s="64" t="str">
        <f t="shared" si="1355"/>
        <v>VG</v>
      </c>
      <c r="I149" s="64" t="str">
        <f t="shared" si="1356"/>
        <v>S</v>
      </c>
      <c r="J149" s="64" t="str">
        <f t="shared" si="1357"/>
        <v>S</v>
      </c>
      <c r="K149" s="64" t="str">
        <f t="shared" si="1358"/>
        <v>S</v>
      </c>
      <c r="L149" s="65">
        <v>0.124</v>
      </c>
      <c r="M149" s="64" t="str">
        <f t="shared" si="1359"/>
        <v>S</v>
      </c>
      <c r="N149" s="64" t="str">
        <f t="shared" si="1360"/>
        <v>S</v>
      </c>
      <c r="O149" s="64" t="str">
        <f t="shared" si="1361"/>
        <v>NS</v>
      </c>
      <c r="P149" s="64" t="str">
        <f t="shared" si="1362"/>
        <v>S</v>
      </c>
      <c r="Q149" s="64">
        <v>0.4</v>
      </c>
      <c r="R149" s="64" t="str">
        <f t="shared" si="1363"/>
        <v>VG</v>
      </c>
      <c r="S149" s="64" t="str">
        <f t="shared" si="1364"/>
        <v>NS</v>
      </c>
      <c r="T149" s="64" t="str">
        <f t="shared" si="1365"/>
        <v>S</v>
      </c>
      <c r="U149" s="64" t="str">
        <f t="shared" si="1366"/>
        <v>S</v>
      </c>
      <c r="V149" s="64">
        <v>0.85</v>
      </c>
      <c r="W149" s="64" t="str">
        <f t="shared" si="1367"/>
        <v>G</v>
      </c>
      <c r="X149" s="64" t="str">
        <f t="shared" si="1368"/>
        <v>NS</v>
      </c>
      <c r="Y149" s="64" t="str">
        <f t="shared" si="1369"/>
        <v>S</v>
      </c>
      <c r="Z149" s="64" t="str">
        <f t="shared" si="1370"/>
        <v>S</v>
      </c>
      <c r="AA149" s="66">
        <v>0.61474935919165996</v>
      </c>
      <c r="AB149" s="66">
        <v>0.50541865349041004</v>
      </c>
      <c r="AC149" s="66">
        <v>23.505529061268899</v>
      </c>
      <c r="AD149" s="66">
        <v>20.7573483741354</v>
      </c>
      <c r="AE149" s="66">
        <v>0.62068562155759599</v>
      </c>
      <c r="AF149" s="66">
        <v>0.70326477695786105</v>
      </c>
      <c r="AG149" s="66">
        <v>0.70620903477716401</v>
      </c>
      <c r="AH149" s="66">
        <v>0.59088709824975805</v>
      </c>
      <c r="AI149" s="67" t="s">
        <v>76</v>
      </c>
      <c r="AJ149" s="67" t="s">
        <v>76</v>
      </c>
      <c r="AK149" s="67" t="s">
        <v>73</v>
      </c>
      <c r="AL149" s="67" t="s">
        <v>73</v>
      </c>
      <c r="AM149" s="67" t="s">
        <v>76</v>
      </c>
      <c r="AN149" s="67" t="s">
        <v>73</v>
      </c>
      <c r="AO149" s="67" t="s">
        <v>76</v>
      </c>
      <c r="AP149" s="67" t="s">
        <v>73</v>
      </c>
      <c r="AR149" s="68" t="s">
        <v>84</v>
      </c>
      <c r="AS149" s="66">
        <v>0.65361168481487997</v>
      </c>
      <c r="AT149" s="66">
        <v>0.62891701080685203</v>
      </c>
      <c r="AU149" s="66">
        <v>19.157711222465299</v>
      </c>
      <c r="AV149" s="66">
        <v>19.6352986175783</v>
      </c>
      <c r="AW149" s="66">
        <v>0.58854763204444205</v>
      </c>
      <c r="AX149" s="66">
        <v>0.60916581420262605</v>
      </c>
      <c r="AY149" s="66">
        <v>0.71557078302967803</v>
      </c>
      <c r="AZ149" s="66">
        <v>0.69834539597761702</v>
      </c>
      <c r="BA149" s="67" t="s">
        <v>76</v>
      </c>
      <c r="BB149" s="67" t="s">
        <v>76</v>
      </c>
      <c r="BC149" s="67" t="s">
        <v>73</v>
      </c>
      <c r="BD149" s="67" t="s">
        <v>73</v>
      </c>
      <c r="BE149" s="67" t="s">
        <v>75</v>
      </c>
      <c r="BF149" s="67" t="s">
        <v>76</v>
      </c>
      <c r="BG149" s="67" t="s">
        <v>76</v>
      </c>
      <c r="BH149" s="67" t="s">
        <v>76</v>
      </c>
      <c r="BI149" s="63">
        <f t="shared" si="1371"/>
        <v>1</v>
      </c>
      <c r="BJ149" s="63" t="s">
        <v>84</v>
      </c>
      <c r="BK149" s="66">
        <v>0.61216899059697905</v>
      </c>
      <c r="BL149" s="66">
        <v>0.58873650283311596</v>
      </c>
      <c r="BM149" s="66">
        <v>23.1104136912037</v>
      </c>
      <c r="BN149" s="66">
        <v>22.9050585976862</v>
      </c>
      <c r="BO149" s="66">
        <v>0.62276079629583403</v>
      </c>
      <c r="BP149" s="66">
        <v>0.64129829031963304</v>
      </c>
      <c r="BQ149" s="66">
        <v>0.702161749198008</v>
      </c>
      <c r="BR149" s="66">
        <v>0.683585110815213</v>
      </c>
      <c r="BS149" s="63" t="s">
        <v>76</v>
      </c>
      <c r="BT149" s="63" t="s">
        <v>76</v>
      </c>
      <c r="BU149" s="63" t="s">
        <v>73</v>
      </c>
      <c r="BV149" s="63" t="s">
        <v>73</v>
      </c>
      <c r="BW149" s="63" t="s">
        <v>76</v>
      </c>
      <c r="BX149" s="63" t="s">
        <v>76</v>
      </c>
      <c r="BY149" s="63" t="s">
        <v>76</v>
      </c>
      <c r="BZ149" s="63" t="s">
        <v>76</v>
      </c>
    </row>
    <row r="150" spans="1:78" s="63" customFormat="1" x14ac:dyDescent="0.25">
      <c r="A150" s="62">
        <v>14162200</v>
      </c>
      <c r="B150" s="63">
        <v>23773405</v>
      </c>
      <c r="C150" s="63" t="s">
        <v>10</v>
      </c>
      <c r="D150" s="63" t="s">
        <v>205</v>
      </c>
      <c r="F150" s="79"/>
      <c r="G150" s="64">
        <v>0.6</v>
      </c>
      <c r="H150" s="64" t="str">
        <f t="shared" si="1355"/>
        <v>S</v>
      </c>
      <c r="I150" s="64" t="str">
        <f t="shared" si="1356"/>
        <v>S</v>
      </c>
      <c r="J150" s="64" t="str">
        <f t="shared" si="1357"/>
        <v>S</v>
      </c>
      <c r="K150" s="64" t="str">
        <f t="shared" si="1358"/>
        <v>S</v>
      </c>
      <c r="L150" s="65">
        <v>1.7000000000000001E-2</v>
      </c>
      <c r="M150" s="64" t="str">
        <f t="shared" si="1359"/>
        <v>VG</v>
      </c>
      <c r="N150" s="64" t="str">
        <f t="shared" si="1360"/>
        <v>S</v>
      </c>
      <c r="O150" s="64" t="str">
        <f t="shared" si="1361"/>
        <v>NS</v>
      </c>
      <c r="P150" s="64" t="str">
        <f t="shared" si="1362"/>
        <v>S</v>
      </c>
      <c r="Q150" s="64">
        <v>0.63</v>
      </c>
      <c r="R150" s="64" t="str">
        <f t="shared" si="1363"/>
        <v>S</v>
      </c>
      <c r="S150" s="64" t="str">
        <f t="shared" si="1364"/>
        <v>NS</v>
      </c>
      <c r="T150" s="64" t="str">
        <f t="shared" si="1365"/>
        <v>S</v>
      </c>
      <c r="U150" s="64" t="str">
        <f t="shared" si="1366"/>
        <v>S</v>
      </c>
      <c r="V150" s="64">
        <v>0.64600000000000002</v>
      </c>
      <c r="W150" s="64" t="str">
        <f t="shared" si="1367"/>
        <v>S</v>
      </c>
      <c r="X150" s="64" t="str">
        <f t="shared" si="1368"/>
        <v>NS</v>
      </c>
      <c r="Y150" s="64" t="str">
        <f t="shared" si="1369"/>
        <v>S</v>
      </c>
      <c r="Z150" s="64" t="str">
        <f t="shared" si="1370"/>
        <v>S</v>
      </c>
      <c r="AA150" s="66">
        <v>0.61474935919165996</v>
      </c>
      <c r="AB150" s="66">
        <v>0.50541865349041004</v>
      </c>
      <c r="AC150" s="66">
        <v>23.505529061268899</v>
      </c>
      <c r="AD150" s="66">
        <v>20.7573483741354</v>
      </c>
      <c r="AE150" s="66">
        <v>0.62068562155759599</v>
      </c>
      <c r="AF150" s="66">
        <v>0.70326477695786105</v>
      </c>
      <c r="AG150" s="66">
        <v>0.70620903477716401</v>
      </c>
      <c r="AH150" s="66">
        <v>0.59088709824975805</v>
      </c>
      <c r="AI150" s="67" t="s">
        <v>76</v>
      </c>
      <c r="AJ150" s="67" t="s">
        <v>76</v>
      </c>
      <c r="AK150" s="67" t="s">
        <v>73</v>
      </c>
      <c r="AL150" s="67" t="s">
        <v>73</v>
      </c>
      <c r="AM150" s="67" t="s">
        <v>76</v>
      </c>
      <c r="AN150" s="67" t="s">
        <v>73</v>
      </c>
      <c r="AO150" s="67" t="s">
        <v>76</v>
      </c>
      <c r="AP150" s="67" t="s">
        <v>73</v>
      </c>
      <c r="AR150" s="68" t="s">
        <v>84</v>
      </c>
      <c r="AS150" s="66">
        <v>0.65361168481487997</v>
      </c>
      <c r="AT150" s="66">
        <v>0.62891701080685203</v>
      </c>
      <c r="AU150" s="66">
        <v>19.157711222465299</v>
      </c>
      <c r="AV150" s="66">
        <v>19.6352986175783</v>
      </c>
      <c r="AW150" s="66">
        <v>0.58854763204444205</v>
      </c>
      <c r="AX150" s="66">
        <v>0.60916581420262605</v>
      </c>
      <c r="AY150" s="66">
        <v>0.71557078302967803</v>
      </c>
      <c r="AZ150" s="66">
        <v>0.69834539597761702</v>
      </c>
      <c r="BA150" s="67" t="s">
        <v>76</v>
      </c>
      <c r="BB150" s="67" t="s">
        <v>76</v>
      </c>
      <c r="BC150" s="67" t="s">
        <v>73</v>
      </c>
      <c r="BD150" s="67" t="s">
        <v>73</v>
      </c>
      <c r="BE150" s="67" t="s">
        <v>75</v>
      </c>
      <c r="BF150" s="67" t="s">
        <v>76</v>
      </c>
      <c r="BG150" s="67" t="s">
        <v>76</v>
      </c>
      <c r="BH150" s="67" t="s">
        <v>76</v>
      </c>
      <c r="BI150" s="63">
        <f t="shared" si="1371"/>
        <v>1</v>
      </c>
      <c r="BJ150" s="63" t="s">
        <v>84</v>
      </c>
      <c r="BK150" s="66">
        <v>0.61216899059697905</v>
      </c>
      <c r="BL150" s="66">
        <v>0.58873650283311596</v>
      </c>
      <c r="BM150" s="66">
        <v>23.1104136912037</v>
      </c>
      <c r="BN150" s="66">
        <v>22.9050585976862</v>
      </c>
      <c r="BO150" s="66">
        <v>0.62276079629583403</v>
      </c>
      <c r="BP150" s="66">
        <v>0.64129829031963304</v>
      </c>
      <c r="BQ150" s="66">
        <v>0.702161749198008</v>
      </c>
      <c r="BR150" s="66">
        <v>0.683585110815213</v>
      </c>
      <c r="BS150" s="63" t="s">
        <v>76</v>
      </c>
      <c r="BT150" s="63" t="s">
        <v>76</v>
      </c>
      <c r="BU150" s="63" t="s">
        <v>73</v>
      </c>
      <c r="BV150" s="63" t="s">
        <v>73</v>
      </c>
      <c r="BW150" s="63" t="s">
        <v>76</v>
      </c>
      <c r="BX150" s="63" t="s">
        <v>76</v>
      </c>
      <c r="BY150" s="63" t="s">
        <v>76</v>
      </c>
      <c r="BZ150" s="63" t="s">
        <v>76</v>
      </c>
    </row>
    <row r="151" spans="1:78" s="63" customFormat="1" x14ac:dyDescent="0.25">
      <c r="A151" s="62">
        <v>14162200</v>
      </c>
      <c r="B151" s="63">
        <v>23773405</v>
      </c>
      <c r="C151" s="63" t="s">
        <v>10</v>
      </c>
      <c r="D151" s="63" t="s">
        <v>206</v>
      </c>
      <c r="F151" s="79"/>
      <c r="G151" s="64">
        <v>0.61</v>
      </c>
      <c r="H151" s="64" t="str">
        <f t="shared" si="1355"/>
        <v>S</v>
      </c>
      <c r="I151" s="64" t="str">
        <f t="shared" si="1356"/>
        <v>S</v>
      </c>
      <c r="J151" s="64" t="str">
        <f t="shared" si="1357"/>
        <v>S</v>
      </c>
      <c r="K151" s="64" t="str">
        <f t="shared" si="1358"/>
        <v>S</v>
      </c>
      <c r="L151" s="65">
        <v>-1.2E-2</v>
      </c>
      <c r="M151" s="64" t="str">
        <f t="shared" si="1359"/>
        <v>VG</v>
      </c>
      <c r="N151" s="64" t="str">
        <f t="shared" si="1360"/>
        <v>S</v>
      </c>
      <c r="O151" s="64" t="str">
        <f t="shared" si="1361"/>
        <v>NS</v>
      </c>
      <c r="P151" s="64" t="str">
        <f t="shared" si="1362"/>
        <v>S</v>
      </c>
      <c r="Q151" s="64">
        <v>0.63</v>
      </c>
      <c r="R151" s="64" t="str">
        <f t="shared" si="1363"/>
        <v>S</v>
      </c>
      <c r="S151" s="64" t="str">
        <f t="shared" si="1364"/>
        <v>NS</v>
      </c>
      <c r="T151" s="64" t="str">
        <f t="shared" si="1365"/>
        <v>S</v>
      </c>
      <c r="U151" s="64" t="str">
        <f t="shared" si="1366"/>
        <v>S</v>
      </c>
      <c r="V151" s="64">
        <v>0.64600000000000002</v>
      </c>
      <c r="W151" s="64" t="str">
        <f t="shared" si="1367"/>
        <v>S</v>
      </c>
      <c r="X151" s="64" t="str">
        <f t="shared" si="1368"/>
        <v>NS</v>
      </c>
      <c r="Y151" s="64" t="str">
        <f t="shared" si="1369"/>
        <v>S</v>
      </c>
      <c r="Z151" s="64" t="str">
        <f t="shared" si="1370"/>
        <v>S</v>
      </c>
      <c r="AA151" s="66">
        <v>0.61474935919165996</v>
      </c>
      <c r="AB151" s="66">
        <v>0.50541865349041004</v>
      </c>
      <c r="AC151" s="66">
        <v>23.505529061268899</v>
      </c>
      <c r="AD151" s="66">
        <v>20.7573483741354</v>
      </c>
      <c r="AE151" s="66">
        <v>0.62068562155759599</v>
      </c>
      <c r="AF151" s="66">
        <v>0.70326477695786105</v>
      </c>
      <c r="AG151" s="66">
        <v>0.70620903477716401</v>
      </c>
      <c r="AH151" s="66">
        <v>0.59088709824975805</v>
      </c>
      <c r="AI151" s="67" t="s">
        <v>76</v>
      </c>
      <c r="AJ151" s="67" t="s">
        <v>76</v>
      </c>
      <c r="AK151" s="67" t="s">
        <v>73</v>
      </c>
      <c r="AL151" s="67" t="s">
        <v>73</v>
      </c>
      <c r="AM151" s="67" t="s">
        <v>76</v>
      </c>
      <c r="AN151" s="67" t="s">
        <v>73</v>
      </c>
      <c r="AO151" s="67" t="s">
        <v>76</v>
      </c>
      <c r="AP151" s="67" t="s">
        <v>73</v>
      </c>
      <c r="AR151" s="68" t="s">
        <v>84</v>
      </c>
      <c r="AS151" s="66">
        <v>0.65361168481487997</v>
      </c>
      <c r="AT151" s="66">
        <v>0.62891701080685203</v>
      </c>
      <c r="AU151" s="66">
        <v>19.157711222465299</v>
      </c>
      <c r="AV151" s="66">
        <v>19.6352986175783</v>
      </c>
      <c r="AW151" s="66">
        <v>0.58854763204444205</v>
      </c>
      <c r="AX151" s="66">
        <v>0.60916581420262605</v>
      </c>
      <c r="AY151" s="66">
        <v>0.71557078302967803</v>
      </c>
      <c r="AZ151" s="66">
        <v>0.69834539597761702</v>
      </c>
      <c r="BA151" s="67" t="s">
        <v>76</v>
      </c>
      <c r="BB151" s="67" t="s">
        <v>76</v>
      </c>
      <c r="BC151" s="67" t="s">
        <v>73</v>
      </c>
      <c r="BD151" s="67" t="s">
        <v>73</v>
      </c>
      <c r="BE151" s="67" t="s">
        <v>75</v>
      </c>
      <c r="BF151" s="67" t="s">
        <v>76</v>
      </c>
      <c r="BG151" s="67" t="s">
        <v>76</v>
      </c>
      <c r="BH151" s="67" t="s">
        <v>76</v>
      </c>
      <c r="BI151" s="63">
        <f t="shared" si="1371"/>
        <v>1</v>
      </c>
      <c r="BJ151" s="63" t="s">
        <v>84</v>
      </c>
      <c r="BK151" s="66">
        <v>0.61216899059697905</v>
      </c>
      <c r="BL151" s="66">
        <v>0.58873650283311596</v>
      </c>
      <c r="BM151" s="66">
        <v>23.1104136912037</v>
      </c>
      <c r="BN151" s="66">
        <v>22.9050585976862</v>
      </c>
      <c r="BO151" s="66">
        <v>0.62276079629583403</v>
      </c>
      <c r="BP151" s="66">
        <v>0.64129829031963304</v>
      </c>
      <c r="BQ151" s="66">
        <v>0.702161749198008</v>
      </c>
      <c r="BR151" s="66">
        <v>0.683585110815213</v>
      </c>
      <c r="BS151" s="63" t="s">
        <v>76</v>
      </c>
      <c r="BT151" s="63" t="s">
        <v>76</v>
      </c>
      <c r="BU151" s="63" t="s">
        <v>73</v>
      </c>
      <c r="BV151" s="63" t="s">
        <v>73</v>
      </c>
      <c r="BW151" s="63" t="s">
        <v>76</v>
      </c>
      <c r="BX151" s="63" t="s">
        <v>76</v>
      </c>
      <c r="BY151" s="63" t="s">
        <v>76</v>
      </c>
      <c r="BZ151" s="63" t="s">
        <v>76</v>
      </c>
    </row>
    <row r="152" spans="1:78" s="63" customFormat="1" x14ac:dyDescent="0.25">
      <c r="A152" s="62">
        <v>14162200</v>
      </c>
      <c r="B152" s="63">
        <v>23773405</v>
      </c>
      <c r="C152" s="63" t="s">
        <v>10</v>
      </c>
      <c r="D152" s="63" t="s">
        <v>212</v>
      </c>
      <c r="F152" s="79"/>
      <c r="G152" s="64">
        <v>0.6</v>
      </c>
      <c r="H152" s="64" t="str">
        <f t="shared" si="1355"/>
        <v>S</v>
      </c>
      <c r="I152" s="64" t="str">
        <f t="shared" si="1356"/>
        <v>S</v>
      </c>
      <c r="J152" s="64" t="str">
        <f t="shared" si="1357"/>
        <v>S</v>
      </c>
      <c r="K152" s="64" t="str">
        <f t="shared" si="1358"/>
        <v>S</v>
      </c>
      <c r="L152" s="65">
        <v>-4.4999999999999998E-2</v>
      </c>
      <c r="M152" s="64" t="str">
        <f t="shared" si="1359"/>
        <v>VG</v>
      </c>
      <c r="N152" s="64" t="str">
        <f t="shared" si="1360"/>
        <v>S</v>
      </c>
      <c r="O152" s="64" t="str">
        <f t="shared" si="1361"/>
        <v>NS</v>
      </c>
      <c r="P152" s="64" t="str">
        <f t="shared" si="1362"/>
        <v>S</v>
      </c>
      <c r="Q152" s="64">
        <v>0.63</v>
      </c>
      <c r="R152" s="64" t="str">
        <f t="shared" si="1363"/>
        <v>S</v>
      </c>
      <c r="S152" s="64" t="str">
        <f t="shared" si="1364"/>
        <v>NS</v>
      </c>
      <c r="T152" s="64" t="str">
        <f t="shared" si="1365"/>
        <v>S</v>
      </c>
      <c r="U152" s="64" t="str">
        <f t="shared" si="1366"/>
        <v>S</v>
      </c>
      <c r="V152" s="64">
        <v>0.65700000000000003</v>
      </c>
      <c r="W152" s="64" t="str">
        <f t="shared" si="1367"/>
        <v>S</v>
      </c>
      <c r="X152" s="64" t="str">
        <f t="shared" si="1368"/>
        <v>NS</v>
      </c>
      <c r="Y152" s="64" t="str">
        <f t="shared" si="1369"/>
        <v>S</v>
      </c>
      <c r="Z152" s="64" t="str">
        <f t="shared" si="1370"/>
        <v>S</v>
      </c>
      <c r="AA152" s="66">
        <v>0.61474935919165996</v>
      </c>
      <c r="AB152" s="66">
        <v>0.50541865349041004</v>
      </c>
      <c r="AC152" s="66">
        <v>23.505529061268899</v>
      </c>
      <c r="AD152" s="66">
        <v>20.7573483741354</v>
      </c>
      <c r="AE152" s="66">
        <v>0.62068562155759599</v>
      </c>
      <c r="AF152" s="66">
        <v>0.70326477695786105</v>
      </c>
      <c r="AG152" s="66">
        <v>0.70620903477716401</v>
      </c>
      <c r="AH152" s="66">
        <v>0.59088709824975805</v>
      </c>
      <c r="AI152" s="67" t="s">
        <v>76</v>
      </c>
      <c r="AJ152" s="67" t="s">
        <v>76</v>
      </c>
      <c r="AK152" s="67" t="s">
        <v>73</v>
      </c>
      <c r="AL152" s="67" t="s">
        <v>73</v>
      </c>
      <c r="AM152" s="67" t="s">
        <v>76</v>
      </c>
      <c r="AN152" s="67" t="s">
        <v>73</v>
      </c>
      <c r="AO152" s="67" t="s">
        <v>76</v>
      </c>
      <c r="AP152" s="67" t="s">
        <v>73</v>
      </c>
      <c r="AR152" s="68" t="s">
        <v>84</v>
      </c>
      <c r="AS152" s="66">
        <v>0.65361168481487997</v>
      </c>
      <c r="AT152" s="66">
        <v>0.62891701080685203</v>
      </c>
      <c r="AU152" s="66">
        <v>19.157711222465299</v>
      </c>
      <c r="AV152" s="66">
        <v>19.6352986175783</v>
      </c>
      <c r="AW152" s="66">
        <v>0.58854763204444205</v>
      </c>
      <c r="AX152" s="66">
        <v>0.60916581420262605</v>
      </c>
      <c r="AY152" s="66">
        <v>0.71557078302967803</v>
      </c>
      <c r="AZ152" s="66">
        <v>0.69834539597761702</v>
      </c>
      <c r="BA152" s="67" t="s">
        <v>76</v>
      </c>
      <c r="BB152" s="67" t="s">
        <v>76</v>
      </c>
      <c r="BC152" s="67" t="s">
        <v>73</v>
      </c>
      <c r="BD152" s="67" t="s">
        <v>73</v>
      </c>
      <c r="BE152" s="67" t="s">
        <v>75</v>
      </c>
      <c r="BF152" s="67" t="s">
        <v>76</v>
      </c>
      <c r="BG152" s="67" t="s">
        <v>76</v>
      </c>
      <c r="BH152" s="67" t="s">
        <v>76</v>
      </c>
      <c r="BI152" s="63">
        <f t="shared" si="1371"/>
        <v>1</v>
      </c>
      <c r="BJ152" s="63" t="s">
        <v>84</v>
      </c>
      <c r="BK152" s="66">
        <v>0.61216899059697905</v>
      </c>
      <c r="BL152" s="66">
        <v>0.58873650283311596</v>
      </c>
      <c r="BM152" s="66">
        <v>23.1104136912037</v>
      </c>
      <c r="BN152" s="66">
        <v>22.9050585976862</v>
      </c>
      <c r="BO152" s="66">
        <v>0.62276079629583403</v>
      </c>
      <c r="BP152" s="66">
        <v>0.64129829031963304</v>
      </c>
      <c r="BQ152" s="66">
        <v>0.702161749198008</v>
      </c>
      <c r="BR152" s="66">
        <v>0.683585110815213</v>
      </c>
      <c r="BS152" s="63" t="s">
        <v>76</v>
      </c>
      <c r="BT152" s="63" t="s">
        <v>76</v>
      </c>
      <c r="BU152" s="63" t="s">
        <v>73</v>
      </c>
      <c r="BV152" s="63" t="s">
        <v>73</v>
      </c>
      <c r="BW152" s="63" t="s">
        <v>76</v>
      </c>
      <c r="BX152" s="63" t="s">
        <v>76</v>
      </c>
      <c r="BY152" s="63" t="s">
        <v>76</v>
      </c>
      <c r="BZ152" s="63" t="s">
        <v>76</v>
      </c>
    </row>
    <row r="153" spans="1:78" s="63" customFormat="1" x14ac:dyDescent="0.25">
      <c r="A153" s="62">
        <v>14162200</v>
      </c>
      <c r="B153" s="63">
        <v>23773405</v>
      </c>
      <c r="C153" s="63" t="s">
        <v>10</v>
      </c>
      <c r="D153" s="63" t="s">
        <v>228</v>
      </c>
      <c r="E153" s="63" t="s">
        <v>237</v>
      </c>
      <c r="F153" s="79"/>
      <c r="G153" s="64">
        <v>0.6</v>
      </c>
      <c r="H153" s="64" t="str">
        <f t="shared" si="1355"/>
        <v>S</v>
      </c>
      <c r="I153" s="64" t="str">
        <f t="shared" ref="I153" si="1372">AJ153</f>
        <v>S</v>
      </c>
      <c r="J153" s="64" t="str">
        <f t="shared" ref="J153" si="1373">BB153</f>
        <v>S</v>
      </c>
      <c r="K153" s="64" t="str">
        <f t="shared" ref="K153" si="1374">BT153</f>
        <v>S</v>
      </c>
      <c r="L153" s="65">
        <v>-4.2999999999999997E-2</v>
      </c>
      <c r="M153" s="64" t="str">
        <f t="shared" si="1359"/>
        <v>VG</v>
      </c>
      <c r="N153" s="64" t="str">
        <f t="shared" ref="N153" si="1375">AO153</f>
        <v>S</v>
      </c>
      <c r="O153" s="64" t="str">
        <f t="shared" ref="O153" si="1376">BD153</f>
        <v>NS</v>
      </c>
      <c r="P153" s="64" t="str">
        <f t="shared" ref="P153" si="1377">BY153</f>
        <v>S</v>
      </c>
      <c r="Q153" s="64">
        <v>0.60099999999999998</v>
      </c>
      <c r="R153" s="64" t="str">
        <f t="shared" si="1363"/>
        <v>S</v>
      </c>
      <c r="S153" s="64" t="str">
        <f t="shared" ref="S153" si="1378">AN153</f>
        <v>NS</v>
      </c>
      <c r="T153" s="64" t="str">
        <f t="shared" ref="T153" si="1379">BF153</f>
        <v>S</v>
      </c>
      <c r="U153" s="64" t="str">
        <f t="shared" ref="U153" si="1380">BX153</f>
        <v>S</v>
      </c>
      <c r="V153" s="64">
        <v>0.65700000000000003</v>
      </c>
      <c r="W153" s="64" t="str">
        <f t="shared" si="1367"/>
        <v>S</v>
      </c>
      <c r="X153" s="64" t="str">
        <f t="shared" ref="X153" si="1381">AP153</f>
        <v>NS</v>
      </c>
      <c r="Y153" s="64" t="str">
        <f t="shared" ref="Y153" si="1382">BH153</f>
        <v>S</v>
      </c>
      <c r="Z153" s="64" t="str">
        <f t="shared" ref="Z153" si="1383">BZ153</f>
        <v>S</v>
      </c>
      <c r="AA153" s="66">
        <v>0.61474935919165996</v>
      </c>
      <c r="AB153" s="66">
        <v>0.50541865349041004</v>
      </c>
      <c r="AC153" s="66">
        <v>23.505529061268899</v>
      </c>
      <c r="AD153" s="66">
        <v>20.7573483741354</v>
      </c>
      <c r="AE153" s="66">
        <v>0.62068562155759599</v>
      </c>
      <c r="AF153" s="66">
        <v>0.70326477695786105</v>
      </c>
      <c r="AG153" s="66">
        <v>0.70620903477716401</v>
      </c>
      <c r="AH153" s="66">
        <v>0.59088709824975805</v>
      </c>
      <c r="AI153" s="67" t="s">
        <v>76</v>
      </c>
      <c r="AJ153" s="67" t="s">
        <v>76</v>
      </c>
      <c r="AK153" s="67" t="s">
        <v>73</v>
      </c>
      <c r="AL153" s="67" t="s">
        <v>73</v>
      </c>
      <c r="AM153" s="67" t="s">
        <v>76</v>
      </c>
      <c r="AN153" s="67" t="s">
        <v>73</v>
      </c>
      <c r="AO153" s="67" t="s">
        <v>76</v>
      </c>
      <c r="AP153" s="67" t="s">
        <v>73</v>
      </c>
      <c r="AR153" s="68" t="s">
        <v>84</v>
      </c>
      <c r="AS153" s="66">
        <v>0.65361168481487997</v>
      </c>
      <c r="AT153" s="66">
        <v>0.62891701080685203</v>
      </c>
      <c r="AU153" s="66">
        <v>19.157711222465299</v>
      </c>
      <c r="AV153" s="66">
        <v>19.6352986175783</v>
      </c>
      <c r="AW153" s="66">
        <v>0.58854763204444205</v>
      </c>
      <c r="AX153" s="66">
        <v>0.60916581420262605</v>
      </c>
      <c r="AY153" s="66">
        <v>0.71557078302967803</v>
      </c>
      <c r="AZ153" s="66">
        <v>0.69834539597761702</v>
      </c>
      <c r="BA153" s="67" t="s">
        <v>76</v>
      </c>
      <c r="BB153" s="67" t="s">
        <v>76</v>
      </c>
      <c r="BC153" s="67" t="s">
        <v>73</v>
      </c>
      <c r="BD153" s="67" t="s">
        <v>73</v>
      </c>
      <c r="BE153" s="67" t="s">
        <v>75</v>
      </c>
      <c r="BF153" s="67" t="s">
        <v>76</v>
      </c>
      <c r="BG153" s="67" t="s">
        <v>76</v>
      </c>
      <c r="BH153" s="67" t="s">
        <v>76</v>
      </c>
      <c r="BI153" s="63">
        <f t="shared" ref="BI153" si="1384">IF(BJ153=AR153,1,0)</f>
        <v>1</v>
      </c>
      <c r="BJ153" s="63" t="s">
        <v>84</v>
      </c>
      <c r="BK153" s="66">
        <v>0.61216899059697905</v>
      </c>
      <c r="BL153" s="66">
        <v>0.58873650283311596</v>
      </c>
      <c r="BM153" s="66">
        <v>23.1104136912037</v>
      </c>
      <c r="BN153" s="66">
        <v>22.9050585976862</v>
      </c>
      <c r="BO153" s="66">
        <v>0.62276079629583403</v>
      </c>
      <c r="BP153" s="66">
        <v>0.64129829031963304</v>
      </c>
      <c r="BQ153" s="66">
        <v>0.702161749198008</v>
      </c>
      <c r="BR153" s="66">
        <v>0.683585110815213</v>
      </c>
      <c r="BS153" s="63" t="s">
        <v>76</v>
      </c>
      <c r="BT153" s="63" t="s">
        <v>76</v>
      </c>
      <c r="BU153" s="63" t="s">
        <v>73</v>
      </c>
      <c r="BV153" s="63" t="s">
        <v>73</v>
      </c>
      <c r="BW153" s="63" t="s">
        <v>76</v>
      </c>
      <c r="BX153" s="63" t="s">
        <v>76</v>
      </c>
      <c r="BY153" s="63" t="s">
        <v>76</v>
      </c>
      <c r="BZ153" s="63" t="s">
        <v>76</v>
      </c>
    </row>
    <row r="154" spans="1:78" s="63" customFormat="1" x14ac:dyDescent="0.25">
      <c r="A154" s="62">
        <v>14162200</v>
      </c>
      <c r="B154" s="63">
        <v>23773405</v>
      </c>
      <c r="C154" s="63" t="s">
        <v>10</v>
      </c>
      <c r="D154" s="63" t="s">
        <v>254</v>
      </c>
      <c r="E154" s="63" t="s">
        <v>236</v>
      </c>
      <c r="F154" s="79"/>
      <c r="G154" s="64">
        <v>0.59</v>
      </c>
      <c r="H154" s="64" t="str">
        <f t="shared" si="1355"/>
        <v>S</v>
      </c>
      <c r="I154" s="64" t="str">
        <f t="shared" ref="I154" si="1385">AJ154</f>
        <v>S</v>
      </c>
      <c r="J154" s="64" t="str">
        <f t="shared" ref="J154" si="1386">BB154</f>
        <v>S</v>
      </c>
      <c r="K154" s="64" t="str">
        <f t="shared" ref="K154" si="1387">BT154</f>
        <v>S</v>
      </c>
      <c r="L154" s="65">
        <v>-7.0000000000000007E-2</v>
      </c>
      <c r="M154" s="64" t="str">
        <f t="shared" si="1359"/>
        <v>G</v>
      </c>
      <c r="N154" s="64" t="str">
        <f t="shared" ref="N154" si="1388">AO154</f>
        <v>S</v>
      </c>
      <c r="O154" s="64" t="str">
        <f t="shared" ref="O154" si="1389">BD154</f>
        <v>NS</v>
      </c>
      <c r="P154" s="64" t="str">
        <f t="shared" ref="P154" si="1390">BY154</f>
        <v>S</v>
      </c>
      <c r="Q154" s="64">
        <v>0.64</v>
      </c>
      <c r="R154" s="64" t="str">
        <f t="shared" si="1363"/>
        <v>S</v>
      </c>
      <c r="S154" s="64" t="str">
        <f t="shared" ref="S154" si="1391">AN154</f>
        <v>NS</v>
      </c>
      <c r="T154" s="64" t="str">
        <f t="shared" ref="T154" si="1392">BF154</f>
        <v>S</v>
      </c>
      <c r="U154" s="64" t="str">
        <f t="shared" ref="U154" si="1393">BX154</f>
        <v>S</v>
      </c>
      <c r="V154" s="64">
        <v>0.65700000000000003</v>
      </c>
      <c r="W154" s="64" t="str">
        <f t="shared" si="1367"/>
        <v>S</v>
      </c>
      <c r="X154" s="64" t="str">
        <f t="shared" ref="X154" si="1394">AP154</f>
        <v>NS</v>
      </c>
      <c r="Y154" s="64" t="str">
        <f t="shared" ref="Y154" si="1395">BH154</f>
        <v>S</v>
      </c>
      <c r="Z154" s="64" t="str">
        <f t="shared" ref="Z154" si="1396">BZ154</f>
        <v>S</v>
      </c>
      <c r="AA154" s="66">
        <v>0.61474935919165996</v>
      </c>
      <c r="AB154" s="66">
        <v>0.50541865349041004</v>
      </c>
      <c r="AC154" s="66">
        <v>23.505529061268899</v>
      </c>
      <c r="AD154" s="66">
        <v>20.7573483741354</v>
      </c>
      <c r="AE154" s="66">
        <v>0.62068562155759599</v>
      </c>
      <c r="AF154" s="66">
        <v>0.70326477695786105</v>
      </c>
      <c r="AG154" s="66">
        <v>0.70620903477716401</v>
      </c>
      <c r="AH154" s="66">
        <v>0.59088709824975805</v>
      </c>
      <c r="AI154" s="67" t="s">
        <v>76</v>
      </c>
      <c r="AJ154" s="67" t="s">
        <v>76</v>
      </c>
      <c r="AK154" s="67" t="s">
        <v>73</v>
      </c>
      <c r="AL154" s="67" t="s">
        <v>73</v>
      </c>
      <c r="AM154" s="67" t="s">
        <v>76</v>
      </c>
      <c r="AN154" s="67" t="s">
        <v>73</v>
      </c>
      <c r="AO154" s="67" t="s">
        <v>76</v>
      </c>
      <c r="AP154" s="67" t="s">
        <v>73</v>
      </c>
      <c r="AR154" s="68" t="s">
        <v>84</v>
      </c>
      <c r="AS154" s="66">
        <v>0.65361168481487997</v>
      </c>
      <c r="AT154" s="66">
        <v>0.62891701080685203</v>
      </c>
      <c r="AU154" s="66">
        <v>19.157711222465299</v>
      </c>
      <c r="AV154" s="66">
        <v>19.6352986175783</v>
      </c>
      <c r="AW154" s="66">
        <v>0.58854763204444205</v>
      </c>
      <c r="AX154" s="66">
        <v>0.60916581420262605</v>
      </c>
      <c r="AY154" s="66">
        <v>0.71557078302967803</v>
      </c>
      <c r="AZ154" s="66">
        <v>0.69834539597761702</v>
      </c>
      <c r="BA154" s="67" t="s">
        <v>76</v>
      </c>
      <c r="BB154" s="67" t="s">
        <v>76</v>
      </c>
      <c r="BC154" s="67" t="s">
        <v>73</v>
      </c>
      <c r="BD154" s="67" t="s">
        <v>73</v>
      </c>
      <c r="BE154" s="67" t="s">
        <v>75</v>
      </c>
      <c r="BF154" s="67" t="s">
        <v>76</v>
      </c>
      <c r="BG154" s="67" t="s">
        <v>76</v>
      </c>
      <c r="BH154" s="67" t="s">
        <v>76</v>
      </c>
      <c r="BI154" s="63">
        <f t="shared" ref="BI154" si="1397">IF(BJ154=AR154,1,0)</f>
        <v>1</v>
      </c>
      <c r="BJ154" s="63" t="s">
        <v>84</v>
      </c>
      <c r="BK154" s="66">
        <v>0.61216899059697905</v>
      </c>
      <c r="BL154" s="66">
        <v>0.58873650283311596</v>
      </c>
      <c r="BM154" s="66">
        <v>23.1104136912037</v>
      </c>
      <c r="BN154" s="66">
        <v>22.9050585976862</v>
      </c>
      <c r="BO154" s="66">
        <v>0.62276079629583403</v>
      </c>
      <c r="BP154" s="66">
        <v>0.64129829031963304</v>
      </c>
      <c r="BQ154" s="66">
        <v>0.702161749198008</v>
      </c>
      <c r="BR154" s="66">
        <v>0.683585110815213</v>
      </c>
      <c r="BS154" s="63" t="s">
        <v>76</v>
      </c>
      <c r="BT154" s="63" t="s">
        <v>76</v>
      </c>
      <c r="BU154" s="63" t="s">
        <v>73</v>
      </c>
      <c r="BV154" s="63" t="s">
        <v>73</v>
      </c>
      <c r="BW154" s="63" t="s">
        <v>76</v>
      </c>
      <c r="BX154" s="63" t="s">
        <v>76</v>
      </c>
      <c r="BY154" s="63" t="s">
        <v>76</v>
      </c>
      <c r="BZ154" s="63" t="s">
        <v>76</v>
      </c>
    </row>
    <row r="155" spans="1:78" s="63" customFormat="1" x14ac:dyDescent="0.25">
      <c r="A155" s="62">
        <v>14162200</v>
      </c>
      <c r="B155" s="63">
        <v>23773405</v>
      </c>
      <c r="C155" s="63" t="s">
        <v>10</v>
      </c>
      <c r="D155" s="63" t="s">
        <v>260</v>
      </c>
      <c r="F155" s="79"/>
      <c r="G155" s="64">
        <v>0.59</v>
      </c>
      <c r="H155" s="64" t="str">
        <f t="shared" ref="H155" si="1398">IF(G155&gt;0.8,"VG",IF(G155&gt;0.7,"G",IF(G155&gt;0.45,"S","NS")))</f>
        <v>S</v>
      </c>
      <c r="I155" s="64" t="str">
        <f t="shared" ref="I155" si="1399">AJ155</f>
        <v>S</v>
      </c>
      <c r="J155" s="64" t="str">
        <f t="shared" ref="J155" si="1400">BB155</f>
        <v>S</v>
      </c>
      <c r="K155" s="64" t="str">
        <f t="shared" ref="K155" si="1401">BT155</f>
        <v>S</v>
      </c>
      <c r="L155" s="65">
        <v>-7.0999999999999994E-2</v>
      </c>
      <c r="M155" s="64" t="str">
        <f t="shared" ref="M155" si="1402">IF(ABS(L155)&lt;5%,"VG",IF(ABS(L155)&lt;10%,"G",IF(ABS(L155)&lt;15%,"S","NS")))</f>
        <v>G</v>
      </c>
      <c r="N155" s="64" t="str">
        <f t="shared" ref="N155" si="1403">AO155</f>
        <v>S</v>
      </c>
      <c r="O155" s="64" t="str">
        <f t="shared" ref="O155" si="1404">BD155</f>
        <v>NS</v>
      </c>
      <c r="P155" s="64" t="str">
        <f t="shared" ref="P155" si="1405">BY155</f>
        <v>S</v>
      </c>
      <c r="Q155" s="64">
        <v>0.64</v>
      </c>
      <c r="R155" s="64" t="str">
        <f t="shared" ref="R155" si="1406">IF(Q155&lt;=0.5,"VG",IF(Q155&lt;=0.6,"G",IF(Q155&lt;=0.7,"S","NS")))</f>
        <v>S</v>
      </c>
      <c r="S155" s="64" t="str">
        <f t="shared" ref="S155" si="1407">AN155</f>
        <v>NS</v>
      </c>
      <c r="T155" s="64" t="str">
        <f t="shared" ref="T155" si="1408">BF155</f>
        <v>S</v>
      </c>
      <c r="U155" s="64" t="str">
        <f t="shared" ref="U155" si="1409">BX155</f>
        <v>S</v>
      </c>
      <c r="V155" s="64">
        <v>0.65700000000000003</v>
      </c>
      <c r="W155" s="64" t="str">
        <f t="shared" ref="W155" si="1410">IF(V155&gt;0.85,"VG",IF(V155&gt;0.75,"G",IF(V155&gt;0.6,"S","NS")))</f>
        <v>S</v>
      </c>
      <c r="X155" s="64" t="str">
        <f t="shared" ref="X155" si="1411">AP155</f>
        <v>NS</v>
      </c>
      <c r="Y155" s="64" t="str">
        <f t="shared" ref="Y155" si="1412">BH155</f>
        <v>S</v>
      </c>
      <c r="Z155" s="64" t="str">
        <f t="shared" ref="Z155" si="1413">BZ155</f>
        <v>S</v>
      </c>
      <c r="AA155" s="66">
        <v>0.61474935919165996</v>
      </c>
      <c r="AB155" s="66">
        <v>0.50541865349041004</v>
      </c>
      <c r="AC155" s="66">
        <v>23.505529061268899</v>
      </c>
      <c r="AD155" s="66">
        <v>20.7573483741354</v>
      </c>
      <c r="AE155" s="66">
        <v>0.62068562155759599</v>
      </c>
      <c r="AF155" s="66">
        <v>0.70326477695786105</v>
      </c>
      <c r="AG155" s="66">
        <v>0.70620903477716401</v>
      </c>
      <c r="AH155" s="66">
        <v>0.59088709824975805</v>
      </c>
      <c r="AI155" s="67" t="s">
        <v>76</v>
      </c>
      <c r="AJ155" s="67" t="s">
        <v>76</v>
      </c>
      <c r="AK155" s="67" t="s">
        <v>73</v>
      </c>
      <c r="AL155" s="67" t="s">
        <v>73</v>
      </c>
      <c r="AM155" s="67" t="s">
        <v>76</v>
      </c>
      <c r="AN155" s="67" t="s">
        <v>73</v>
      </c>
      <c r="AO155" s="67" t="s">
        <v>76</v>
      </c>
      <c r="AP155" s="67" t="s">
        <v>73</v>
      </c>
      <c r="AR155" s="68" t="s">
        <v>84</v>
      </c>
      <c r="AS155" s="66">
        <v>0.65361168481487997</v>
      </c>
      <c r="AT155" s="66">
        <v>0.62891701080685203</v>
      </c>
      <c r="AU155" s="66">
        <v>19.157711222465299</v>
      </c>
      <c r="AV155" s="66">
        <v>19.6352986175783</v>
      </c>
      <c r="AW155" s="66">
        <v>0.58854763204444205</v>
      </c>
      <c r="AX155" s="66">
        <v>0.60916581420262605</v>
      </c>
      <c r="AY155" s="66">
        <v>0.71557078302967803</v>
      </c>
      <c r="AZ155" s="66">
        <v>0.69834539597761702</v>
      </c>
      <c r="BA155" s="67" t="s">
        <v>76</v>
      </c>
      <c r="BB155" s="67" t="s">
        <v>76</v>
      </c>
      <c r="BC155" s="67" t="s">
        <v>73</v>
      </c>
      <c r="BD155" s="67" t="s">
        <v>73</v>
      </c>
      <c r="BE155" s="67" t="s">
        <v>75</v>
      </c>
      <c r="BF155" s="67" t="s">
        <v>76</v>
      </c>
      <c r="BG155" s="67" t="s">
        <v>76</v>
      </c>
      <c r="BH155" s="67" t="s">
        <v>76</v>
      </c>
      <c r="BI155" s="63">
        <f t="shared" ref="BI155" si="1414">IF(BJ155=AR155,1,0)</f>
        <v>1</v>
      </c>
      <c r="BJ155" s="63" t="s">
        <v>84</v>
      </c>
      <c r="BK155" s="66">
        <v>0.61216899059697905</v>
      </c>
      <c r="BL155" s="66">
        <v>0.58873650283311596</v>
      </c>
      <c r="BM155" s="66">
        <v>23.1104136912037</v>
      </c>
      <c r="BN155" s="66">
        <v>22.9050585976862</v>
      </c>
      <c r="BO155" s="66">
        <v>0.62276079629583403</v>
      </c>
      <c r="BP155" s="66">
        <v>0.64129829031963304</v>
      </c>
      <c r="BQ155" s="66">
        <v>0.702161749198008</v>
      </c>
      <c r="BR155" s="66">
        <v>0.683585110815213</v>
      </c>
      <c r="BS155" s="63" t="s">
        <v>76</v>
      </c>
      <c r="BT155" s="63" t="s">
        <v>76</v>
      </c>
      <c r="BU155" s="63" t="s">
        <v>73</v>
      </c>
      <c r="BV155" s="63" t="s">
        <v>73</v>
      </c>
      <c r="BW155" s="63" t="s">
        <v>76</v>
      </c>
      <c r="BX155" s="63" t="s">
        <v>76</v>
      </c>
      <c r="BY155" s="63" t="s">
        <v>76</v>
      </c>
      <c r="BZ155" s="63" t="s">
        <v>76</v>
      </c>
    </row>
    <row r="156" spans="1:78" s="30" customFormat="1" x14ac:dyDescent="0.25">
      <c r="A156" s="114">
        <v>14162200</v>
      </c>
      <c r="B156" s="30">
        <v>23773405</v>
      </c>
      <c r="C156" s="30" t="s">
        <v>10</v>
      </c>
      <c r="D156" s="30" t="s">
        <v>301</v>
      </c>
      <c r="F156" s="116"/>
      <c r="G156" s="24">
        <v>0.33</v>
      </c>
      <c r="H156" s="24" t="str">
        <f t="shared" ref="H156" si="1415">IF(G156&gt;0.8,"VG",IF(G156&gt;0.7,"G",IF(G156&gt;0.45,"S","NS")))</f>
        <v>NS</v>
      </c>
      <c r="I156" s="24" t="str">
        <f t="shared" ref="I156" si="1416">AJ156</f>
        <v>S</v>
      </c>
      <c r="J156" s="24" t="str">
        <f t="shared" ref="J156" si="1417">BB156</f>
        <v>S</v>
      </c>
      <c r="K156" s="24" t="str">
        <f t="shared" ref="K156" si="1418">BT156</f>
        <v>S</v>
      </c>
      <c r="L156" s="25">
        <v>-0.1948</v>
      </c>
      <c r="M156" s="24" t="str">
        <f t="shared" ref="M156" si="1419">IF(ABS(L156)&lt;5%,"VG",IF(ABS(L156)&lt;10%,"G",IF(ABS(L156)&lt;15%,"S","NS")))</f>
        <v>NS</v>
      </c>
      <c r="N156" s="24" t="str">
        <f t="shared" ref="N156" si="1420">AO156</f>
        <v>S</v>
      </c>
      <c r="O156" s="24" t="str">
        <f t="shared" ref="O156" si="1421">BD156</f>
        <v>NS</v>
      </c>
      <c r="P156" s="24" t="str">
        <f t="shared" ref="P156" si="1422">BY156</f>
        <v>S</v>
      </c>
      <c r="Q156" s="24">
        <v>0.78</v>
      </c>
      <c r="R156" s="24" t="str">
        <f t="shared" ref="R156" si="1423">IF(Q156&lt;=0.5,"VG",IF(Q156&lt;=0.6,"G",IF(Q156&lt;=0.7,"S","NS")))</f>
        <v>NS</v>
      </c>
      <c r="S156" s="24" t="str">
        <f t="shared" ref="S156" si="1424">AN156</f>
        <v>NS</v>
      </c>
      <c r="T156" s="24" t="str">
        <f t="shared" ref="T156" si="1425">BF156</f>
        <v>S</v>
      </c>
      <c r="U156" s="24" t="str">
        <f t="shared" ref="U156" si="1426">BX156</f>
        <v>S</v>
      </c>
      <c r="V156" s="24">
        <v>0.60899999999999999</v>
      </c>
      <c r="W156" s="24" t="str">
        <f t="shared" ref="W156" si="1427">IF(V156&gt;0.85,"VG",IF(V156&gt;0.75,"G",IF(V156&gt;0.6,"S","NS")))</f>
        <v>S</v>
      </c>
      <c r="X156" s="24" t="str">
        <f t="shared" ref="X156" si="1428">AP156</f>
        <v>NS</v>
      </c>
      <c r="Y156" s="24" t="str">
        <f t="shared" ref="Y156" si="1429">BH156</f>
        <v>S</v>
      </c>
      <c r="Z156" s="24" t="str">
        <f t="shared" ref="Z156" si="1430">BZ156</f>
        <v>S</v>
      </c>
      <c r="AA156" s="33">
        <v>0.61474935919165996</v>
      </c>
      <c r="AB156" s="33">
        <v>0.50541865349041004</v>
      </c>
      <c r="AC156" s="33">
        <v>23.505529061268899</v>
      </c>
      <c r="AD156" s="33">
        <v>20.7573483741354</v>
      </c>
      <c r="AE156" s="33">
        <v>0.62068562155759599</v>
      </c>
      <c r="AF156" s="33">
        <v>0.70326477695786105</v>
      </c>
      <c r="AG156" s="33">
        <v>0.70620903477716401</v>
      </c>
      <c r="AH156" s="33">
        <v>0.59088709824975805</v>
      </c>
      <c r="AI156" s="36" t="s">
        <v>76</v>
      </c>
      <c r="AJ156" s="36" t="s">
        <v>76</v>
      </c>
      <c r="AK156" s="36" t="s">
        <v>73</v>
      </c>
      <c r="AL156" s="36" t="s">
        <v>73</v>
      </c>
      <c r="AM156" s="36" t="s">
        <v>76</v>
      </c>
      <c r="AN156" s="36" t="s">
        <v>73</v>
      </c>
      <c r="AO156" s="36" t="s">
        <v>76</v>
      </c>
      <c r="AP156" s="36" t="s">
        <v>73</v>
      </c>
      <c r="AR156" s="117" t="s">
        <v>84</v>
      </c>
      <c r="AS156" s="33">
        <v>0.65361168481487997</v>
      </c>
      <c r="AT156" s="33">
        <v>0.62891701080685203</v>
      </c>
      <c r="AU156" s="33">
        <v>19.157711222465299</v>
      </c>
      <c r="AV156" s="33">
        <v>19.6352986175783</v>
      </c>
      <c r="AW156" s="33">
        <v>0.58854763204444205</v>
      </c>
      <c r="AX156" s="33">
        <v>0.60916581420262605</v>
      </c>
      <c r="AY156" s="33">
        <v>0.71557078302967803</v>
      </c>
      <c r="AZ156" s="33">
        <v>0.69834539597761702</v>
      </c>
      <c r="BA156" s="36" t="s">
        <v>76</v>
      </c>
      <c r="BB156" s="36" t="s">
        <v>76</v>
      </c>
      <c r="BC156" s="36" t="s">
        <v>73</v>
      </c>
      <c r="BD156" s="36" t="s">
        <v>73</v>
      </c>
      <c r="BE156" s="36" t="s">
        <v>75</v>
      </c>
      <c r="BF156" s="36" t="s">
        <v>76</v>
      </c>
      <c r="BG156" s="36" t="s">
        <v>76</v>
      </c>
      <c r="BH156" s="36" t="s">
        <v>76</v>
      </c>
      <c r="BI156" s="30">
        <f t="shared" ref="BI156" si="1431">IF(BJ156=AR156,1,0)</f>
        <v>1</v>
      </c>
      <c r="BJ156" s="30" t="s">
        <v>84</v>
      </c>
      <c r="BK156" s="33">
        <v>0.61216899059697905</v>
      </c>
      <c r="BL156" s="33">
        <v>0.58873650283311596</v>
      </c>
      <c r="BM156" s="33">
        <v>23.1104136912037</v>
      </c>
      <c r="BN156" s="33">
        <v>22.9050585976862</v>
      </c>
      <c r="BO156" s="33">
        <v>0.62276079629583403</v>
      </c>
      <c r="BP156" s="33">
        <v>0.64129829031963304</v>
      </c>
      <c r="BQ156" s="33">
        <v>0.702161749198008</v>
      </c>
      <c r="BR156" s="33">
        <v>0.683585110815213</v>
      </c>
      <c r="BS156" s="30" t="s">
        <v>76</v>
      </c>
      <c r="BT156" s="30" t="s">
        <v>76</v>
      </c>
      <c r="BU156" s="30" t="s">
        <v>73</v>
      </c>
      <c r="BV156" s="30" t="s">
        <v>73</v>
      </c>
      <c r="BW156" s="30" t="s">
        <v>76</v>
      </c>
      <c r="BX156" s="30" t="s">
        <v>76</v>
      </c>
      <c r="BY156" s="30" t="s">
        <v>76</v>
      </c>
      <c r="BZ156" s="30" t="s">
        <v>76</v>
      </c>
    </row>
    <row r="157" spans="1:78" s="30" customFormat="1" x14ac:dyDescent="0.25">
      <c r="A157" s="114">
        <v>14162200</v>
      </c>
      <c r="B157" s="30">
        <v>23773405</v>
      </c>
      <c r="C157" s="30" t="s">
        <v>10</v>
      </c>
      <c r="D157" s="30" t="s">
        <v>304</v>
      </c>
      <c r="F157" s="116"/>
      <c r="G157" s="24">
        <v>0.39</v>
      </c>
      <c r="H157" s="24" t="str">
        <f t="shared" ref="H157" si="1432">IF(G157&gt;0.8,"VG",IF(G157&gt;0.7,"G",IF(G157&gt;0.45,"S","NS")))</f>
        <v>NS</v>
      </c>
      <c r="I157" s="24" t="str">
        <f t="shared" ref="I157" si="1433">AJ157</f>
        <v>S</v>
      </c>
      <c r="J157" s="24" t="str">
        <f t="shared" ref="J157" si="1434">BB157</f>
        <v>S</v>
      </c>
      <c r="K157" s="24" t="str">
        <f t="shared" ref="K157" si="1435">BT157</f>
        <v>S</v>
      </c>
      <c r="L157" s="25">
        <v>-0.16839999999999999</v>
      </c>
      <c r="M157" s="24" t="str">
        <f t="shared" ref="M157" si="1436">IF(ABS(L157)&lt;5%,"VG",IF(ABS(L157)&lt;10%,"G",IF(ABS(L157)&lt;15%,"S","NS")))</f>
        <v>NS</v>
      </c>
      <c r="N157" s="24" t="str">
        <f t="shared" ref="N157" si="1437">AO157</f>
        <v>S</v>
      </c>
      <c r="O157" s="24" t="str">
        <f t="shared" ref="O157" si="1438">BD157</f>
        <v>NS</v>
      </c>
      <c r="P157" s="24" t="str">
        <f t="shared" ref="P157" si="1439">BY157</f>
        <v>S</v>
      </c>
      <c r="Q157" s="24">
        <v>0.76</v>
      </c>
      <c r="R157" s="24" t="str">
        <f t="shared" ref="R157" si="1440">IF(Q157&lt;=0.5,"VG",IF(Q157&lt;=0.6,"G",IF(Q157&lt;=0.7,"S","NS")))</f>
        <v>NS</v>
      </c>
      <c r="S157" s="24" t="str">
        <f t="shared" ref="S157" si="1441">AN157</f>
        <v>NS</v>
      </c>
      <c r="T157" s="24" t="str">
        <f t="shared" ref="T157" si="1442">BF157</f>
        <v>S</v>
      </c>
      <c r="U157" s="24" t="str">
        <f t="shared" ref="U157" si="1443">BX157</f>
        <v>S</v>
      </c>
      <c r="V157" s="24">
        <v>0.61599999999999999</v>
      </c>
      <c r="W157" s="24" t="str">
        <f t="shared" ref="W157" si="1444">IF(V157&gt;0.85,"VG",IF(V157&gt;0.75,"G",IF(V157&gt;0.6,"S","NS")))</f>
        <v>S</v>
      </c>
      <c r="X157" s="24" t="str">
        <f t="shared" ref="X157" si="1445">AP157</f>
        <v>NS</v>
      </c>
      <c r="Y157" s="24" t="str">
        <f t="shared" ref="Y157" si="1446">BH157</f>
        <v>S</v>
      </c>
      <c r="Z157" s="24" t="str">
        <f t="shared" ref="Z157" si="1447">BZ157</f>
        <v>S</v>
      </c>
      <c r="AA157" s="33">
        <v>0.61474935919165996</v>
      </c>
      <c r="AB157" s="33">
        <v>0.50541865349041004</v>
      </c>
      <c r="AC157" s="33">
        <v>23.505529061268899</v>
      </c>
      <c r="AD157" s="33">
        <v>20.7573483741354</v>
      </c>
      <c r="AE157" s="33">
        <v>0.62068562155759599</v>
      </c>
      <c r="AF157" s="33">
        <v>0.70326477695786105</v>
      </c>
      <c r="AG157" s="33">
        <v>0.70620903477716401</v>
      </c>
      <c r="AH157" s="33">
        <v>0.59088709824975805</v>
      </c>
      <c r="AI157" s="36" t="s">
        <v>76</v>
      </c>
      <c r="AJ157" s="36" t="s">
        <v>76</v>
      </c>
      <c r="AK157" s="36" t="s">
        <v>73</v>
      </c>
      <c r="AL157" s="36" t="s">
        <v>73</v>
      </c>
      <c r="AM157" s="36" t="s">
        <v>76</v>
      </c>
      <c r="AN157" s="36" t="s">
        <v>73</v>
      </c>
      <c r="AO157" s="36" t="s">
        <v>76</v>
      </c>
      <c r="AP157" s="36" t="s">
        <v>73</v>
      </c>
      <c r="AR157" s="117" t="s">
        <v>84</v>
      </c>
      <c r="AS157" s="33">
        <v>0.65361168481487997</v>
      </c>
      <c r="AT157" s="33">
        <v>0.62891701080685203</v>
      </c>
      <c r="AU157" s="33">
        <v>19.157711222465299</v>
      </c>
      <c r="AV157" s="33">
        <v>19.6352986175783</v>
      </c>
      <c r="AW157" s="33">
        <v>0.58854763204444205</v>
      </c>
      <c r="AX157" s="33">
        <v>0.60916581420262605</v>
      </c>
      <c r="AY157" s="33">
        <v>0.71557078302967803</v>
      </c>
      <c r="AZ157" s="33">
        <v>0.69834539597761702</v>
      </c>
      <c r="BA157" s="36" t="s">
        <v>76</v>
      </c>
      <c r="BB157" s="36" t="s">
        <v>76</v>
      </c>
      <c r="BC157" s="36" t="s">
        <v>73</v>
      </c>
      <c r="BD157" s="36" t="s">
        <v>73</v>
      </c>
      <c r="BE157" s="36" t="s">
        <v>75</v>
      </c>
      <c r="BF157" s="36" t="s">
        <v>76</v>
      </c>
      <c r="BG157" s="36" t="s">
        <v>76</v>
      </c>
      <c r="BH157" s="36" t="s">
        <v>76</v>
      </c>
      <c r="BI157" s="30">
        <f t="shared" ref="BI157" si="1448">IF(BJ157=AR157,1,0)</f>
        <v>1</v>
      </c>
      <c r="BJ157" s="30" t="s">
        <v>84</v>
      </c>
      <c r="BK157" s="33">
        <v>0.61216899059697905</v>
      </c>
      <c r="BL157" s="33">
        <v>0.58873650283311596</v>
      </c>
      <c r="BM157" s="33">
        <v>23.1104136912037</v>
      </c>
      <c r="BN157" s="33">
        <v>22.9050585976862</v>
      </c>
      <c r="BO157" s="33">
        <v>0.62276079629583403</v>
      </c>
      <c r="BP157" s="33">
        <v>0.64129829031963304</v>
      </c>
      <c r="BQ157" s="33">
        <v>0.702161749198008</v>
      </c>
      <c r="BR157" s="33">
        <v>0.683585110815213</v>
      </c>
      <c r="BS157" s="30" t="s">
        <v>76</v>
      </c>
      <c r="BT157" s="30" t="s">
        <v>76</v>
      </c>
      <c r="BU157" s="30" t="s">
        <v>73</v>
      </c>
      <c r="BV157" s="30" t="s">
        <v>73</v>
      </c>
      <c r="BW157" s="30" t="s">
        <v>76</v>
      </c>
      <c r="BX157" s="30" t="s">
        <v>76</v>
      </c>
      <c r="BY157" s="30" t="s">
        <v>76</v>
      </c>
      <c r="BZ157" s="30" t="s">
        <v>76</v>
      </c>
    </row>
    <row r="158" spans="1:78" s="63" customFormat="1" x14ac:dyDescent="0.25">
      <c r="A158" s="62">
        <v>14162200</v>
      </c>
      <c r="B158" s="63">
        <v>23773405</v>
      </c>
      <c r="C158" s="63" t="s">
        <v>10</v>
      </c>
      <c r="D158" s="63" t="s">
        <v>304</v>
      </c>
      <c r="E158" s="63" t="s">
        <v>306</v>
      </c>
      <c r="F158" s="79"/>
      <c r="G158" s="64">
        <v>0.51</v>
      </c>
      <c r="H158" s="64" t="str">
        <f t="shared" ref="H158" si="1449">IF(G158&gt;0.8,"VG",IF(G158&gt;0.7,"G",IF(G158&gt;0.45,"S","NS")))</f>
        <v>S</v>
      </c>
      <c r="I158" s="64" t="str">
        <f t="shared" ref="I158" si="1450">AJ158</f>
        <v>S</v>
      </c>
      <c r="J158" s="64" t="str">
        <f t="shared" ref="J158" si="1451">BB158</f>
        <v>S</v>
      </c>
      <c r="K158" s="64" t="str">
        <f t="shared" ref="K158" si="1452">BT158</f>
        <v>S</v>
      </c>
      <c r="L158" s="65">
        <v>-7.4999999999999997E-2</v>
      </c>
      <c r="M158" s="64" t="str">
        <f t="shared" ref="M158" si="1453">IF(ABS(L158)&lt;5%,"VG",IF(ABS(L158)&lt;10%,"G",IF(ABS(L158)&lt;15%,"S","NS")))</f>
        <v>G</v>
      </c>
      <c r="N158" s="64" t="str">
        <f t="shared" ref="N158" si="1454">AO158</f>
        <v>S</v>
      </c>
      <c r="O158" s="64" t="str">
        <f t="shared" ref="O158" si="1455">BD158</f>
        <v>NS</v>
      </c>
      <c r="P158" s="64" t="str">
        <f t="shared" ref="P158" si="1456">BY158</f>
        <v>S</v>
      </c>
      <c r="Q158" s="64">
        <v>0.7</v>
      </c>
      <c r="R158" s="64" t="str">
        <f t="shared" ref="R158" si="1457">IF(Q158&lt;=0.5,"VG",IF(Q158&lt;=0.6,"G",IF(Q158&lt;=0.7,"S","NS")))</f>
        <v>S</v>
      </c>
      <c r="S158" s="64" t="str">
        <f t="shared" ref="S158" si="1458">AN158</f>
        <v>NS</v>
      </c>
      <c r="T158" s="64" t="str">
        <f t="shared" ref="T158" si="1459">BF158</f>
        <v>S</v>
      </c>
      <c r="U158" s="64" t="str">
        <f t="shared" ref="U158" si="1460">BX158</f>
        <v>S</v>
      </c>
      <c r="V158" s="64">
        <v>0.627</v>
      </c>
      <c r="W158" s="64" t="str">
        <f t="shared" ref="W158" si="1461">IF(V158&gt;0.85,"VG",IF(V158&gt;0.75,"G",IF(V158&gt;0.6,"S","NS")))</f>
        <v>S</v>
      </c>
      <c r="X158" s="64" t="str">
        <f t="shared" ref="X158" si="1462">AP158</f>
        <v>NS</v>
      </c>
      <c r="Y158" s="64" t="str">
        <f t="shared" ref="Y158" si="1463">BH158</f>
        <v>S</v>
      </c>
      <c r="Z158" s="64" t="str">
        <f t="shared" ref="Z158" si="1464">BZ158</f>
        <v>S</v>
      </c>
      <c r="AA158" s="66">
        <v>0.61474935919165996</v>
      </c>
      <c r="AB158" s="66">
        <v>0.50541865349041004</v>
      </c>
      <c r="AC158" s="66">
        <v>23.505529061268899</v>
      </c>
      <c r="AD158" s="66">
        <v>20.7573483741354</v>
      </c>
      <c r="AE158" s="66">
        <v>0.62068562155759599</v>
      </c>
      <c r="AF158" s="66">
        <v>0.70326477695786105</v>
      </c>
      <c r="AG158" s="66">
        <v>0.70620903477716401</v>
      </c>
      <c r="AH158" s="66">
        <v>0.59088709824975805</v>
      </c>
      <c r="AI158" s="67" t="s">
        <v>76</v>
      </c>
      <c r="AJ158" s="67" t="s">
        <v>76</v>
      </c>
      <c r="AK158" s="67" t="s">
        <v>73</v>
      </c>
      <c r="AL158" s="67" t="s">
        <v>73</v>
      </c>
      <c r="AM158" s="67" t="s">
        <v>76</v>
      </c>
      <c r="AN158" s="67" t="s">
        <v>73</v>
      </c>
      <c r="AO158" s="67" t="s">
        <v>76</v>
      </c>
      <c r="AP158" s="67" t="s">
        <v>73</v>
      </c>
      <c r="AR158" s="68" t="s">
        <v>84</v>
      </c>
      <c r="AS158" s="66">
        <v>0.65361168481487997</v>
      </c>
      <c r="AT158" s="66">
        <v>0.62891701080685203</v>
      </c>
      <c r="AU158" s="66">
        <v>19.157711222465299</v>
      </c>
      <c r="AV158" s="66">
        <v>19.6352986175783</v>
      </c>
      <c r="AW158" s="66">
        <v>0.58854763204444205</v>
      </c>
      <c r="AX158" s="66">
        <v>0.60916581420262605</v>
      </c>
      <c r="AY158" s="66">
        <v>0.71557078302967803</v>
      </c>
      <c r="AZ158" s="66">
        <v>0.69834539597761702</v>
      </c>
      <c r="BA158" s="67" t="s">
        <v>76</v>
      </c>
      <c r="BB158" s="67" t="s">
        <v>76</v>
      </c>
      <c r="BC158" s="67" t="s">
        <v>73</v>
      </c>
      <c r="BD158" s="67" t="s">
        <v>73</v>
      </c>
      <c r="BE158" s="67" t="s">
        <v>75</v>
      </c>
      <c r="BF158" s="67" t="s">
        <v>76</v>
      </c>
      <c r="BG158" s="67" t="s">
        <v>76</v>
      </c>
      <c r="BH158" s="67" t="s">
        <v>76</v>
      </c>
      <c r="BI158" s="63">
        <f t="shared" ref="BI158" si="1465">IF(BJ158=AR158,1,0)</f>
        <v>1</v>
      </c>
      <c r="BJ158" s="63" t="s">
        <v>84</v>
      </c>
      <c r="BK158" s="66">
        <v>0.61216899059697905</v>
      </c>
      <c r="BL158" s="66">
        <v>0.58873650283311596</v>
      </c>
      <c r="BM158" s="66">
        <v>23.1104136912037</v>
      </c>
      <c r="BN158" s="66">
        <v>22.9050585976862</v>
      </c>
      <c r="BO158" s="66">
        <v>0.62276079629583403</v>
      </c>
      <c r="BP158" s="66">
        <v>0.64129829031963304</v>
      </c>
      <c r="BQ158" s="66">
        <v>0.702161749198008</v>
      </c>
      <c r="BR158" s="66">
        <v>0.683585110815213</v>
      </c>
      <c r="BS158" s="63" t="s">
        <v>76</v>
      </c>
      <c r="BT158" s="63" t="s">
        <v>76</v>
      </c>
      <c r="BU158" s="63" t="s">
        <v>73</v>
      </c>
      <c r="BV158" s="63" t="s">
        <v>73</v>
      </c>
      <c r="BW158" s="63" t="s">
        <v>76</v>
      </c>
      <c r="BX158" s="63" t="s">
        <v>76</v>
      </c>
      <c r="BY158" s="63" t="s">
        <v>76</v>
      </c>
      <c r="BZ158" s="63" t="s">
        <v>76</v>
      </c>
    </row>
    <row r="159" spans="1:78" s="63" customFormat="1" x14ac:dyDescent="0.25">
      <c r="A159" s="62">
        <v>14162200</v>
      </c>
      <c r="B159" s="63">
        <v>23773405</v>
      </c>
      <c r="C159" s="63" t="s">
        <v>10</v>
      </c>
      <c r="D159" s="63" t="s">
        <v>315</v>
      </c>
      <c r="E159" s="63" t="s">
        <v>316</v>
      </c>
      <c r="F159" s="79"/>
      <c r="G159" s="64">
        <v>0.59</v>
      </c>
      <c r="H159" s="64" t="str">
        <f t="shared" ref="H159" si="1466">IF(G159&gt;0.8,"VG",IF(G159&gt;0.7,"G",IF(G159&gt;0.45,"S","NS")))</f>
        <v>S</v>
      </c>
      <c r="I159" s="64" t="str">
        <f t="shared" ref="I159" si="1467">AJ159</f>
        <v>S</v>
      </c>
      <c r="J159" s="64" t="str">
        <f t="shared" ref="J159" si="1468">BB159</f>
        <v>S</v>
      </c>
      <c r="K159" s="64" t="str">
        <f t="shared" ref="K159" si="1469">BT159</f>
        <v>S</v>
      </c>
      <c r="L159" s="65">
        <v>-0.1032</v>
      </c>
      <c r="M159" s="64" t="str">
        <f t="shared" ref="M159" si="1470">IF(ABS(L159)&lt;5%,"VG",IF(ABS(L159)&lt;10%,"G",IF(ABS(L159)&lt;15%,"S","NS")))</f>
        <v>S</v>
      </c>
      <c r="N159" s="64" t="str">
        <f t="shared" ref="N159" si="1471">AO159</f>
        <v>S</v>
      </c>
      <c r="O159" s="64" t="str">
        <f t="shared" ref="O159" si="1472">BD159</f>
        <v>NS</v>
      </c>
      <c r="P159" s="64" t="str">
        <f t="shared" ref="P159" si="1473">BY159</f>
        <v>S</v>
      </c>
      <c r="Q159" s="64">
        <v>0.63</v>
      </c>
      <c r="R159" s="64" t="str">
        <f t="shared" ref="R159" si="1474">IF(Q159&lt;=0.5,"VG",IF(Q159&lt;=0.6,"G",IF(Q159&lt;=0.7,"S","NS")))</f>
        <v>S</v>
      </c>
      <c r="S159" s="64" t="str">
        <f t="shared" ref="S159" si="1475">AN159</f>
        <v>NS</v>
      </c>
      <c r="T159" s="64" t="str">
        <f t="shared" ref="T159" si="1476">BF159</f>
        <v>S</v>
      </c>
      <c r="U159" s="64" t="str">
        <f t="shared" ref="U159" si="1477">BX159</f>
        <v>S</v>
      </c>
      <c r="V159" s="64">
        <v>0.65</v>
      </c>
      <c r="W159" s="64" t="str">
        <f t="shared" ref="W159" si="1478">IF(V159&gt;0.85,"VG",IF(V159&gt;0.75,"G",IF(V159&gt;0.6,"S","NS")))</f>
        <v>S</v>
      </c>
      <c r="X159" s="64" t="str">
        <f t="shared" ref="X159" si="1479">AP159</f>
        <v>NS</v>
      </c>
      <c r="Y159" s="64" t="str">
        <f t="shared" ref="Y159" si="1480">BH159</f>
        <v>S</v>
      </c>
      <c r="Z159" s="64" t="str">
        <f t="shared" ref="Z159" si="1481">BZ159</f>
        <v>S</v>
      </c>
      <c r="AA159" s="66">
        <v>0.61474935919165996</v>
      </c>
      <c r="AB159" s="66">
        <v>0.50541865349041004</v>
      </c>
      <c r="AC159" s="66">
        <v>23.505529061268899</v>
      </c>
      <c r="AD159" s="66">
        <v>20.7573483741354</v>
      </c>
      <c r="AE159" s="66">
        <v>0.62068562155759599</v>
      </c>
      <c r="AF159" s="66">
        <v>0.70326477695786105</v>
      </c>
      <c r="AG159" s="66">
        <v>0.70620903477716401</v>
      </c>
      <c r="AH159" s="66">
        <v>0.59088709824975805</v>
      </c>
      <c r="AI159" s="67" t="s">
        <v>76</v>
      </c>
      <c r="AJ159" s="67" t="s">
        <v>76</v>
      </c>
      <c r="AK159" s="67" t="s">
        <v>73</v>
      </c>
      <c r="AL159" s="67" t="s">
        <v>73</v>
      </c>
      <c r="AM159" s="67" t="s">
        <v>76</v>
      </c>
      <c r="AN159" s="67" t="s">
        <v>73</v>
      </c>
      <c r="AO159" s="67" t="s">
        <v>76</v>
      </c>
      <c r="AP159" s="67" t="s">
        <v>73</v>
      </c>
      <c r="AR159" s="68" t="s">
        <v>84</v>
      </c>
      <c r="AS159" s="66">
        <v>0.65361168481487997</v>
      </c>
      <c r="AT159" s="66">
        <v>0.62891701080685203</v>
      </c>
      <c r="AU159" s="66">
        <v>19.157711222465299</v>
      </c>
      <c r="AV159" s="66">
        <v>19.6352986175783</v>
      </c>
      <c r="AW159" s="66">
        <v>0.58854763204444205</v>
      </c>
      <c r="AX159" s="66">
        <v>0.60916581420262605</v>
      </c>
      <c r="AY159" s="66">
        <v>0.71557078302967803</v>
      </c>
      <c r="AZ159" s="66">
        <v>0.69834539597761702</v>
      </c>
      <c r="BA159" s="67" t="s">
        <v>76</v>
      </c>
      <c r="BB159" s="67" t="s">
        <v>76</v>
      </c>
      <c r="BC159" s="67" t="s">
        <v>73</v>
      </c>
      <c r="BD159" s="67" t="s">
        <v>73</v>
      </c>
      <c r="BE159" s="67" t="s">
        <v>75</v>
      </c>
      <c r="BF159" s="67" t="s">
        <v>76</v>
      </c>
      <c r="BG159" s="67" t="s">
        <v>76</v>
      </c>
      <c r="BH159" s="67" t="s">
        <v>76</v>
      </c>
      <c r="BI159" s="63">
        <f t="shared" ref="BI159" si="1482">IF(BJ159=AR159,1,0)</f>
        <v>1</v>
      </c>
      <c r="BJ159" s="63" t="s">
        <v>84</v>
      </c>
      <c r="BK159" s="66">
        <v>0.61216899059697905</v>
      </c>
      <c r="BL159" s="66">
        <v>0.58873650283311596</v>
      </c>
      <c r="BM159" s="66">
        <v>23.1104136912037</v>
      </c>
      <c r="BN159" s="66">
        <v>22.9050585976862</v>
      </c>
      <c r="BO159" s="66">
        <v>0.62276079629583403</v>
      </c>
      <c r="BP159" s="66">
        <v>0.64129829031963304</v>
      </c>
      <c r="BQ159" s="66">
        <v>0.702161749198008</v>
      </c>
      <c r="BR159" s="66">
        <v>0.683585110815213</v>
      </c>
      <c r="BS159" s="63" t="s">
        <v>76</v>
      </c>
      <c r="BT159" s="63" t="s">
        <v>76</v>
      </c>
      <c r="BU159" s="63" t="s">
        <v>73</v>
      </c>
      <c r="BV159" s="63" t="s">
        <v>73</v>
      </c>
      <c r="BW159" s="63" t="s">
        <v>76</v>
      </c>
      <c r="BX159" s="63" t="s">
        <v>76</v>
      </c>
      <c r="BY159" s="63" t="s">
        <v>76</v>
      </c>
      <c r="BZ159" s="63" t="s">
        <v>76</v>
      </c>
    </row>
    <row r="160" spans="1:78" s="47" customFormat="1" x14ac:dyDescent="0.25">
      <c r="A160" s="48">
        <v>14162200</v>
      </c>
      <c r="B160" s="47">
        <v>23773405</v>
      </c>
      <c r="C160" s="47" t="s">
        <v>10</v>
      </c>
      <c r="D160" s="47" t="s">
        <v>317</v>
      </c>
      <c r="E160" s="47" t="s">
        <v>318</v>
      </c>
      <c r="F160" s="100"/>
      <c r="G160" s="49">
        <v>0.59</v>
      </c>
      <c r="H160" s="49" t="str">
        <f t="shared" ref="H160" si="1483">IF(G160&gt;0.8,"VG",IF(G160&gt;0.7,"G",IF(G160&gt;0.45,"S","NS")))</f>
        <v>S</v>
      </c>
      <c r="I160" s="49" t="str">
        <f t="shared" ref="I160" si="1484">AJ160</f>
        <v>S</v>
      </c>
      <c r="J160" s="49" t="str">
        <f t="shared" ref="J160" si="1485">BB160</f>
        <v>S</v>
      </c>
      <c r="K160" s="49" t="str">
        <f t="shared" ref="K160" si="1486">BT160</f>
        <v>S</v>
      </c>
      <c r="L160" s="50">
        <v>0.158</v>
      </c>
      <c r="M160" s="49" t="str">
        <f t="shared" ref="M160" si="1487">IF(ABS(L160)&lt;5%,"VG",IF(ABS(L160)&lt;10%,"G",IF(ABS(L160)&lt;15%,"S","NS")))</f>
        <v>NS</v>
      </c>
      <c r="N160" s="49" t="str">
        <f t="shared" ref="N160" si="1488">AO160</f>
        <v>S</v>
      </c>
      <c r="O160" s="49" t="str">
        <f t="shared" ref="O160" si="1489">BD160</f>
        <v>NS</v>
      </c>
      <c r="P160" s="49" t="str">
        <f t="shared" ref="P160" si="1490">BY160</f>
        <v>S</v>
      </c>
      <c r="Q160" s="49">
        <v>0.63</v>
      </c>
      <c r="R160" s="49" t="str">
        <f t="shared" ref="R160" si="1491">IF(Q160&lt;=0.5,"VG",IF(Q160&lt;=0.6,"G",IF(Q160&lt;=0.7,"S","NS")))</f>
        <v>S</v>
      </c>
      <c r="S160" s="49" t="str">
        <f t="shared" ref="S160" si="1492">AN160</f>
        <v>NS</v>
      </c>
      <c r="T160" s="49" t="str">
        <f t="shared" ref="T160" si="1493">BF160</f>
        <v>S</v>
      </c>
      <c r="U160" s="49" t="str">
        <f t="shared" ref="U160" si="1494">BX160</f>
        <v>S</v>
      </c>
      <c r="V160" s="49">
        <v>0.628</v>
      </c>
      <c r="W160" s="49" t="str">
        <f t="shared" ref="W160" si="1495">IF(V160&gt;0.85,"VG",IF(V160&gt;0.75,"G",IF(V160&gt;0.6,"S","NS")))</f>
        <v>S</v>
      </c>
      <c r="X160" s="49" t="str">
        <f t="shared" ref="X160" si="1496">AP160</f>
        <v>NS</v>
      </c>
      <c r="Y160" s="49" t="str">
        <f t="shared" ref="Y160" si="1497">BH160</f>
        <v>S</v>
      </c>
      <c r="Z160" s="49" t="str">
        <f t="shared" ref="Z160" si="1498">BZ160</f>
        <v>S</v>
      </c>
      <c r="AA160" s="51">
        <v>0.61474935919165996</v>
      </c>
      <c r="AB160" s="51">
        <v>0.50541865349041004</v>
      </c>
      <c r="AC160" s="51">
        <v>23.505529061268899</v>
      </c>
      <c r="AD160" s="51">
        <v>20.7573483741354</v>
      </c>
      <c r="AE160" s="51">
        <v>0.62068562155759599</v>
      </c>
      <c r="AF160" s="51">
        <v>0.70326477695786105</v>
      </c>
      <c r="AG160" s="51">
        <v>0.70620903477716401</v>
      </c>
      <c r="AH160" s="51">
        <v>0.59088709824975805</v>
      </c>
      <c r="AI160" s="52" t="s">
        <v>76</v>
      </c>
      <c r="AJ160" s="52" t="s">
        <v>76</v>
      </c>
      <c r="AK160" s="52" t="s">
        <v>73</v>
      </c>
      <c r="AL160" s="52" t="s">
        <v>73</v>
      </c>
      <c r="AM160" s="52" t="s">
        <v>76</v>
      </c>
      <c r="AN160" s="52" t="s">
        <v>73</v>
      </c>
      <c r="AO160" s="52" t="s">
        <v>76</v>
      </c>
      <c r="AP160" s="52" t="s">
        <v>73</v>
      </c>
      <c r="AR160" s="53" t="s">
        <v>84</v>
      </c>
      <c r="AS160" s="51">
        <v>0.65361168481487997</v>
      </c>
      <c r="AT160" s="51">
        <v>0.62891701080685203</v>
      </c>
      <c r="AU160" s="51">
        <v>19.157711222465299</v>
      </c>
      <c r="AV160" s="51">
        <v>19.6352986175783</v>
      </c>
      <c r="AW160" s="51">
        <v>0.58854763204444205</v>
      </c>
      <c r="AX160" s="51">
        <v>0.60916581420262605</v>
      </c>
      <c r="AY160" s="51">
        <v>0.71557078302967803</v>
      </c>
      <c r="AZ160" s="51">
        <v>0.69834539597761702</v>
      </c>
      <c r="BA160" s="52" t="s">
        <v>76</v>
      </c>
      <c r="BB160" s="52" t="s">
        <v>76</v>
      </c>
      <c r="BC160" s="52" t="s">
        <v>73</v>
      </c>
      <c r="BD160" s="52" t="s">
        <v>73</v>
      </c>
      <c r="BE160" s="52" t="s">
        <v>75</v>
      </c>
      <c r="BF160" s="52" t="s">
        <v>76</v>
      </c>
      <c r="BG160" s="52" t="s">
        <v>76</v>
      </c>
      <c r="BH160" s="52" t="s">
        <v>76</v>
      </c>
      <c r="BI160" s="47">
        <f t="shared" ref="BI160" si="1499">IF(BJ160=AR160,1,0)</f>
        <v>1</v>
      </c>
      <c r="BJ160" s="47" t="s">
        <v>84</v>
      </c>
      <c r="BK160" s="51">
        <v>0.61216899059697905</v>
      </c>
      <c r="BL160" s="51">
        <v>0.58873650283311596</v>
      </c>
      <c r="BM160" s="51">
        <v>23.1104136912037</v>
      </c>
      <c r="BN160" s="51">
        <v>22.9050585976862</v>
      </c>
      <c r="BO160" s="51">
        <v>0.62276079629583403</v>
      </c>
      <c r="BP160" s="51">
        <v>0.64129829031963304</v>
      </c>
      <c r="BQ160" s="51">
        <v>0.702161749198008</v>
      </c>
      <c r="BR160" s="51">
        <v>0.683585110815213</v>
      </c>
      <c r="BS160" s="47" t="s">
        <v>76</v>
      </c>
      <c r="BT160" s="47" t="s">
        <v>76</v>
      </c>
      <c r="BU160" s="47" t="s">
        <v>73</v>
      </c>
      <c r="BV160" s="47" t="s">
        <v>73</v>
      </c>
      <c r="BW160" s="47" t="s">
        <v>76</v>
      </c>
      <c r="BX160" s="47" t="s">
        <v>76</v>
      </c>
      <c r="BY160" s="47" t="s">
        <v>76</v>
      </c>
      <c r="BZ160" s="47" t="s">
        <v>76</v>
      </c>
    </row>
    <row r="161" spans="1:78" s="47" customFormat="1" x14ac:dyDescent="0.25">
      <c r="A161" s="48">
        <v>14162200</v>
      </c>
      <c r="B161" s="47">
        <v>23773405</v>
      </c>
      <c r="C161" s="47" t="s">
        <v>10</v>
      </c>
      <c r="D161" s="47" t="s">
        <v>319</v>
      </c>
      <c r="E161" s="47" t="s">
        <v>318</v>
      </c>
      <c r="F161" s="100"/>
      <c r="G161" s="49">
        <v>0.59</v>
      </c>
      <c r="H161" s="49" t="str">
        <f t="shared" ref="H161" si="1500">IF(G161&gt;0.8,"VG",IF(G161&gt;0.7,"G",IF(G161&gt;0.45,"S","NS")))</f>
        <v>S</v>
      </c>
      <c r="I161" s="49" t="str">
        <f t="shared" ref="I161" si="1501">AJ161</f>
        <v>S</v>
      </c>
      <c r="J161" s="49" t="str">
        <f t="shared" ref="J161" si="1502">BB161</f>
        <v>S</v>
      </c>
      <c r="K161" s="49" t="str">
        <f t="shared" ref="K161" si="1503">BT161</f>
        <v>S</v>
      </c>
      <c r="L161" s="50">
        <v>0.1615</v>
      </c>
      <c r="M161" s="49" t="str">
        <f t="shared" ref="M161" si="1504">IF(ABS(L161)&lt;5%,"VG",IF(ABS(L161)&lt;10%,"G",IF(ABS(L161)&lt;15%,"S","NS")))</f>
        <v>NS</v>
      </c>
      <c r="N161" s="49" t="str">
        <f t="shared" ref="N161" si="1505">AO161</f>
        <v>S</v>
      </c>
      <c r="O161" s="49" t="str">
        <f t="shared" ref="O161" si="1506">BD161</f>
        <v>NS</v>
      </c>
      <c r="P161" s="49" t="str">
        <f t="shared" ref="P161" si="1507">BY161</f>
        <v>S</v>
      </c>
      <c r="Q161" s="49">
        <v>0.63</v>
      </c>
      <c r="R161" s="49" t="str">
        <f t="shared" ref="R161" si="1508">IF(Q161&lt;=0.5,"VG",IF(Q161&lt;=0.6,"G",IF(Q161&lt;=0.7,"S","NS")))</f>
        <v>S</v>
      </c>
      <c r="S161" s="49" t="str">
        <f t="shared" ref="S161" si="1509">AN161</f>
        <v>NS</v>
      </c>
      <c r="T161" s="49" t="str">
        <f t="shared" ref="T161" si="1510">BF161</f>
        <v>S</v>
      </c>
      <c r="U161" s="49" t="str">
        <f t="shared" ref="U161" si="1511">BX161</f>
        <v>S</v>
      </c>
      <c r="V161" s="49">
        <v>0.628</v>
      </c>
      <c r="W161" s="49" t="str">
        <f t="shared" ref="W161" si="1512">IF(V161&gt;0.85,"VG",IF(V161&gt;0.75,"G",IF(V161&gt;0.6,"S","NS")))</f>
        <v>S</v>
      </c>
      <c r="X161" s="49" t="str">
        <f t="shared" ref="X161" si="1513">AP161</f>
        <v>NS</v>
      </c>
      <c r="Y161" s="49" t="str">
        <f t="shared" ref="Y161" si="1514">BH161</f>
        <v>S</v>
      </c>
      <c r="Z161" s="49" t="str">
        <f t="shared" ref="Z161" si="1515">BZ161</f>
        <v>S</v>
      </c>
      <c r="AA161" s="51">
        <v>0.61474935919165996</v>
      </c>
      <c r="AB161" s="51">
        <v>0.50541865349041004</v>
      </c>
      <c r="AC161" s="51">
        <v>23.505529061268899</v>
      </c>
      <c r="AD161" s="51">
        <v>20.7573483741354</v>
      </c>
      <c r="AE161" s="51">
        <v>0.62068562155759599</v>
      </c>
      <c r="AF161" s="51">
        <v>0.70326477695786105</v>
      </c>
      <c r="AG161" s="51">
        <v>0.70620903477716401</v>
      </c>
      <c r="AH161" s="51">
        <v>0.59088709824975805</v>
      </c>
      <c r="AI161" s="52" t="s">
        <v>76</v>
      </c>
      <c r="AJ161" s="52" t="s">
        <v>76</v>
      </c>
      <c r="AK161" s="52" t="s">
        <v>73</v>
      </c>
      <c r="AL161" s="52" t="s">
        <v>73</v>
      </c>
      <c r="AM161" s="52" t="s">
        <v>76</v>
      </c>
      <c r="AN161" s="52" t="s">
        <v>73</v>
      </c>
      <c r="AO161" s="52" t="s">
        <v>76</v>
      </c>
      <c r="AP161" s="52" t="s">
        <v>73</v>
      </c>
      <c r="AR161" s="53" t="s">
        <v>84</v>
      </c>
      <c r="AS161" s="51">
        <v>0.65361168481487997</v>
      </c>
      <c r="AT161" s="51">
        <v>0.62891701080685203</v>
      </c>
      <c r="AU161" s="51">
        <v>19.157711222465299</v>
      </c>
      <c r="AV161" s="51">
        <v>19.6352986175783</v>
      </c>
      <c r="AW161" s="51">
        <v>0.58854763204444205</v>
      </c>
      <c r="AX161" s="51">
        <v>0.60916581420262605</v>
      </c>
      <c r="AY161" s="51">
        <v>0.71557078302967803</v>
      </c>
      <c r="AZ161" s="51">
        <v>0.69834539597761702</v>
      </c>
      <c r="BA161" s="52" t="s">
        <v>76</v>
      </c>
      <c r="BB161" s="52" t="s">
        <v>76</v>
      </c>
      <c r="BC161" s="52" t="s">
        <v>73</v>
      </c>
      <c r="BD161" s="52" t="s">
        <v>73</v>
      </c>
      <c r="BE161" s="52" t="s">
        <v>75</v>
      </c>
      <c r="BF161" s="52" t="s">
        <v>76</v>
      </c>
      <c r="BG161" s="52" t="s">
        <v>76</v>
      </c>
      <c r="BH161" s="52" t="s">
        <v>76</v>
      </c>
      <c r="BI161" s="47">
        <f t="shared" ref="BI161" si="1516">IF(BJ161=AR161,1,0)</f>
        <v>1</v>
      </c>
      <c r="BJ161" s="47" t="s">
        <v>84</v>
      </c>
      <c r="BK161" s="51">
        <v>0.61216899059697905</v>
      </c>
      <c r="BL161" s="51">
        <v>0.58873650283311596</v>
      </c>
      <c r="BM161" s="51">
        <v>23.1104136912037</v>
      </c>
      <c r="BN161" s="51">
        <v>22.9050585976862</v>
      </c>
      <c r="BO161" s="51">
        <v>0.62276079629583403</v>
      </c>
      <c r="BP161" s="51">
        <v>0.64129829031963304</v>
      </c>
      <c r="BQ161" s="51">
        <v>0.702161749198008</v>
      </c>
      <c r="BR161" s="51">
        <v>0.683585110815213</v>
      </c>
      <c r="BS161" s="47" t="s">
        <v>76</v>
      </c>
      <c r="BT161" s="47" t="s">
        <v>76</v>
      </c>
      <c r="BU161" s="47" t="s">
        <v>73</v>
      </c>
      <c r="BV161" s="47" t="s">
        <v>73</v>
      </c>
      <c r="BW161" s="47" t="s">
        <v>76</v>
      </c>
      <c r="BX161" s="47" t="s">
        <v>76</v>
      </c>
      <c r="BY161" s="47" t="s">
        <v>76</v>
      </c>
      <c r="BZ161" s="47" t="s">
        <v>76</v>
      </c>
    </row>
    <row r="162" spans="1:78" s="47" customFormat="1" x14ac:dyDescent="0.25">
      <c r="A162" s="48">
        <v>14162200</v>
      </c>
      <c r="B162" s="47">
        <v>23773405</v>
      </c>
      <c r="C162" s="47" t="s">
        <v>10</v>
      </c>
      <c r="D162" s="47" t="s">
        <v>319</v>
      </c>
      <c r="E162" s="47" t="s">
        <v>316</v>
      </c>
      <c r="F162" s="100"/>
      <c r="G162" s="49">
        <v>0.6</v>
      </c>
      <c r="H162" s="49" t="str">
        <f t="shared" ref="H162" si="1517">IF(G162&gt;0.8,"VG",IF(G162&gt;0.7,"G",IF(G162&gt;0.45,"S","NS")))</f>
        <v>S</v>
      </c>
      <c r="I162" s="49" t="str">
        <f t="shared" ref="I162" si="1518">AJ162</f>
        <v>S</v>
      </c>
      <c r="J162" s="49" t="str">
        <f t="shared" ref="J162" si="1519">BB162</f>
        <v>S</v>
      </c>
      <c r="K162" s="49" t="str">
        <f t="shared" ref="K162" si="1520">BT162</f>
        <v>S</v>
      </c>
      <c r="L162" s="50">
        <v>0.152</v>
      </c>
      <c r="M162" s="49" t="str">
        <f t="shared" ref="M162" si="1521">IF(ABS(L162)&lt;5%,"VG",IF(ABS(L162)&lt;10%,"G",IF(ABS(L162)&lt;15%,"S","NS")))</f>
        <v>NS</v>
      </c>
      <c r="N162" s="49" t="str">
        <f t="shared" ref="N162" si="1522">AO162</f>
        <v>S</v>
      </c>
      <c r="O162" s="49" t="str">
        <f t="shared" ref="O162" si="1523">BD162</f>
        <v>NS</v>
      </c>
      <c r="P162" s="49" t="str">
        <f t="shared" ref="P162" si="1524">BY162</f>
        <v>S</v>
      </c>
      <c r="Q162" s="49">
        <v>0.62</v>
      </c>
      <c r="R162" s="49" t="str">
        <f t="shared" ref="R162" si="1525">IF(Q162&lt;=0.5,"VG",IF(Q162&lt;=0.6,"G",IF(Q162&lt;=0.7,"S","NS")))</f>
        <v>S</v>
      </c>
      <c r="S162" s="49" t="str">
        <f t="shared" ref="S162" si="1526">AN162</f>
        <v>NS</v>
      </c>
      <c r="T162" s="49" t="str">
        <f t="shared" ref="T162" si="1527">BF162</f>
        <v>S</v>
      </c>
      <c r="U162" s="49" t="str">
        <f t="shared" ref="U162" si="1528">BX162</f>
        <v>S</v>
      </c>
      <c r="V162" s="49">
        <v>0.63</v>
      </c>
      <c r="W162" s="49" t="str">
        <f t="shared" ref="W162" si="1529">IF(V162&gt;0.85,"VG",IF(V162&gt;0.75,"G",IF(V162&gt;0.6,"S","NS")))</f>
        <v>S</v>
      </c>
      <c r="X162" s="49" t="str">
        <f t="shared" ref="X162" si="1530">AP162</f>
        <v>NS</v>
      </c>
      <c r="Y162" s="49" t="str">
        <f t="shared" ref="Y162" si="1531">BH162</f>
        <v>S</v>
      </c>
      <c r="Z162" s="49" t="str">
        <f t="shared" ref="Z162" si="1532">BZ162</f>
        <v>S</v>
      </c>
      <c r="AA162" s="51">
        <v>0.61474935919165996</v>
      </c>
      <c r="AB162" s="51">
        <v>0.50541865349041004</v>
      </c>
      <c r="AC162" s="51">
        <v>23.505529061268899</v>
      </c>
      <c r="AD162" s="51">
        <v>20.7573483741354</v>
      </c>
      <c r="AE162" s="51">
        <v>0.62068562155759599</v>
      </c>
      <c r="AF162" s="51">
        <v>0.70326477695786105</v>
      </c>
      <c r="AG162" s="51">
        <v>0.70620903477716401</v>
      </c>
      <c r="AH162" s="51">
        <v>0.59088709824975805</v>
      </c>
      <c r="AI162" s="52" t="s">
        <v>76</v>
      </c>
      <c r="AJ162" s="52" t="s">
        <v>76</v>
      </c>
      <c r="AK162" s="52" t="s">
        <v>73</v>
      </c>
      <c r="AL162" s="52" t="s">
        <v>73</v>
      </c>
      <c r="AM162" s="52" t="s">
        <v>76</v>
      </c>
      <c r="AN162" s="52" t="s">
        <v>73</v>
      </c>
      <c r="AO162" s="52" t="s">
        <v>76</v>
      </c>
      <c r="AP162" s="52" t="s">
        <v>73</v>
      </c>
      <c r="AR162" s="53" t="s">
        <v>84</v>
      </c>
      <c r="AS162" s="51">
        <v>0.65361168481487997</v>
      </c>
      <c r="AT162" s="51">
        <v>0.62891701080685203</v>
      </c>
      <c r="AU162" s="51">
        <v>19.157711222465299</v>
      </c>
      <c r="AV162" s="51">
        <v>19.6352986175783</v>
      </c>
      <c r="AW162" s="51">
        <v>0.58854763204444205</v>
      </c>
      <c r="AX162" s="51">
        <v>0.60916581420262605</v>
      </c>
      <c r="AY162" s="51">
        <v>0.71557078302967803</v>
      </c>
      <c r="AZ162" s="51">
        <v>0.69834539597761702</v>
      </c>
      <c r="BA162" s="52" t="s">
        <v>76</v>
      </c>
      <c r="BB162" s="52" t="s">
        <v>76</v>
      </c>
      <c r="BC162" s="52" t="s">
        <v>73</v>
      </c>
      <c r="BD162" s="52" t="s">
        <v>73</v>
      </c>
      <c r="BE162" s="52" t="s">
        <v>75</v>
      </c>
      <c r="BF162" s="52" t="s">
        <v>76</v>
      </c>
      <c r="BG162" s="52" t="s">
        <v>76</v>
      </c>
      <c r="BH162" s="52" t="s">
        <v>76</v>
      </c>
      <c r="BI162" s="47">
        <f t="shared" ref="BI162" si="1533">IF(BJ162=AR162,1,0)</f>
        <v>1</v>
      </c>
      <c r="BJ162" s="47" t="s">
        <v>84</v>
      </c>
      <c r="BK162" s="51">
        <v>0.61216899059697905</v>
      </c>
      <c r="BL162" s="51">
        <v>0.58873650283311596</v>
      </c>
      <c r="BM162" s="51">
        <v>23.1104136912037</v>
      </c>
      <c r="BN162" s="51">
        <v>22.9050585976862</v>
      </c>
      <c r="BO162" s="51">
        <v>0.62276079629583403</v>
      </c>
      <c r="BP162" s="51">
        <v>0.64129829031963304</v>
      </c>
      <c r="BQ162" s="51">
        <v>0.702161749198008</v>
      </c>
      <c r="BR162" s="51">
        <v>0.683585110815213</v>
      </c>
      <c r="BS162" s="47" t="s">
        <v>76</v>
      </c>
      <c r="BT162" s="47" t="s">
        <v>76</v>
      </c>
      <c r="BU162" s="47" t="s">
        <v>73</v>
      </c>
      <c r="BV162" s="47" t="s">
        <v>73</v>
      </c>
      <c r="BW162" s="47" t="s">
        <v>76</v>
      </c>
      <c r="BX162" s="47" t="s">
        <v>76</v>
      </c>
      <c r="BY162" s="47" t="s">
        <v>76</v>
      </c>
      <c r="BZ162" s="47" t="s">
        <v>76</v>
      </c>
    </row>
    <row r="163" spans="1:78" s="63" customFormat="1" x14ac:dyDescent="0.25">
      <c r="A163" s="62">
        <v>14162200</v>
      </c>
      <c r="B163" s="63">
        <v>23773405</v>
      </c>
      <c r="C163" s="63" t="s">
        <v>10</v>
      </c>
      <c r="D163" s="63" t="s">
        <v>319</v>
      </c>
      <c r="E163" s="63" t="s">
        <v>318</v>
      </c>
      <c r="F163" s="79"/>
      <c r="G163" s="64">
        <v>0.59</v>
      </c>
      <c r="H163" s="64" t="str">
        <f t="shared" ref="H163" si="1534">IF(G163&gt;0.8,"VG",IF(G163&gt;0.7,"G",IF(G163&gt;0.45,"S","NS")))</f>
        <v>S</v>
      </c>
      <c r="I163" s="64" t="str">
        <f t="shared" ref="I163" si="1535">AJ163</f>
        <v>S</v>
      </c>
      <c r="J163" s="64" t="str">
        <f t="shared" ref="J163" si="1536">BB163</f>
        <v>S</v>
      </c>
      <c r="K163" s="64" t="str">
        <f t="shared" ref="K163" si="1537">BT163</f>
        <v>S</v>
      </c>
      <c r="L163" s="65">
        <v>-6.2E-2</v>
      </c>
      <c r="M163" s="64" t="str">
        <f t="shared" ref="M163" si="1538">IF(ABS(L163)&lt;5%,"VG",IF(ABS(L163)&lt;10%,"G",IF(ABS(L163)&lt;15%,"S","NS")))</f>
        <v>G</v>
      </c>
      <c r="N163" s="64" t="str">
        <f t="shared" ref="N163" si="1539">AO163</f>
        <v>S</v>
      </c>
      <c r="O163" s="64" t="str">
        <f t="shared" ref="O163" si="1540">BD163</f>
        <v>NS</v>
      </c>
      <c r="P163" s="64" t="str">
        <f t="shared" ref="P163" si="1541">BY163</f>
        <v>S</v>
      </c>
      <c r="Q163" s="64">
        <v>0.63</v>
      </c>
      <c r="R163" s="64" t="str">
        <f t="shared" ref="R163" si="1542">IF(Q163&lt;=0.5,"VG",IF(Q163&lt;=0.6,"G",IF(Q163&lt;=0.7,"S","NS")))</f>
        <v>S</v>
      </c>
      <c r="S163" s="64" t="str">
        <f t="shared" ref="S163" si="1543">AN163</f>
        <v>NS</v>
      </c>
      <c r="T163" s="64" t="str">
        <f t="shared" ref="T163" si="1544">BF163</f>
        <v>S</v>
      </c>
      <c r="U163" s="64" t="str">
        <f t="shared" ref="U163" si="1545">BX163</f>
        <v>S</v>
      </c>
      <c r="V163" s="64">
        <v>0.66</v>
      </c>
      <c r="W163" s="64" t="str">
        <f t="shared" ref="W163" si="1546">IF(V163&gt;0.85,"VG",IF(V163&gt;0.75,"G",IF(V163&gt;0.6,"S","NS")))</f>
        <v>S</v>
      </c>
      <c r="X163" s="64" t="str">
        <f t="shared" ref="X163" si="1547">AP163</f>
        <v>NS</v>
      </c>
      <c r="Y163" s="64" t="str">
        <f t="shared" ref="Y163" si="1548">BH163</f>
        <v>S</v>
      </c>
      <c r="Z163" s="64" t="str">
        <f t="shared" ref="Z163" si="1549">BZ163</f>
        <v>S</v>
      </c>
      <c r="AA163" s="66">
        <v>0.61474935919165996</v>
      </c>
      <c r="AB163" s="66">
        <v>0.50541865349041004</v>
      </c>
      <c r="AC163" s="66">
        <v>23.505529061268899</v>
      </c>
      <c r="AD163" s="66">
        <v>20.7573483741354</v>
      </c>
      <c r="AE163" s="66">
        <v>0.62068562155759599</v>
      </c>
      <c r="AF163" s="66">
        <v>0.70326477695786105</v>
      </c>
      <c r="AG163" s="66">
        <v>0.70620903477716401</v>
      </c>
      <c r="AH163" s="66">
        <v>0.59088709824975805</v>
      </c>
      <c r="AI163" s="67" t="s">
        <v>76</v>
      </c>
      <c r="AJ163" s="67" t="s">
        <v>76</v>
      </c>
      <c r="AK163" s="67" t="s">
        <v>73</v>
      </c>
      <c r="AL163" s="67" t="s">
        <v>73</v>
      </c>
      <c r="AM163" s="67" t="s">
        <v>76</v>
      </c>
      <c r="AN163" s="67" t="s">
        <v>73</v>
      </c>
      <c r="AO163" s="67" t="s">
        <v>76</v>
      </c>
      <c r="AP163" s="67" t="s">
        <v>73</v>
      </c>
      <c r="AR163" s="68" t="s">
        <v>84</v>
      </c>
      <c r="AS163" s="66">
        <v>0.65361168481487997</v>
      </c>
      <c r="AT163" s="66">
        <v>0.62891701080685203</v>
      </c>
      <c r="AU163" s="66">
        <v>19.157711222465299</v>
      </c>
      <c r="AV163" s="66">
        <v>19.6352986175783</v>
      </c>
      <c r="AW163" s="66">
        <v>0.58854763204444205</v>
      </c>
      <c r="AX163" s="66">
        <v>0.60916581420262605</v>
      </c>
      <c r="AY163" s="66">
        <v>0.71557078302967803</v>
      </c>
      <c r="AZ163" s="66">
        <v>0.69834539597761702</v>
      </c>
      <c r="BA163" s="67" t="s">
        <v>76</v>
      </c>
      <c r="BB163" s="67" t="s">
        <v>76</v>
      </c>
      <c r="BC163" s="67" t="s">
        <v>73</v>
      </c>
      <c r="BD163" s="67" t="s">
        <v>73</v>
      </c>
      <c r="BE163" s="67" t="s">
        <v>75</v>
      </c>
      <c r="BF163" s="67" t="s">
        <v>76</v>
      </c>
      <c r="BG163" s="67" t="s">
        <v>76</v>
      </c>
      <c r="BH163" s="67" t="s">
        <v>76</v>
      </c>
      <c r="BI163" s="63">
        <f t="shared" ref="BI163" si="1550">IF(BJ163=AR163,1,0)</f>
        <v>1</v>
      </c>
      <c r="BJ163" s="63" t="s">
        <v>84</v>
      </c>
      <c r="BK163" s="66">
        <v>0.61216899059697905</v>
      </c>
      <c r="BL163" s="66">
        <v>0.58873650283311596</v>
      </c>
      <c r="BM163" s="66">
        <v>23.1104136912037</v>
      </c>
      <c r="BN163" s="66">
        <v>22.9050585976862</v>
      </c>
      <c r="BO163" s="66">
        <v>0.62276079629583403</v>
      </c>
      <c r="BP163" s="66">
        <v>0.64129829031963304</v>
      </c>
      <c r="BQ163" s="66">
        <v>0.702161749198008</v>
      </c>
      <c r="BR163" s="66">
        <v>0.683585110815213</v>
      </c>
      <c r="BS163" s="63" t="s">
        <v>76</v>
      </c>
      <c r="BT163" s="63" t="s">
        <v>76</v>
      </c>
      <c r="BU163" s="63" t="s">
        <v>73</v>
      </c>
      <c r="BV163" s="63" t="s">
        <v>73</v>
      </c>
      <c r="BW163" s="63" t="s">
        <v>76</v>
      </c>
      <c r="BX163" s="63" t="s">
        <v>76</v>
      </c>
      <c r="BY163" s="63" t="s">
        <v>76</v>
      </c>
      <c r="BZ163" s="63" t="s">
        <v>76</v>
      </c>
    </row>
    <row r="164" spans="1:78" s="63" customFormat="1" x14ac:dyDescent="0.25">
      <c r="A164" s="62">
        <v>14162200</v>
      </c>
      <c r="B164" s="63">
        <v>23773405</v>
      </c>
      <c r="C164" s="63" t="s">
        <v>10</v>
      </c>
      <c r="D164" s="63" t="s">
        <v>346</v>
      </c>
      <c r="E164" s="63" t="s">
        <v>318</v>
      </c>
      <c r="F164" s="79"/>
      <c r="G164" s="64">
        <v>0.59</v>
      </c>
      <c r="H164" s="64" t="str">
        <f t="shared" ref="H164" si="1551">IF(G164&gt;0.8,"VG",IF(G164&gt;0.7,"G",IF(G164&gt;0.45,"S","NS")))</f>
        <v>S</v>
      </c>
      <c r="I164" s="64" t="str">
        <f t="shared" ref="I164" si="1552">AJ164</f>
        <v>S</v>
      </c>
      <c r="J164" s="64" t="str">
        <f t="shared" ref="J164" si="1553">BB164</f>
        <v>S</v>
      </c>
      <c r="K164" s="64" t="str">
        <f t="shared" ref="K164" si="1554">BT164</f>
        <v>S</v>
      </c>
      <c r="L164" s="65">
        <v>-7.1400000000000005E-2</v>
      </c>
      <c r="M164" s="64" t="str">
        <f t="shared" ref="M164" si="1555">IF(ABS(L164)&lt;5%,"VG",IF(ABS(L164)&lt;10%,"G",IF(ABS(L164)&lt;15%,"S","NS")))</f>
        <v>G</v>
      </c>
      <c r="N164" s="64" t="str">
        <f t="shared" ref="N164" si="1556">AO164</f>
        <v>S</v>
      </c>
      <c r="O164" s="64" t="str">
        <f t="shared" ref="O164" si="1557">BD164</f>
        <v>NS</v>
      </c>
      <c r="P164" s="64" t="str">
        <f t="shared" ref="P164" si="1558">BY164</f>
        <v>S</v>
      </c>
      <c r="Q164" s="64">
        <v>0.63900000000000001</v>
      </c>
      <c r="R164" s="64" t="str">
        <f t="shared" ref="R164" si="1559">IF(Q164&lt;=0.5,"VG",IF(Q164&lt;=0.6,"G",IF(Q164&lt;=0.7,"S","NS")))</f>
        <v>S</v>
      </c>
      <c r="S164" s="64" t="str">
        <f t="shared" ref="S164" si="1560">AN164</f>
        <v>NS</v>
      </c>
      <c r="T164" s="64" t="str">
        <f t="shared" ref="T164" si="1561">BF164</f>
        <v>S</v>
      </c>
      <c r="U164" s="64" t="str">
        <f t="shared" ref="U164" si="1562">BX164</f>
        <v>S</v>
      </c>
      <c r="V164" s="64">
        <v>0.66</v>
      </c>
      <c r="W164" s="64" t="str">
        <f t="shared" ref="W164" si="1563">IF(V164&gt;0.85,"VG",IF(V164&gt;0.75,"G",IF(V164&gt;0.6,"S","NS")))</f>
        <v>S</v>
      </c>
      <c r="X164" s="64" t="str">
        <f t="shared" ref="X164" si="1564">AP164</f>
        <v>NS</v>
      </c>
      <c r="Y164" s="64" t="str">
        <f t="shared" ref="Y164" si="1565">BH164</f>
        <v>S</v>
      </c>
      <c r="Z164" s="64" t="str">
        <f t="shared" ref="Z164" si="1566">BZ164</f>
        <v>S</v>
      </c>
      <c r="AA164" s="66">
        <v>0.61474935919165996</v>
      </c>
      <c r="AB164" s="66">
        <v>0.50541865349041004</v>
      </c>
      <c r="AC164" s="66">
        <v>23.505529061268899</v>
      </c>
      <c r="AD164" s="66">
        <v>20.7573483741354</v>
      </c>
      <c r="AE164" s="66">
        <v>0.62068562155759599</v>
      </c>
      <c r="AF164" s="66">
        <v>0.70326477695786105</v>
      </c>
      <c r="AG164" s="66">
        <v>0.70620903477716401</v>
      </c>
      <c r="AH164" s="66">
        <v>0.59088709824975805</v>
      </c>
      <c r="AI164" s="67" t="s">
        <v>76</v>
      </c>
      <c r="AJ164" s="67" t="s">
        <v>76</v>
      </c>
      <c r="AK164" s="67" t="s">
        <v>73</v>
      </c>
      <c r="AL164" s="67" t="s">
        <v>73</v>
      </c>
      <c r="AM164" s="67" t="s">
        <v>76</v>
      </c>
      <c r="AN164" s="67" t="s">
        <v>73</v>
      </c>
      <c r="AO164" s="67" t="s">
        <v>76</v>
      </c>
      <c r="AP164" s="67" t="s">
        <v>73</v>
      </c>
      <c r="AR164" s="68" t="s">
        <v>84</v>
      </c>
      <c r="AS164" s="66">
        <v>0.65361168481487997</v>
      </c>
      <c r="AT164" s="66">
        <v>0.62891701080685203</v>
      </c>
      <c r="AU164" s="66">
        <v>19.157711222465299</v>
      </c>
      <c r="AV164" s="66">
        <v>19.6352986175783</v>
      </c>
      <c r="AW164" s="66">
        <v>0.58854763204444205</v>
      </c>
      <c r="AX164" s="66">
        <v>0.60916581420262605</v>
      </c>
      <c r="AY164" s="66">
        <v>0.71557078302967803</v>
      </c>
      <c r="AZ164" s="66">
        <v>0.69834539597761702</v>
      </c>
      <c r="BA164" s="67" t="s">
        <v>76</v>
      </c>
      <c r="BB164" s="67" t="s">
        <v>76</v>
      </c>
      <c r="BC164" s="67" t="s">
        <v>73</v>
      </c>
      <c r="BD164" s="67" t="s">
        <v>73</v>
      </c>
      <c r="BE164" s="67" t="s">
        <v>75</v>
      </c>
      <c r="BF164" s="67" t="s">
        <v>76</v>
      </c>
      <c r="BG164" s="67" t="s">
        <v>76</v>
      </c>
      <c r="BH164" s="67" t="s">
        <v>76</v>
      </c>
      <c r="BI164" s="63">
        <f t="shared" ref="BI164" si="1567">IF(BJ164=AR164,1,0)</f>
        <v>1</v>
      </c>
      <c r="BJ164" s="63" t="s">
        <v>84</v>
      </c>
      <c r="BK164" s="66">
        <v>0.61216899059697905</v>
      </c>
      <c r="BL164" s="66">
        <v>0.58873650283311596</v>
      </c>
      <c r="BM164" s="66">
        <v>23.1104136912037</v>
      </c>
      <c r="BN164" s="66">
        <v>22.9050585976862</v>
      </c>
      <c r="BO164" s="66">
        <v>0.62276079629583403</v>
      </c>
      <c r="BP164" s="66">
        <v>0.64129829031963304</v>
      </c>
      <c r="BQ164" s="66">
        <v>0.702161749198008</v>
      </c>
      <c r="BR164" s="66">
        <v>0.683585110815213</v>
      </c>
      <c r="BS164" s="63" t="s">
        <v>76</v>
      </c>
      <c r="BT164" s="63" t="s">
        <v>76</v>
      </c>
      <c r="BU164" s="63" t="s">
        <v>73</v>
      </c>
      <c r="BV164" s="63" t="s">
        <v>73</v>
      </c>
      <c r="BW164" s="63" t="s">
        <v>76</v>
      </c>
      <c r="BX164" s="63" t="s">
        <v>76</v>
      </c>
      <c r="BY164" s="63" t="s">
        <v>76</v>
      </c>
      <c r="BZ164" s="63" t="s">
        <v>76</v>
      </c>
    </row>
    <row r="165" spans="1:78" s="63" customFormat="1" x14ac:dyDescent="0.25">
      <c r="A165" s="62">
        <v>14162200</v>
      </c>
      <c r="B165" s="63">
        <v>23773405</v>
      </c>
      <c r="C165" s="63" t="s">
        <v>10</v>
      </c>
      <c r="D165" s="63" t="s">
        <v>346</v>
      </c>
      <c r="E165" s="63" t="s">
        <v>316</v>
      </c>
      <c r="F165" s="79"/>
      <c r="G165" s="64">
        <v>0.59</v>
      </c>
      <c r="H165" s="64" t="str">
        <f t="shared" ref="H165" si="1568">IF(G165&gt;0.8,"VG",IF(G165&gt;0.7,"G",IF(G165&gt;0.45,"S","NS")))</f>
        <v>S</v>
      </c>
      <c r="I165" s="64" t="str">
        <f t="shared" ref="I165" si="1569">AJ165</f>
        <v>S</v>
      </c>
      <c r="J165" s="64" t="str">
        <f t="shared" ref="J165" si="1570">BB165</f>
        <v>S</v>
      </c>
      <c r="K165" s="64" t="str">
        <f t="shared" ref="K165" si="1571">BT165</f>
        <v>S</v>
      </c>
      <c r="L165" s="65">
        <v>-7.6100000000000001E-2</v>
      </c>
      <c r="M165" s="64" t="str">
        <f t="shared" ref="M165" si="1572">IF(ABS(L165)&lt;5%,"VG",IF(ABS(L165)&lt;10%,"G",IF(ABS(L165)&lt;15%,"S","NS")))</f>
        <v>G</v>
      </c>
      <c r="N165" s="64" t="str">
        <f t="shared" ref="N165" si="1573">AO165</f>
        <v>S</v>
      </c>
      <c r="O165" s="64" t="str">
        <f t="shared" ref="O165" si="1574">BD165</f>
        <v>NS</v>
      </c>
      <c r="P165" s="64" t="str">
        <f t="shared" ref="P165" si="1575">BY165</f>
        <v>S</v>
      </c>
      <c r="Q165" s="64">
        <v>0.63900000000000001</v>
      </c>
      <c r="R165" s="64" t="str">
        <f t="shared" ref="R165" si="1576">IF(Q165&lt;=0.5,"VG",IF(Q165&lt;=0.6,"G",IF(Q165&lt;=0.7,"S","NS")))</f>
        <v>S</v>
      </c>
      <c r="S165" s="64" t="str">
        <f t="shared" ref="S165" si="1577">AN165</f>
        <v>NS</v>
      </c>
      <c r="T165" s="64" t="str">
        <f t="shared" ref="T165" si="1578">BF165</f>
        <v>S</v>
      </c>
      <c r="U165" s="64" t="str">
        <f t="shared" ref="U165" si="1579">BX165</f>
        <v>S</v>
      </c>
      <c r="V165" s="64">
        <v>0.66</v>
      </c>
      <c r="W165" s="64" t="str">
        <f t="shared" ref="W165" si="1580">IF(V165&gt;0.85,"VG",IF(V165&gt;0.75,"G",IF(V165&gt;0.6,"S","NS")))</f>
        <v>S</v>
      </c>
      <c r="X165" s="64" t="str">
        <f t="shared" ref="X165" si="1581">AP165</f>
        <v>NS</v>
      </c>
      <c r="Y165" s="64" t="str">
        <f t="shared" ref="Y165" si="1582">BH165</f>
        <v>S</v>
      </c>
      <c r="Z165" s="64" t="str">
        <f t="shared" ref="Z165" si="1583">BZ165</f>
        <v>S</v>
      </c>
      <c r="AA165" s="66">
        <v>0.61474935919165996</v>
      </c>
      <c r="AB165" s="66">
        <v>0.50541865349041004</v>
      </c>
      <c r="AC165" s="66">
        <v>23.505529061268899</v>
      </c>
      <c r="AD165" s="66">
        <v>20.7573483741354</v>
      </c>
      <c r="AE165" s="66">
        <v>0.62068562155759599</v>
      </c>
      <c r="AF165" s="66">
        <v>0.70326477695786105</v>
      </c>
      <c r="AG165" s="66">
        <v>0.70620903477716401</v>
      </c>
      <c r="AH165" s="66">
        <v>0.59088709824975805</v>
      </c>
      <c r="AI165" s="67" t="s">
        <v>76</v>
      </c>
      <c r="AJ165" s="67" t="s">
        <v>76</v>
      </c>
      <c r="AK165" s="67" t="s">
        <v>73</v>
      </c>
      <c r="AL165" s="67" t="s">
        <v>73</v>
      </c>
      <c r="AM165" s="67" t="s">
        <v>76</v>
      </c>
      <c r="AN165" s="67" t="s">
        <v>73</v>
      </c>
      <c r="AO165" s="67" t="s">
        <v>76</v>
      </c>
      <c r="AP165" s="67" t="s">
        <v>73</v>
      </c>
      <c r="AR165" s="68" t="s">
        <v>84</v>
      </c>
      <c r="AS165" s="66">
        <v>0.65361168481487997</v>
      </c>
      <c r="AT165" s="66">
        <v>0.62891701080685203</v>
      </c>
      <c r="AU165" s="66">
        <v>19.157711222465299</v>
      </c>
      <c r="AV165" s="66">
        <v>19.6352986175783</v>
      </c>
      <c r="AW165" s="66">
        <v>0.58854763204444205</v>
      </c>
      <c r="AX165" s="66">
        <v>0.60916581420262605</v>
      </c>
      <c r="AY165" s="66">
        <v>0.71557078302967803</v>
      </c>
      <c r="AZ165" s="66">
        <v>0.69834539597761702</v>
      </c>
      <c r="BA165" s="67" t="s">
        <v>76</v>
      </c>
      <c r="BB165" s="67" t="s">
        <v>76</v>
      </c>
      <c r="BC165" s="67" t="s">
        <v>73</v>
      </c>
      <c r="BD165" s="67" t="s">
        <v>73</v>
      </c>
      <c r="BE165" s="67" t="s">
        <v>75</v>
      </c>
      <c r="BF165" s="67" t="s">
        <v>76</v>
      </c>
      <c r="BG165" s="67" t="s">
        <v>76</v>
      </c>
      <c r="BH165" s="67" t="s">
        <v>76</v>
      </c>
      <c r="BI165" s="63">
        <f t="shared" ref="BI165" si="1584">IF(BJ165=AR165,1,0)</f>
        <v>1</v>
      </c>
      <c r="BJ165" s="63" t="s">
        <v>84</v>
      </c>
      <c r="BK165" s="66">
        <v>0.61216899059697905</v>
      </c>
      <c r="BL165" s="66">
        <v>0.58873650283311596</v>
      </c>
      <c r="BM165" s="66">
        <v>23.1104136912037</v>
      </c>
      <c r="BN165" s="66">
        <v>22.9050585976862</v>
      </c>
      <c r="BO165" s="66">
        <v>0.62276079629583403</v>
      </c>
      <c r="BP165" s="66">
        <v>0.64129829031963304</v>
      </c>
      <c r="BQ165" s="66">
        <v>0.702161749198008</v>
      </c>
      <c r="BR165" s="66">
        <v>0.683585110815213</v>
      </c>
      <c r="BS165" s="63" t="s">
        <v>76</v>
      </c>
      <c r="BT165" s="63" t="s">
        <v>76</v>
      </c>
      <c r="BU165" s="63" t="s">
        <v>73</v>
      </c>
      <c r="BV165" s="63" t="s">
        <v>73</v>
      </c>
      <c r="BW165" s="63" t="s">
        <v>76</v>
      </c>
      <c r="BX165" s="63" t="s">
        <v>76</v>
      </c>
      <c r="BY165" s="63" t="s">
        <v>76</v>
      </c>
      <c r="BZ165" s="63" t="s">
        <v>76</v>
      </c>
    </row>
    <row r="166" spans="1:78" s="63" customFormat="1" x14ac:dyDescent="0.25">
      <c r="A166" s="62">
        <v>14162200</v>
      </c>
      <c r="B166" s="63">
        <v>23773405</v>
      </c>
      <c r="C166" s="63" t="s">
        <v>10</v>
      </c>
      <c r="D166" s="63" t="s">
        <v>347</v>
      </c>
      <c r="E166" s="63" t="s">
        <v>348</v>
      </c>
      <c r="F166" s="79"/>
      <c r="G166" s="64">
        <v>0.63200000000000001</v>
      </c>
      <c r="H166" s="64" t="str">
        <f t="shared" ref="H166" si="1585">IF(G166&gt;0.8,"VG",IF(G166&gt;0.7,"G",IF(G166&gt;0.45,"S","NS")))</f>
        <v>S</v>
      </c>
      <c r="I166" s="64" t="str">
        <f t="shared" ref="I166" si="1586">AJ166</f>
        <v>S</v>
      </c>
      <c r="J166" s="64" t="str">
        <f t="shared" ref="J166" si="1587">BB166</f>
        <v>S</v>
      </c>
      <c r="K166" s="64" t="str">
        <f t="shared" ref="K166" si="1588">BT166</f>
        <v>S</v>
      </c>
      <c r="L166" s="65">
        <v>-4.9599999999999998E-2</v>
      </c>
      <c r="M166" s="64" t="str">
        <f t="shared" ref="M166" si="1589">IF(ABS(L166)&lt;5%,"VG",IF(ABS(L166)&lt;10%,"G",IF(ABS(L166)&lt;15%,"S","NS")))</f>
        <v>VG</v>
      </c>
      <c r="N166" s="64" t="str">
        <f t="shared" ref="N166" si="1590">AO166</f>
        <v>S</v>
      </c>
      <c r="O166" s="64" t="str">
        <f t="shared" ref="O166" si="1591">BD166</f>
        <v>NS</v>
      </c>
      <c r="P166" s="64" t="str">
        <f t="shared" ref="P166" si="1592">BY166</f>
        <v>S</v>
      </c>
      <c r="Q166" s="64">
        <v>0.63200000000000001</v>
      </c>
      <c r="R166" s="64" t="str">
        <f t="shared" ref="R166" si="1593">IF(Q166&lt;=0.5,"VG",IF(Q166&lt;=0.6,"G",IF(Q166&lt;=0.7,"S","NS")))</f>
        <v>S</v>
      </c>
      <c r="S166" s="64" t="str">
        <f t="shared" ref="S166" si="1594">AN166</f>
        <v>NS</v>
      </c>
      <c r="T166" s="64" t="str">
        <f t="shared" ref="T166" si="1595">BF166</f>
        <v>S</v>
      </c>
      <c r="U166" s="64" t="str">
        <f t="shared" ref="U166" si="1596">BX166</f>
        <v>S</v>
      </c>
      <c r="V166" s="64">
        <v>0.66</v>
      </c>
      <c r="W166" s="64" t="str">
        <f t="shared" ref="W166" si="1597">IF(V166&gt;0.85,"VG",IF(V166&gt;0.75,"G",IF(V166&gt;0.6,"S","NS")))</f>
        <v>S</v>
      </c>
      <c r="X166" s="64" t="str">
        <f t="shared" ref="X166" si="1598">AP166</f>
        <v>NS</v>
      </c>
      <c r="Y166" s="64" t="str">
        <f t="shared" ref="Y166" si="1599">BH166</f>
        <v>S</v>
      </c>
      <c r="Z166" s="64" t="str">
        <f t="shared" ref="Z166" si="1600">BZ166</f>
        <v>S</v>
      </c>
      <c r="AA166" s="66">
        <v>0.61474935919165996</v>
      </c>
      <c r="AB166" s="66">
        <v>0.50541865349041004</v>
      </c>
      <c r="AC166" s="66">
        <v>23.505529061268899</v>
      </c>
      <c r="AD166" s="66">
        <v>20.7573483741354</v>
      </c>
      <c r="AE166" s="66">
        <v>0.62068562155759599</v>
      </c>
      <c r="AF166" s="66">
        <v>0.70326477695786105</v>
      </c>
      <c r="AG166" s="66">
        <v>0.70620903477716401</v>
      </c>
      <c r="AH166" s="66">
        <v>0.59088709824975805</v>
      </c>
      <c r="AI166" s="67" t="s">
        <v>76</v>
      </c>
      <c r="AJ166" s="67" t="s">
        <v>76</v>
      </c>
      <c r="AK166" s="67" t="s">
        <v>73</v>
      </c>
      <c r="AL166" s="67" t="s">
        <v>73</v>
      </c>
      <c r="AM166" s="67" t="s">
        <v>76</v>
      </c>
      <c r="AN166" s="67" t="s">
        <v>73</v>
      </c>
      <c r="AO166" s="67" t="s">
        <v>76</v>
      </c>
      <c r="AP166" s="67" t="s">
        <v>73</v>
      </c>
      <c r="AR166" s="68" t="s">
        <v>84</v>
      </c>
      <c r="AS166" s="66">
        <v>0.65361168481487997</v>
      </c>
      <c r="AT166" s="66">
        <v>0.62891701080685203</v>
      </c>
      <c r="AU166" s="66">
        <v>19.157711222465299</v>
      </c>
      <c r="AV166" s="66">
        <v>19.6352986175783</v>
      </c>
      <c r="AW166" s="66">
        <v>0.58854763204444205</v>
      </c>
      <c r="AX166" s="66">
        <v>0.60916581420262605</v>
      </c>
      <c r="AY166" s="66">
        <v>0.71557078302967803</v>
      </c>
      <c r="AZ166" s="66">
        <v>0.69834539597761702</v>
      </c>
      <c r="BA166" s="67" t="s">
        <v>76</v>
      </c>
      <c r="BB166" s="67" t="s">
        <v>76</v>
      </c>
      <c r="BC166" s="67" t="s">
        <v>73</v>
      </c>
      <c r="BD166" s="67" t="s">
        <v>73</v>
      </c>
      <c r="BE166" s="67" t="s">
        <v>75</v>
      </c>
      <c r="BF166" s="67" t="s">
        <v>76</v>
      </c>
      <c r="BG166" s="67" t="s">
        <v>76</v>
      </c>
      <c r="BH166" s="67" t="s">
        <v>76</v>
      </c>
      <c r="BI166" s="63">
        <f t="shared" ref="BI166" si="1601">IF(BJ166=AR166,1,0)</f>
        <v>1</v>
      </c>
      <c r="BJ166" s="63" t="s">
        <v>84</v>
      </c>
      <c r="BK166" s="66">
        <v>0.61216899059697905</v>
      </c>
      <c r="BL166" s="66">
        <v>0.58873650283311596</v>
      </c>
      <c r="BM166" s="66">
        <v>23.1104136912037</v>
      </c>
      <c r="BN166" s="66">
        <v>22.9050585976862</v>
      </c>
      <c r="BO166" s="66">
        <v>0.62276079629583403</v>
      </c>
      <c r="BP166" s="66">
        <v>0.64129829031963304</v>
      </c>
      <c r="BQ166" s="66">
        <v>0.702161749198008</v>
      </c>
      <c r="BR166" s="66">
        <v>0.683585110815213</v>
      </c>
      <c r="BS166" s="63" t="s">
        <v>76</v>
      </c>
      <c r="BT166" s="63" t="s">
        <v>76</v>
      </c>
      <c r="BU166" s="63" t="s">
        <v>73</v>
      </c>
      <c r="BV166" s="63" t="s">
        <v>73</v>
      </c>
      <c r="BW166" s="63" t="s">
        <v>76</v>
      </c>
      <c r="BX166" s="63" t="s">
        <v>76</v>
      </c>
      <c r="BY166" s="63" t="s">
        <v>76</v>
      </c>
      <c r="BZ166" s="63" t="s">
        <v>76</v>
      </c>
    </row>
    <row r="167" spans="1:78" s="63" customFormat="1" x14ac:dyDescent="0.25">
      <c r="A167" s="62">
        <v>14162200</v>
      </c>
      <c r="B167" s="63">
        <v>23773405</v>
      </c>
      <c r="C167" s="63" t="s">
        <v>10</v>
      </c>
      <c r="D167" s="63" t="s">
        <v>350</v>
      </c>
      <c r="E167" s="63" t="s">
        <v>349</v>
      </c>
      <c r="F167" s="79"/>
      <c r="G167" s="64">
        <v>0.59799999999999998</v>
      </c>
      <c r="H167" s="64" t="str">
        <f t="shared" ref="H167" si="1602">IF(G167&gt;0.8,"VG",IF(G167&gt;0.7,"G",IF(G167&gt;0.45,"S","NS")))</f>
        <v>S</v>
      </c>
      <c r="I167" s="64" t="str">
        <f t="shared" ref="I167" si="1603">AJ167</f>
        <v>S</v>
      </c>
      <c r="J167" s="64" t="str">
        <f t="shared" ref="J167" si="1604">BB167</f>
        <v>S</v>
      </c>
      <c r="K167" s="64" t="str">
        <f t="shared" ref="K167" si="1605">BT167</f>
        <v>S</v>
      </c>
      <c r="L167" s="65">
        <v>6.4000000000000003E-3</v>
      </c>
      <c r="M167" s="64" t="str">
        <f t="shared" ref="M167" si="1606">IF(ABS(L167)&lt;5%,"VG",IF(ABS(L167)&lt;10%,"G",IF(ABS(L167)&lt;15%,"S","NS")))</f>
        <v>VG</v>
      </c>
      <c r="N167" s="64" t="str">
        <f t="shared" ref="N167" si="1607">AO167</f>
        <v>S</v>
      </c>
      <c r="O167" s="64" t="str">
        <f t="shared" ref="O167" si="1608">BD167</f>
        <v>NS</v>
      </c>
      <c r="P167" s="64" t="str">
        <f t="shared" ref="P167" si="1609">BY167</f>
        <v>S</v>
      </c>
      <c r="Q167" s="64">
        <v>0.63200000000000001</v>
      </c>
      <c r="R167" s="64" t="str">
        <f t="shared" ref="R167" si="1610">IF(Q167&lt;=0.5,"VG",IF(Q167&lt;=0.6,"G",IF(Q167&lt;=0.7,"S","NS")))</f>
        <v>S</v>
      </c>
      <c r="S167" s="64" t="str">
        <f t="shared" ref="S167" si="1611">AN167</f>
        <v>NS</v>
      </c>
      <c r="T167" s="64" t="str">
        <f t="shared" ref="T167" si="1612">BF167</f>
        <v>S</v>
      </c>
      <c r="U167" s="64" t="str">
        <f t="shared" ref="U167" si="1613">BX167</f>
        <v>S</v>
      </c>
      <c r="V167" s="64">
        <v>0.64900000000000002</v>
      </c>
      <c r="W167" s="64" t="str">
        <f t="shared" ref="W167" si="1614">IF(V167&gt;0.85,"VG",IF(V167&gt;0.75,"G",IF(V167&gt;0.6,"S","NS")))</f>
        <v>S</v>
      </c>
      <c r="X167" s="64" t="str">
        <f t="shared" ref="X167" si="1615">AP167</f>
        <v>NS</v>
      </c>
      <c r="Y167" s="64" t="str">
        <f t="shared" ref="Y167" si="1616">BH167</f>
        <v>S</v>
      </c>
      <c r="Z167" s="64" t="str">
        <f t="shared" ref="Z167" si="1617">BZ167</f>
        <v>S</v>
      </c>
      <c r="AA167" s="66">
        <v>0.61474935919165996</v>
      </c>
      <c r="AB167" s="66">
        <v>0.50541865349041004</v>
      </c>
      <c r="AC167" s="66">
        <v>23.505529061268899</v>
      </c>
      <c r="AD167" s="66">
        <v>20.7573483741354</v>
      </c>
      <c r="AE167" s="66">
        <v>0.62068562155759599</v>
      </c>
      <c r="AF167" s="66">
        <v>0.70326477695786105</v>
      </c>
      <c r="AG167" s="66">
        <v>0.70620903477716401</v>
      </c>
      <c r="AH167" s="66">
        <v>0.59088709824975805</v>
      </c>
      <c r="AI167" s="67" t="s">
        <v>76</v>
      </c>
      <c r="AJ167" s="67" t="s">
        <v>76</v>
      </c>
      <c r="AK167" s="67" t="s">
        <v>73</v>
      </c>
      <c r="AL167" s="67" t="s">
        <v>73</v>
      </c>
      <c r="AM167" s="67" t="s">
        <v>76</v>
      </c>
      <c r="AN167" s="67" t="s">
        <v>73</v>
      </c>
      <c r="AO167" s="67" t="s">
        <v>76</v>
      </c>
      <c r="AP167" s="67" t="s">
        <v>73</v>
      </c>
      <c r="AR167" s="68" t="s">
        <v>84</v>
      </c>
      <c r="AS167" s="66">
        <v>0.65361168481487997</v>
      </c>
      <c r="AT167" s="66">
        <v>0.62891701080685203</v>
      </c>
      <c r="AU167" s="66">
        <v>19.157711222465299</v>
      </c>
      <c r="AV167" s="66">
        <v>19.6352986175783</v>
      </c>
      <c r="AW167" s="66">
        <v>0.58854763204444205</v>
      </c>
      <c r="AX167" s="66">
        <v>0.60916581420262605</v>
      </c>
      <c r="AY167" s="66">
        <v>0.71557078302967803</v>
      </c>
      <c r="AZ167" s="66">
        <v>0.69834539597761702</v>
      </c>
      <c r="BA167" s="67" t="s">
        <v>76</v>
      </c>
      <c r="BB167" s="67" t="s">
        <v>76</v>
      </c>
      <c r="BC167" s="67" t="s">
        <v>73</v>
      </c>
      <c r="BD167" s="67" t="s">
        <v>73</v>
      </c>
      <c r="BE167" s="67" t="s">
        <v>75</v>
      </c>
      <c r="BF167" s="67" t="s">
        <v>76</v>
      </c>
      <c r="BG167" s="67" t="s">
        <v>76</v>
      </c>
      <c r="BH167" s="67" t="s">
        <v>76</v>
      </c>
      <c r="BI167" s="63">
        <f t="shared" ref="BI167" si="1618">IF(BJ167=AR167,1,0)</f>
        <v>1</v>
      </c>
      <c r="BJ167" s="63" t="s">
        <v>84</v>
      </c>
      <c r="BK167" s="66">
        <v>0.61216899059697905</v>
      </c>
      <c r="BL167" s="66">
        <v>0.58873650283311596</v>
      </c>
      <c r="BM167" s="66">
        <v>23.1104136912037</v>
      </c>
      <c r="BN167" s="66">
        <v>22.9050585976862</v>
      </c>
      <c r="BO167" s="66">
        <v>0.62276079629583403</v>
      </c>
      <c r="BP167" s="66">
        <v>0.64129829031963304</v>
      </c>
      <c r="BQ167" s="66">
        <v>0.702161749198008</v>
      </c>
      <c r="BR167" s="66">
        <v>0.683585110815213</v>
      </c>
      <c r="BS167" s="63" t="s">
        <v>76</v>
      </c>
      <c r="BT167" s="63" t="s">
        <v>76</v>
      </c>
      <c r="BU167" s="63" t="s">
        <v>73</v>
      </c>
      <c r="BV167" s="63" t="s">
        <v>73</v>
      </c>
      <c r="BW167" s="63" t="s">
        <v>76</v>
      </c>
      <c r="BX167" s="63" t="s">
        <v>76</v>
      </c>
      <c r="BY167" s="63" t="s">
        <v>76</v>
      </c>
      <c r="BZ167" s="63" t="s">
        <v>76</v>
      </c>
    </row>
    <row r="168" spans="1:78" s="63" customFormat="1" x14ac:dyDescent="0.25">
      <c r="A168" s="62">
        <v>14162200</v>
      </c>
      <c r="B168" s="63">
        <v>23773405</v>
      </c>
      <c r="C168" s="63" t="s">
        <v>10</v>
      </c>
      <c r="D168" s="63" t="s">
        <v>359</v>
      </c>
      <c r="F168" s="79"/>
      <c r="G168" s="64">
        <v>0.61399999999999999</v>
      </c>
      <c r="H168" s="64" t="str">
        <f t="shared" ref="H168" si="1619">IF(G168&gt;0.8,"VG",IF(G168&gt;0.7,"G",IF(G168&gt;0.45,"S","NS")))</f>
        <v>S</v>
      </c>
      <c r="I168" s="64" t="str">
        <f t="shared" ref="I168" si="1620">AJ168</f>
        <v>S</v>
      </c>
      <c r="J168" s="64" t="str">
        <f t="shared" ref="J168" si="1621">BB168</f>
        <v>S</v>
      </c>
      <c r="K168" s="64" t="str">
        <f t="shared" ref="K168" si="1622">BT168</f>
        <v>S</v>
      </c>
      <c r="L168" s="65">
        <v>-6.5000000000000002E-2</v>
      </c>
      <c r="M168" s="64" t="str">
        <f t="shared" ref="M168" si="1623">IF(ABS(L168)&lt;5%,"VG",IF(ABS(L168)&lt;10%,"G",IF(ABS(L168)&lt;15%,"S","NS")))</f>
        <v>G</v>
      </c>
      <c r="N168" s="64" t="str">
        <f t="shared" ref="N168" si="1624">AO168</f>
        <v>S</v>
      </c>
      <c r="O168" s="64" t="str">
        <f t="shared" ref="O168" si="1625">BD168</f>
        <v>NS</v>
      </c>
      <c r="P168" s="64" t="str">
        <f t="shared" ref="P168" si="1626">BY168</f>
        <v>S</v>
      </c>
      <c r="Q168" s="64">
        <v>0.61799999999999999</v>
      </c>
      <c r="R168" s="64" t="str">
        <f t="shared" ref="R168" si="1627">IF(Q168&lt;=0.5,"VG",IF(Q168&lt;=0.6,"G",IF(Q168&lt;=0.7,"S","NS")))</f>
        <v>S</v>
      </c>
      <c r="S168" s="64" t="str">
        <f t="shared" ref="S168" si="1628">AN168</f>
        <v>NS</v>
      </c>
      <c r="T168" s="64" t="str">
        <f t="shared" ref="T168" si="1629">BF168</f>
        <v>S</v>
      </c>
      <c r="U168" s="64" t="str">
        <f t="shared" ref="U168" si="1630">BX168</f>
        <v>S</v>
      </c>
      <c r="V168" s="64">
        <v>0.66700000000000004</v>
      </c>
      <c r="W168" s="64" t="str">
        <f t="shared" ref="W168" si="1631">IF(V168&gt;0.85,"VG",IF(V168&gt;0.75,"G",IF(V168&gt;0.6,"S","NS")))</f>
        <v>S</v>
      </c>
      <c r="X168" s="64" t="str">
        <f t="shared" ref="X168" si="1632">AP168</f>
        <v>NS</v>
      </c>
      <c r="Y168" s="64" t="str">
        <f t="shared" ref="Y168" si="1633">BH168</f>
        <v>S</v>
      </c>
      <c r="Z168" s="64" t="str">
        <f t="shared" ref="Z168" si="1634">BZ168</f>
        <v>S</v>
      </c>
      <c r="AA168" s="66">
        <v>0.61474935919165996</v>
      </c>
      <c r="AB168" s="66">
        <v>0.50541865349041004</v>
      </c>
      <c r="AC168" s="66">
        <v>23.505529061268899</v>
      </c>
      <c r="AD168" s="66">
        <v>20.7573483741354</v>
      </c>
      <c r="AE168" s="66">
        <v>0.62068562155759599</v>
      </c>
      <c r="AF168" s="66">
        <v>0.70326477695786105</v>
      </c>
      <c r="AG168" s="66">
        <v>0.70620903477716401</v>
      </c>
      <c r="AH168" s="66">
        <v>0.59088709824975805</v>
      </c>
      <c r="AI168" s="67" t="s">
        <v>76</v>
      </c>
      <c r="AJ168" s="67" t="s">
        <v>76</v>
      </c>
      <c r="AK168" s="67" t="s">
        <v>73</v>
      </c>
      <c r="AL168" s="67" t="s">
        <v>73</v>
      </c>
      <c r="AM168" s="67" t="s">
        <v>76</v>
      </c>
      <c r="AN168" s="67" t="s">
        <v>73</v>
      </c>
      <c r="AO168" s="67" t="s">
        <v>76</v>
      </c>
      <c r="AP168" s="67" t="s">
        <v>73</v>
      </c>
      <c r="AR168" s="68" t="s">
        <v>84</v>
      </c>
      <c r="AS168" s="66">
        <v>0.65361168481487997</v>
      </c>
      <c r="AT168" s="66">
        <v>0.62891701080685203</v>
      </c>
      <c r="AU168" s="66">
        <v>19.157711222465299</v>
      </c>
      <c r="AV168" s="66">
        <v>19.6352986175783</v>
      </c>
      <c r="AW168" s="66">
        <v>0.58854763204444205</v>
      </c>
      <c r="AX168" s="66">
        <v>0.60916581420262605</v>
      </c>
      <c r="AY168" s="66">
        <v>0.71557078302967803</v>
      </c>
      <c r="AZ168" s="66">
        <v>0.69834539597761702</v>
      </c>
      <c r="BA168" s="67" t="s">
        <v>76</v>
      </c>
      <c r="BB168" s="67" t="s">
        <v>76</v>
      </c>
      <c r="BC168" s="67" t="s">
        <v>73</v>
      </c>
      <c r="BD168" s="67" t="s">
        <v>73</v>
      </c>
      <c r="BE168" s="67" t="s">
        <v>75</v>
      </c>
      <c r="BF168" s="67" t="s">
        <v>76</v>
      </c>
      <c r="BG168" s="67" t="s">
        <v>76</v>
      </c>
      <c r="BH168" s="67" t="s">
        <v>76</v>
      </c>
      <c r="BI168" s="63">
        <f t="shared" ref="BI168" si="1635">IF(BJ168=AR168,1,0)</f>
        <v>1</v>
      </c>
      <c r="BJ168" s="63" t="s">
        <v>84</v>
      </c>
      <c r="BK168" s="66">
        <v>0.61216899059697905</v>
      </c>
      <c r="BL168" s="66">
        <v>0.58873650283311596</v>
      </c>
      <c r="BM168" s="66">
        <v>23.1104136912037</v>
      </c>
      <c r="BN168" s="66">
        <v>22.9050585976862</v>
      </c>
      <c r="BO168" s="66">
        <v>0.62276079629583403</v>
      </c>
      <c r="BP168" s="66">
        <v>0.64129829031963304</v>
      </c>
      <c r="BQ168" s="66">
        <v>0.702161749198008</v>
      </c>
      <c r="BR168" s="66">
        <v>0.683585110815213</v>
      </c>
      <c r="BS168" s="63" t="s">
        <v>76</v>
      </c>
      <c r="BT168" s="63" t="s">
        <v>76</v>
      </c>
      <c r="BU168" s="63" t="s">
        <v>73</v>
      </c>
      <c r="BV168" s="63" t="s">
        <v>73</v>
      </c>
      <c r="BW168" s="63" t="s">
        <v>76</v>
      </c>
      <c r="BX168" s="63" t="s">
        <v>76</v>
      </c>
      <c r="BY168" s="63" t="s">
        <v>76</v>
      </c>
      <c r="BZ168" s="63" t="s">
        <v>76</v>
      </c>
    </row>
    <row r="169" spans="1:78" s="63" customFormat="1" x14ac:dyDescent="0.25">
      <c r="A169" s="62">
        <v>14162200</v>
      </c>
      <c r="B169" s="63">
        <v>23773405</v>
      </c>
      <c r="C169" s="63" t="s">
        <v>10</v>
      </c>
      <c r="D169" s="63" t="s">
        <v>364</v>
      </c>
      <c r="F169" s="79"/>
      <c r="G169" s="64">
        <v>0.61399999999999999</v>
      </c>
      <c r="H169" s="64" t="str">
        <f t="shared" ref="H169" si="1636">IF(G169&gt;0.8,"VG",IF(G169&gt;0.7,"G",IF(G169&gt;0.45,"S","NS")))</f>
        <v>S</v>
      </c>
      <c r="I169" s="64" t="str">
        <f t="shared" ref="I169" si="1637">AJ169</f>
        <v>S</v>
      </c>
      <c r="J169" s="64" t="str">
        <f t="shared" ref="J169" si="1638">BB169</f>
        <v>S</v>
      </c>
      <c r="K169" s="64" t="str">
        <f t="shared" ref="K169" si="1639">BT169</f>
        <v>S</v>
      </c>
      <c r="L169" s="65">
        <v>-6.5000000000000002E-2</v>
      </c>
      <c r="M169" s="64" t="str">
        <f t="shared" ref="M169" si="1640">IF(ABS(L169)&lt;5%,"VG",IF(ABS(L169)&lt;10%,"G",IF(ABS(L169)&lt;15%,"S","NS")))</f>
        <v>G</v>
      </c>
      <c r="N169" s="64" t="str">
        <f t="shared" ref="N169" si="1641">AO169</f>
        <v>S</v>
      </c>
      <c r="O169" s="64" t="str">
        <f t="shared" ref="O169" si="1642">BD169</f>
        <v>NS</v>
      </c>
      <c r="P169" s="64" t="str">
        <f t="shared" ref="P169" si="1643">BY169</f>
        <v>S</v>
      </c>
      <c r="Q169" s="64">
        <v>0.61799999999999999</v>
      </c>
      <c r="R169" s="64" t="str">
        <f t="shared" ref="R169" si="1644">IF(Q169&lt;=0.5,"VG",IF(Q169&lt;=0.6,"G",IF(Q169&lt;=0.7,"S","NS")))</f>
        <v>S</v>
      </c>
      <c r="S169" s="64" t="str">
        <f t="shared" ref="S169" si="1645">AN169</f>
        <v>NS</v>
      </c>
      <c r="T169" s="64" t="str">
        <f t="shared" ref="T169" si="1646">BF169</f>
        <v>S</v>
      </c>
      <c r="U169" s="64" t="str">
        <f t="shared" ref="U169" si="1647">BX169</f>
        <v>S</v>
      </c>
      <c r="V169" s="64">
        <v>0.66700000000000004</v>
      </c>
      <c r="W169" s="64" t="str">
        <f t="shared" ref="W169" si="1648">IF(V169&gt;0.85,"VG",IF(V169&gt;0.75,"G",IF(V169&gt;0.6,"S","NS")))</f>
        <v>S</v>
      </c>
      <c r="X169" s="64" t="str">
        <f t="shared" ref="X169" si="1649">AP169</f>
        <v>NS</v>
      </c>
      <c r="Y169" s="64" t="str">
        <f t="shared" ref="Y169" si="1650">BH169</f>
        <v>S</v>
      </c>
      <c r="Z169" s="64" t="str">
        <f t="shared" ref="Z169" si="1651">BZ169</f>
        <v>S</v>
      </c>
      <c r="AA169" s="66">
        <v>0.61474935919165996</v>
      </c>
      <c r="AB169" s="66">
        <v>0.50541865349041004</v>
      </c>
      <c r="AC169" s="66">
        <v>23.505529061268899</v>
      </c>
      <c r="AD169" s="66">
        <v>20.7573483741354</v>
      </c>
      <c r="AE169" s="66">
        <v>0.62068562155759599</v>
      </c>
      <c r="AF169" s="66">
        <v>0.70326477695786105</v>
      </c>
      <c r="AG169" s="66">
        <v>0.70620903477716401</v>
      </c>
      <c r="AH169" s="66">
        <v>0.59088709824975805</v>
      </c>
      <c r="AI169" s="67" t="s">
        <v>76</v>
      </c>
      <c r="AJ169" s="67" t="s">
        <v>76</v>
      </c>
      <c r="AK169" s="67" t="s">
        <v>73</v>
      </c>
      <c r="AL169" s="67" t="s">
        <v>73</v>
      </c>
      <c r="AM169" s="67" t="s">
        <v>76</v>
      </c>
      <c r="AN169" s="67" t="s">
        <v>73</v>
      </c>
      <c r="AO169" s="67" t="s">
        <v>76</v>
      </c>
      <c r="AP169" s="67" t="s">
        <v>73</v>
      </c>
      <c r="AR169" s="68" t="s">
        <v>84</v>
      </c>
      <c r="AS169" s="66">
        <v>0.65361168481487997</v>
      </c>
      <c r="AT169" s="66">
        <v>0.62891701080685203</v>
      </c>
      <c r="AU169" s="66">
        <v>19.157711222465299</v>
      </c>
      <c r="AV169" s="66">
        <v>19.6352986175783</v>
      </c>
      <c r="AW169" s="66">
        <v>0.58854763204444205</v>
      </c>
      <c r="AX169" s="66">
        <v>0.60916581420262605</v>
      </c>
      <c r="AY169" s="66">
        <v>0.71557078302967803</v>
      </c>
      <c r="AZ169" s="66">
        <v>0.69834539597761702</v>
      </c>
      <c r="BA169" s="67" t="s">
        <v>76</v>
      </c>
      <c r="BB169" s="67" t="s">
        <v>76</v>
      </c>
      <c r="BC169" s="67" t="s">
        <v>73</v>
      </c>
      <c r="BD169" s="67" t="s">
        <v>73</v>
      </c>
      <c r="BE169" s="67" t="s">
        <v>75</v>
      </c>
      <c r="BF169" s="67" t="s">
        <v>76</v>
      </c>
      <c r="BG169" s="67" t="s">
        <v>76</v>
      </c>
      <c r="BH169" s="67" t="s">
        <v>76</v>
      </c>
      <c r="BI169" s="63">
        <f t="shared" ref="BI169" si="1652">IF(BJ169=AR169,1,0)</f>
        <v>1</v>
      </c>
      <c r="BJ169" s="63" t="s">
        <v>84</v>
      </c>
      <c r="BK169" s="66">
        <v>0.61216899059697905</v>
      </c>
      <c r="BL169" s="66">
        <v>0.58873650283311596</v>
      </c>
      <c r="BM169" s="66">
        <v>23.1104136912037</v>
      </c>
      <c r="BN169" s="66">
        <v>22.9050585976862</v>
      </c>
      <c r="BO169" s="66">
        <v>0.62276079629583403</v>
      </c>
      <c r="BP169" s="66">
        <v>0.64129829031963304</v>
      </c>
      <c r="BQ169" s="66">
        <v>0.702161749198008</v>
      </c>
      <c r="BR169" s="66">
        <v>0.683585110815213</v>
      </c>
      <c r="BS169" s="63" t="s">
        <v>76</v>
      </c>
      <c r="BT169" s="63" t="s">
        <v>76</v>
      </c>
      <c r="BU169" s="63" t="s">
        <v>73</v>
      </c>
      <c r="BV169" s="63" t="s">
        <v>73</v>
      </c>
      <c r="BW169" s="63" t="s">
        <v>76</v>
      </c>
      <c r="BX169" s="63" t="s">
        <v>76</v>
      </c>
      <c r="BY169" s="63" t="s">
        <v>76</v>
      </c>
      <c r="BZ169" s="63" t="s">
        <v>76</v>
      </c>
    </row>
    <row r="170" spans="1:78" s="63" customFormat="1" x14ac:dyDescent="0.25">
      <c r="A170" s="62">
        <v>14162200</v>
      </c>
      <c r="B170" s="63">
        <v>23773405</v>
      </c>
      <c r="C170" s="63" t="s">
        <v>10</v>
      </c>
      <c r="D170" s="63" t="s">
        <v>384</v>
      </c>
      <c r="E170" s="63" t="s">
        <v>383</v>
      </c>
      <c r="F170" s="79"/>
      <c r="G170" s="64">
        <v>0.59499999999999997</v>
      </c>
      <c r="H170" s="64" t="str">
        <f t="shared" ref="H170:H171" si="1653">IF(G170&gt;0.8,"VG",IF(G170&gt;0.7,"G",IF(G170&gt;0.45,"S","NS")))</f>
        <v>S</v>
      </c>
      <c r="I170" s="64" t="str">
        <f t="shared" ref="I170:I171" si="1654">AJ170</f>
        <v>S</v>
      </c>
      <c r="J170" s="64" t="str">
        <f t="shared" ref="J170:J171" si="1655">BB170</f>
        <v>S</v>
      </c>
      <c r="K170" s="64" t="str">
        <f t="shared" ref="K170:K171" si="1656">BT170</f>
        <v>S</v>
      </c>
      <c r="L170" s="65">
        <v>-0.14660000000000001</v>
      </c>
      <c r="M170" s="64" t="str">
        <f t="shared" ref="M170:M171" si="1657">IF(ABS(L170)&lt;5%,"VG",IF(ABS(L170)&lt;10%,"G",IF(ABS(L170)&lt;15%,"S","NS")))</f>
        <v>S</v>
      </c>
      <c r="N170" s="64" t="str">
        <f t="shared" ref="N170:N171" si="1658">AO170</f>
        <v>S</v>
      </c>
      <c r="O170" s="64" t="str">
        <f t="shared" ref="O170:O171" si="1659">BD170</f>
        <v>NS</v>
      </c>
      <c r="P170" s="64" t="str">
        <f t="shared" ref="P170:P171" si="1660">BY170</f>
        <v>S</v>
      </c>
      <c r="Q170" s="64">
        <v>0.626</v>
      </c>
      <c r="R170" s="64" t="str">
        <f t="shared" ref="R170:R171" si="1661">IF(Q170&lt;=0.5,"VG",IF(Q170&lt;=0.6,"G",IF(Q170&lt;=0.7,"S","NS")))</f>
        <v>S</v>
      </c>
      <c r="S170" s="64" t="str">
        <f t="shared" ref="S170:S171" si="1662">AN170</f>
        <v>NS</v>
      </c>
      <c r="T170" s="64" t="str">
        <f t="shared" ref="T170:T171" si="1663">BF170</f>
        <v>S</v>
      </c>
      <c r="U170" s="64" t="str">
        <f t="shared" ref="U170:U171" si="1664">BX170</f>
        <v>S</v>
      </c>
      <c r="V170" s="64">
        <v>0.64990000000000003</v>
      </c>
      <c r="W170" s="64" t="str">
        <f t="shared" ref="W170:W171" si="1665">IF(V170&gt;0.85,"VG",IF(V170&gt;0.75,"G",IF(V170&gt;0.6,"S","NS")))</f>
        <v>S</v>
      </c>
      <c r="X170" s="64" t="str">
        <f t="shared" ref="X170:X171" si="1666">AP170</f>
        <v>NS</v>
      </c>
      <c r="Y170" s="64" t="str">
        <f t="shared" ref="Y170:Y171" si="1667">BH170</f>
        <v>S</v>
      </c>
      <c r="Z170" s="64" t="str">
        <f t="shared" ref="Z170:Z171" si="1668">BZ170</f>
        <v>S</v>
      </c>
      <c r="AA170" s="66">
        <v>0.61474935919165996</v>
      </c>
      <c r="AB170" s="66">
        <v>0.50541865349041004</v>
      </c>
      <c r="AC170" s="66">
        <v>23.505529061268899</v>
      </c>
      <c r="AD170" s="66">
        <v>20.7573483741354</v>
      </c>
      <c r="AE170" s="66">
        <v>0.62068562155759599</v>
      </c>
      <c r="AF170" s="66">
        <v>0.70326477695786105</v>
      </c>
      <c r="AG170" s="66">
        <v>0.70620903477716401</v>
      </c>
      <c r="AH170" s="66">
        <v>0.59088709824975805</v>
      </c>
      <c r="AI170" s="67" t="s">
        <v>76</v>
      </c>
      <c r="AJ170" s="67" t="s">
        <v>76</v>
      </c>
      <c r="AK170" s="67" t="s">
        <v>73</v>
      </c>
      <c r="AL170" s="67" t="s">
        <v>73</v>
      </c>
      <c r="AM170" s="67" t="s">
        <v>76</v>
      </c>
      <c r="AN170" s="67" t="s">
        <v>73</v>
      </c>
      <c r="AO170" s="67" t="s">
        <v>76</v>
      </c>
      <c r="AP170" s="67" t="s">
        <v>73</v>
      </c>
      <c r="AR170" s="68" t="s">
        <v>84</v>
      </c>
      <c r="AS170" s="66">
        <v>0.65361168481487997</v>
      </c>
      <c r="AT170" s="66">
        <v>0.62891701080685203</v>
      </c>
      <c r="AU170" s="66">
        <v>19.157711222465299</v>
      </c>
      <c r="AV170" s="66">
        <v>19.6352986175783</v>
      </c>
      <c r="AW170" s="66">
        <v>0.58854763204444205</v>
      </c>
      <c r="AX170" s="66">
        <v>0.60916581420262605</v>
      </c>
      <c r="AY170" s="66">
        <v>0.71557078302967803</v>
      </c>
      <c r="AZ170" s="66">
        <v>0.69834539597761702</v>
      </c>
      <c r="BA170" s="67" t="s">
        <v>76</v>
      </c>
      <c r="BB170" s="67" t="s">
        <v>76</v>
      </c>
      <c r="BC170" s="67" t="s">
        <v>73</v>
      </c>
      <c r="BD170" s="67" t="s">
        <v>73</v>
      </c>
      <c r="BE170" s="67" t="s">
        <v>75</v>
      </c>
      <c r="BF170" s="67" t="s">
        <v>76</v>
      </c>
      <c r="BG170" s="67" t="s">
        <v>76</v>
      </c>
      <c r="BH170" s="67" t="s">
        <v>76</v>
      </c>
      <c r="BI170" s="63">
        <f t="shared" ref="BI170:BI171" si="1669">IF(BJ170=AR170,1,0)</f>
        <v>1</v>
      </c>
      <c r="BJ170" s="63" t="s">
        <v>84</v>
      </c>
      <c r="BK170" s="66">
        <v>0.61216899059697905</v>
      </c>
      <c r="BL170" s="66">
        <v>0.58873650283311596</v>
      </c>
      <c r="BM170" s="66">
        <v>23.1104136912037</v>
      </c>
      <c r="BN170" s="66">
        <v>22.9050585976862</v>
      </c>
      <c r="BO170" s="66">
        <v>0.62276079629583403</v>
      </c>
      <c r="BP170" s="66">
        <v>0.64129829031963304</v>
      </c>
      <c r="BQ170" s="66">
        <v>0.702161749198008</v>
      </c>
      <c r="BR170" s="66">
        <v>0.683585110815213</v>
      </c>
      <c r="BS170" s="63" t="s">
        <v>76</v>
      </c>
      <c r="BT170" s="63" t="s">
        <v>76</v>
      </c>
      <c r="BU170" s="63" t="s">
        <v>73</v>
      </c>
      <c r="BV170" s="63" t="s">
        <v>73</v>
      </c>
      <c r="BW170" s="63" t="s">
        <v>76</v>
      </c>
      <c r="BX170" s="63" t="s">
        <v>76</v>
      </c>
      <c r="BY170" s="63" t="s">
        <v>76</v>
      </c>
      <c r="BZ170" s="63" t="s">
        <v>76</v>
      </c>
    </row>
    <row r="171" spans="1:78" s="63" customFormat="1" x14ac:dyDescent="0.25">
      <c r="A171" s="62">
        <v>14162200</v>
      </c>
      <c r="B171" s="63">
        <v>23773405</v>
      </c>
      <c r="C171" s="63" t="s">
        <v>10</v>
      </c>
      <c r="D171" s="63" t="s">
        <v>397</v>
      </c>
      <c r="E171" s="63" t="s">
        <v>399</v>
      </c>
      <c r="F171" s="79"/>
      <c r="G171" s="64">
        <v>0.61599999999999999</v>
      </c>
      <c r="H171" s="64" t="str">
        <f t="shared" si="1653"/>
        <v>S</v>
      </c>
      <c r="I171" s="64" t="str">
        <f t="shared" si="1654"/>
        <v>S</v>
      </c>
      <c r="J171" s="64" t="str">
        <f t="shared" si="1655"/>
        <v>S</v>
      </c>
      <c r="K171" s="64" t="str">
        <f t="shared" si="1656"/>
        <v>S</v>
      </c>
      <c r="L171" s="65">
        <v>-7.22E-2</v>
      </c>
      <c r="M171" s="64" t="str">
        <f t="shared" si="1657"/>
        <v>G</v>
      </c>
      <c r="N171" s="64" t="str">
        <f t="shared" si="1658"/>
        <v>S</v>
      </c>
      <c r="O171" s="64" t="str">
        <f t="shared" si="1659"/>
        <v>NS</v>
      </c>
      <c r="P171" s="64" t="str">
        <f t="shared" si="1660"/>
        <v>S</v>
      </c>
      <c r="Q171" s="64">
        <v>0.61699999999999999</v>
      </c>
      <c r="R171" s="64" t="str">
        <f t="shared" si="1661"/>
        <v>S</v>
      </c>
      <c r="S171" s="64" t="str">
        <f t="shared" si="1662"/>
        <v>NS</v>
      </c>
      <c r="T171" s="64" t="str">
        <f t="shared" si="1663"/>
        <v>S</v>
      </c>
      <c r="U171" s="64" t="str">
        <f t="shared" si="1664"/>
        <v>S</v>
      </c>
      <c r="V171" s="64">
        <v>0.66700000000000004</v>
      </c>
      <c r="W171" s="64" t="str">
        <f t="shared" si="1665"/>
        <v>S</v>
      </c>
      <c r="X171" s="64" t="str">
        <f t="shared" si="1666"/>
        <v>NS</v>
      </c>
      <c r="Y171" s="64" t="str">
        <f t="shared" si="1667"/>
        <v>S</v>
      </c>
      <c r="Z171" s="64" t="str">
        <f t="shared" si="1668"/>
        <v>S</v>
      </c>
      <c r="AA171" s="66">
        <v>0.61474935919165996</v>
      </c>
      <c r="AB171" s="66">
        <v>0.50541865349041004</v>
      </c>
      <c r="AC171" s="66">
        <v>23.505529061268899</v>
      </c>
      <c r="AD171" s="66">
        <v>20.7573483741354</v>
      </c>
      <c r="AE171" s="66">
        <v>0.62068562155759599</v>
      </c>
      <c r="AF171" s="66">
        <v>0.70326477695786105</v>
      </c>
      <c r="AG171" s="66">
        <v>0.70620903477716401</v>
      </c>
      <c r="AH171" s="66">
        <v>0.59088709824975805</v>
      </c>
      <c r="AI171" s="67" t="s">
        <v>76</v>
      </c>
      <c r="AJ171" s="67" t="s">
        <v>76</v>
      </c>
      <c r="AK171" s="67" t="s">
        <v>73</v>
      </c>
      <c r="AL171" s="67" t="s">
        <v>73</v>
      </c>
      <c r="AM171" s="67" t="s">
        <v>76</v>
      </c>
      <c r="AN171" s="67" t="s">
        <v>73</v>
      </c>
      <c r="AO171" s="67" t="s">
        <v>76</v>
      </c>
      <c r="AP171" s="67" t="s">
        <v>73</v>
      </c>
      <c r="AR171" s="68" t="s">
        <v>84</v>
      </c>
      <c r="AS171" s="66">
        <v>0.65361168481487997</v>
      </c>
      <c r="AT171" s="66">
        <v>0.62891701080685203</v>
      </c>
      <c r="AU171" s="66">
        <v>19.157711222465299</v>
      </c>
      <c r="AV171" s="66">
        <v>19.6352986175783</v>
      </c>
      <c r="AW171" s="66">
        <v>0.58854763204444205</v>
      </c>
      <c r="AX171" s="66">
        <v>0.60916581420262605</v>
      </c>
      <c r="AY171" s="66">
        <v>0.71557078302967803</v>
      </c>
      <c r="AZ171" s="66">
        <v>0.69834539597761702</v>
      </c>
      <c r="BA171" s="67" t="s">
        <v>76</v>
      </c>
      <c r="BB171" s="67" t="s">
        <v>76</v>
      </c>
      <c r="BC171" s="67" t="s">
        <v>73</v>
      </c>
      <c r="BD171" s="67" t="s">
        <v>73</v>
      </c>
      <c r="BE171" s="67" t="s">
        <v>75</v>
      </c>
      <c r="BF171" s="67" t="s">
        <v>76</v>
      </c>
      <c r="BG171" s="67" t="s">
        <v>76</v>
      </c>
      <c r="BH171" s="67" t="s">
        <v>76</v>
      </c>
      <c r="BI171" s="63">
        <f t="shared" si="1669"/>
        <v>1</v>
      </c>
      <c r="BJ171" s="63" t="s">
        <v>84</v>
      </c>
      <c r="BK171" s="66">
        <v>0.61216899059697905</v>
      </c>
      <c r="BL171" s="66">
        <v>0.58873650283311596</v>
      </c>
      <c r="BM171" s="66">
        <v>23.1104136912037</v>
      </c>
      <c r="BN171" s="66">
        <v>22.9050585976862</v>
      </c>
      <c r="BO171" s="66">
        <v>0.62276079629583403</v>
      </c>
      <c r="BP171" s="66">
        <v>0.64129829031963304</v>
      </c>
      <c r="BQ171" s="66">
        <v>0.702161749198008</v>
      </c>
      <c r="BR171" s="66">
        <v>0.683585110815213</v>
      </c>
      <c r="BS171" s="63" t="s">
        <v>76</v>
      </c>
      <c r="BT171" s="63" t="s">
        <v>76</v>
      </c>
      <c r="BU171" s="63" t="s">
        <v>73</v>
      </c>
      <c r="BV171" s="63" t="s">
        <v>73</v>
      </c>
      <c r="BW171" s="63" t="s">
        <v>76</v>
      </c>
      <c r="BX171" s="63" t="s">
        <v>76</v>
      </c>
      <c r="BY171" s="63" t="s">
        <v>76</v>
      </c>
      <c r="BZ171" s="63" t="s">
        <v>76</v>
      </c>
    </row>
    <row r="172" spans="1:78" s="63" customFormat="1" x14ac:dyDescent="0.25">
      <c r="A172" s="62">
        <v>14162200</v>
      </c>
      <c r="B172" s="63">
        <v>23773405</v>
      </c>
      <c r="C172" s="63" t="s">
        <v>10</v>
      </c>
      <c r="D172" s="63" t="s">
        <v>409</v>
      </c>
      <c r="E172" s="63" t="s">
        <v>399</v>
      </c>
      <c r="F172" s="79"/>
      <c r="G172" s="64">
        <v>0.61299999999999999</v>
      </c>
      <c r="H172" s="64" t="str">
        <f t="shared" ref="H172" si="1670">IF(G172&gt;0.8,"VG",IF(G172&gt;0.7,"G",IF(G172&gt;0.45,"S","NS")))</f>
        <v>S</v>
      </c>
      <c r="I172" s="64" t="str">
        <f t="shared" ref="I172" si="1671">AJ172</f>
        <v>S</v>
      </c>
      <c r="J172" s="64" t="str">
        <f t="shared" ref="J172" si="1672">BB172</f>
        <v>S</v>
      </c>
      <c r="K172" s="64" t="str">
        <f t="shared" ref="K172" si="1673">BT172</f>
        <v>S</v>
      </c>
      <c r="L172" s="65">
        <v>-7.2900000000000006E-2</v>
      </c>
      <c r="M172" s="64" t="str">
        <f t="shared" ref="M172" si="1674">IF(ABS(L172)&lt;5%,"VG",IF(ABS(L172)&lt;10%,"G",IF(ABS(L172)&lt;15%,"S","NS")))</f>
        <v>G</v>
      </c>
      <c r="N172" s="64" t="str">
        <f t="shared" ref="N172" si="1675">AO172</f>
        <v>S</v>
      </c>
      <c r="O172" s="64" t="str">
        <f t="shared" ref="O172" si="1676">BD172</f>
        <v>NS</v>
      </c>
      <c r="P172" s="64" t="str">
        <f t="shared" ref="P172" si="1677">BY172</f>
        <v>S</v>
      </c>
      <c r="Q172" s="64">
        <v>0.61799999999999999</v>
      </c>
      <c r="R172" s="64" t="str">
        <f t="shared" ref="R172" si="1678">IF(Q172&lt;=0.5,"VG",IF(Q172&lt;=0.6,"G",IF(Q172&lt;=0.7,"S","NS")))</f>
        <v>S</v>
      </c>
      <c r="S172" s="64" t="str">
        <f t="shared" ref="S172" si="1679">AN172</f>
        <v>NS</v>
      </c>
      <c r="T172" s="64" t="str">
        <f t="shared" ref="T172" si="1680">BF172</f>
        <v>S</v>
      </c>
      <c r="U172" s="64" t="str">
        <f t="shared" ref="U172" si="1681">BX172</f>
        <v>S</v>
      </c>
      <c r="V172" s="64">
        <v>0.67110000000000003</v>
      </c>
      <c r="W172" s="64" t="str">
        <f t="shared" ref="W172" si="1682">IF(V172&gt;0.85,"VG",IF(V172&gt;0.75,"G",IF(V172&gt;0.6,"S","NS")))</f>
        <v>S</v>
      </c>
      <c r="X172" s="64" t="str">
        <f t="shared" ref="X172" si="1683">AP172</f>
        <v>NS</v>
      </c>
      <c r="Y172" s="64" t="str">
        <f t="shared" ref="Y172" si="1684">BH172</f>
        <v>S</v>
      </c>
      <c r="Z172" s="64" t="str">
        <f t="shared" ref="Z172" si="1685">BZ172</f>
        <v>S</v>
      </c>
      <c r="AA172" s="66">
        <v>0.61474935919165996</v>
      </c>
      <c r="AB172" s="66">
        <v>0.50541865349041004</v>
      </c>
      <c r="AC172" s="66">
        <v>23.505529061268899</v>
      </c>
      <c r="AD172" s="66">
        <v>20.7573483741354</v>
      </c>
      <c r="AE172" s="66">
        <v>0.62068562155759599</v>
      </c>
      <c r="AF172" s="66">
        <v>0.70326477695786105</v>
      </c>
      <c r="AG172" s="66">
        <v>0.70620903477716401</v>
      </c>
      <c r="AH172" s="66">
        <v>0.59088709824975805</v>
      </c>
      <c r="AI172" s="67" t="s">
        <v>76</v>
      </c>
      <c r="AJ172" s="67" t="s">
        <v>76</v>
      </c>
      <c r="AK172" s="67" t="s">
        <v>73</v>
      </c>
      <c r="AL172" s="67" t="s">
        <v>73</v>
      </c>
      <c r="AM172" s="67" t="s">
        <v>76</v>
      </c>
      <c r="AN172" s="67" t="s">
        <v>73</v>
      </c>
      <c r="AO172" s="67" t="s">
        <v>76</v>
      </c>
      <c r="AP172" s="67" t="s">
        <v>73</v>
      </c>
      <c r="AR172" s="68" t="s">
        <v>84</v>
      </c>
      <c r="AS172" s="66">
        <v>0.65361168481487997</v>
      </c>
      <c r="AT172" s="66">
        <v>0.62891701080685203</v>
      </c>
      <c r="AU172" s="66">
        <v>19.157711222465299</v>
      </c>
      <c r="AV172" s="66">
        <v>19.6352986175783</v>
      </c>
      <c r="AW172" s="66">
        <v>0.58854763204444205</v>
      </c>
      <c r="AX172" s="66">
        <v>0.60916581420262605</v>
      </c>
      <c r="AY172" s="66">
        <v>0.71557078302967803</v>
      </c>
      <c r="AZ172" s="66">
        <v>0.69834539597761702</v>
      </c>
      <c r="BA172" s="67" t="s">
        <v>76</v>
      </c>
      <c r="BB172" s="67" t="s">
        <v>76</v>
      </c>
      <c r="BC172" s="67" t="s">
        <v>73</v>
      </c>
      <c r="BD172" s="67" t="s">
        <v>73</v>
      </c>
      <c r="BE172" s="67" t="s">
        <v>75</v>
      </c>
      <c r="BF172" s="67" t="s">
        <v>76</v>
      </c>
      <c r="BG172" s="67" t="s">
        <v>76</v>
      </c>
      <c r="BH172" s="67" t="s">
        <v>76</v>
      </c>
      <c r="BI172" s="63">
        <f t="shared" ref="BI172" si="1686">IF(BJ172=AR172,1,0)</f>
        <v>1</v>
      </c>
      <c r="BJ172" s="63" t="s">
        <v>84</v>
      </c>
      <c r="BK172" s="66">
        <v>0.61216899059697905</v>
      </c>
      <c r="BL172" s="66">
        <v>0.58873650283311596</v>
      </c>
      <c r="BM172" s="66">
        <v>23.1104136912037</v>
      </c>
      <c r="BN172" s="66">
        <v>22.9050585976862</v>
      </c>
      <c r="BO172" s="66">
        <v>0.62276079629583403</v>
      </c>
      <c r="BP172" s="66">
        <v>0.64129829031963304</v>
      </c>
      <c r="BQ172" s="66">
        <v>0.702161749198008</v>
      </c>
      <c r="BR172" s="66">
        <v>0.683585110815213</v>
      </c>
      <c r="BS172" s="63" t="s">
        <v>76</v>
      </c>
      <c r="BT172" s="63" t="s">
        <v>76</v>
      </c>
      <c r="BU172" s="63" t="s">
        <v>73</v>
      </c>
      <c r="BV172" s="63" t="s">
        <v>73</v>
      </c>
      <c r="BW172" s="63" t="s">
        <v>76</v>
      </c>
      <c r="BX172" s="63" t="s">
        <v>76</v>
      </c>
      <c r="BY172" s="63" t="s">
        <v>76</v>
      </c>
      <c r="BZ172" s="63" t="s">
        <v>76</v>
      </c>
    </row>
    <row r="173" spans="1:78" s="69" customFormat="1" x14ac:dyDescent="0.25">
      <c r="A173" s="72"/>
      <c r="F173" s="80"/>
      <c r="G173" s="70"/>
      <c r="H173" s="70"/>
      <c r="I173" s="70"/>
      <c r="J173" s="70"/>
      <c r="K173" s="70"/>
      <c r="L173" s="71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  <c r="AA173" s="73"/>
      <c r="AB173" s="73"/>
      <c r="AC173" s="73"/>
      <c r="AD173" s="73"/>
      <c r="AE173" s="73"/>
      <c r="AF173" s="73"/>
      <c r="AG173" s="73"/>
      <c r="AH173" s="73"/>
      <c r="AI173" s="74"/>
      <c r="AJ173" s="74"/>
      <c r="AK173" s="74"/>
      <c r="AL173" s="74"/>
      <c r="AM173" s="74"/>
      <c r="AN173" s="74"/>
      <c r="AO173" s="74"/>
      <c r="AP173" s="74"/>
      <c r="AR173" s="75"/>
      <c r="AS173" s="73"/>
      <c r="AT173" s="73"/>
      <c r="AU173" s="73"/>
      <c r="AV173" s="73"/>
      <c r="AW173" s="73"/>
      <c r="AX173" s="73"/>
      <c r="AY173" s="73"/>
      <c r="AZ173" s="73"/>
      <c r="BA173" s="74"/>
      <c r="BB173" s="74"/>
      <c r="BC173" s="74"/>
      <c r="BD173" s="74"/>
      <c r="BE173" s="74"/>
      <c r="BF173" s="74"/>
      <c r="BG173" s="74"/>
      <c r="BH173" s="74"/>
      <c r="BK173" s="73"/>
      <c r="BL173" s="73"/>
      <c r="BM173" s="73"/>
      <c r="BN173" s="73"/>
      <c r="BO173" s="73"/>
      <c r="BP173" s="73"/>
      <c r="BQ173" s="73"/>
      <c r="BR173" s="73"/>
    </row>
    <row r="174" spans="1:78" s="63" customFormat="1" x14ac:dyDescent="0.25">
      <c r="A174" s="62">
        <v>14162500</v>
      </c>
      <c r="B174" s="63">
        <v>23772909</v>
      </c>
      <c r="C174" s="63" t="s">
        <v>11</v>
      </c>
      <c r="D174" s="63" t="s">
        <v>179</v>
      </c>
      <c r="F174" s="77"/>
      <c r="G174" s="64">
        <v>0.68</v>
      </c>
      <c r="H174" s="64" t="str">
        <f t="shared" ref="H174:H184" si="1687">IF(G174&gt;0.8,"VG",IF(G174&gt;0.7,"G",IF(G174&gt;0.45,"S","NS")))</f>
        <v>S</v>
      </c>
      <c r="I174" s="64" t="str">
        <f t="shared" ref="I174:I181" si="1688">AJ174</f>
        <v>S</v>
      </c>
      <c r="J174" s="64" t="str">
        <f t="shared" ref="J174:J181" si="1689">BB174</f>
        <v>VG</v>
      </c>
      <c r="K174" s="64" t="str">
        <f t="shared" ref="K174:K181" si="1690">BT174</f>
        <v>G</v>
      </c>
      <c r="L174" s="65">
        <v>6.0000000000000001E-3</v>
      </c>
      <c r="M174" s="65" t="str">
        <f t="shared" ref="M174:M184" si="1691">IF(ABS(L174)&lt;5%,"VG",IF(ABS(L174)&lt;10%,"G",IF(ABS(L174)&lt;15%,"S","NS")))</f>
        <v>VG</v>
      </c>
      <c r="N174" s="64" t="str">
        <f t="shared" ref="N174:N181" si="1692">AO174</f>
        <v>G</v>
      </c>
      <c r="O174" s="64" t="str">
        <f t="shared" ref="O174:O181" si="1693">BD174</f>
        <v>G</v>
      </c>
      <c r="P174" s="64" t="str">
        <f t="shared" ref="P174:P181" si="1694">BY174</f>
        <v>G</v>
      </c>
      <c r="Q174" s="64">
        <v>0.56999999999999995</v>
      </c>
      <c r="R174" s="64" t="str">
        <f t="shared" ref="R174:R184" si="1695">IF(Q174&lt;=0.5,"VG",IF(Q174&lt;=0.6,"G",IF(Q174&lt;=0.7,"S","NS")))</f>
        <v>G</v>
      </c>
      <c r="S174" s="64" t="str">
        <f t="shared" ref="S174:S181" si="1696">AN174</f>
        <v>G</v>
      </c>
      <c r="T174" s="64" t="str">
        <f t="shared" ref="T174:T181" si="1697">BF174</f>
        <v>VG</v>
      </c>
      <c r="U174" s="64" t="str">
        <f t="shared" ref="U174:U181" si="1698">BX174</f>
        <v>VG</v>
      </c>
      <c r="V174" s="64">
        <v>0.78</v>
      </c>
      <c r="W174" s="64" t="str">
        <f t="shared" ref="W174:W184" si="1699">IF(V174&gt;0.85,"VG",IF(V174&gt;0.75,"G",IF(V174&gt;0.6,"S","NS")))</f>
        <v>G</v>
      </c>
      <c r="X174" s="64" t="str">
        <f t="shared" ref="X174:X181" si="1700">AP174</f>
        <v>S</v>
      </c>
      <c r="Y174" s="64" t="str">
        <f t="shared" ref="Y174:Y181" si="1701">BH174</f>
        <v>G</v>
      </c>
      <c r="Z174" s="64" t="str">
        <f t="shared" ref="Z174:Z181" si="1702">BZ174</f>
        <v>G</v>
      </c>
      <c r="AA174" s="66">
        <v>0.76488069174801598</v>
      </c>
      <c r="AB174" s="66">
        <v>0.68991725054118203</v>
      </c>
      <c r="AC174" s="66">
        <v>10.1443382784535</v>
      </c>
      <c r="AD174" s="66">
        <v>7.1222258413468396</v>
      </c>
      <c r="AE174" s="66">
        <v>0.484891027192693</v>
      </c>
      <c r="AF174" s="66">
        <v>0.55685074253234002</v>
      </c>
      <c r="AG174" s="66">
        <v>0.81843746163333897</v>
      </c>
      <c r="AH174" s="66">
        <v>0.72999307079166997</v>
      </c>
      <c r="AI174" s="67" t="s">
        <v>75</v>
      </c>
      <c r="AJ174" s="67" t="s">
        <v>76</v>
      </c>
      <c r="AK174" s="67" t="s">
        <v>76</v>
      </c>
      <c r="AL174" s="67" t="s">
        <v>75</v>
      </c>
      <c r="AM174" s="67" t="s">
        <v>77</v>
      </c>
      <c r="AN174" s="67" t="s">
        <v>75</v>
      </c>
      <c r="AO174" s="67" t="s">
        <v>75</v>
      </c>
      <c r="AP174" s="67" t="s">
        <v>76</v>
      </c>
      <c r="AR174" s="68" t="s">
        <v>85</v>
      </c>
      <c r="AS174" s="66">
        <v>0.79347932251418196</v>
      </c>
      <c r="AT174" s="66">
        <v>0.80273521066028797</v>
      </c>
      <c r="AU174" s="66">
        <v>6.4806978964083202</v>
      </c>
      <c r="AV174" s="66">
        <v>5.7980864326347703</v>
      </c>
      <c r="AW174" s="66">
        <v>0.454445461508659</v>
      </c>
      <c r="AX174" s="66">
        <v>0.444145009360357</v>
      </c>
      <c r="AY174" s="66">
        <v>0.82084976638971097</v>
      </c>
      <c r="AZ174" s="66">
        <v>0.82746101549721796</v>
      </c>
      <c r="BA174" s="67" t="s">
        <v>75</v>
      </c>
      <c r="BB174" s="67" t="s">
        <v>77</v>
      </c>
      <c r="BC174" s="67" t="s">
        <v>75</v>
      </c>
      <c r="BD174" s="67" t="s">
        <v>75</v>
      </c>
      <c r="BE174" s="67" t="s">
        <v>77</v>
      </c>
      <c r="BF174" s="67" t="s">
        <v>77</v>
      </c>
      <c r="BG174" s="67" t="s">
        <v>75</v>
      </c>
      <c r="BH174" s="67" t="s">
        <v>75</v>
      </c>
      <c r="BI174" s="63">
        <f t="shared" ref="BI174:BI181" si="1703">IF(BJ174=AR174,1,0)</f>
        <v>1</v>
      </c>
      <c r="BJ174" s="63" t="s">
        <v>85</v>
      </c>
      <c r="BK174" s="66">
        <v>0.77201057728846201</v>
      </c>
      <c r="BL174" s="66">
        <v>0.78145064939357001</v>
      </c>
      <c r="BM174" s="66">
        <v>8.3086932198694807</v>
      </c>
      <c r="BN174" s="66">
        <v>6.9422442839524603</v>
      </c>
      <c r="BO174" s="66">
        <v>0.47748237947754502</v>
      </c>
      <c r="BP174" s="66">
        <v>0.46749262091120802</v>
      </c>
      <c r="BQ174" s="66">
        <v>0.81530771590621798</v>
      </c>
      <c r="BR174" s="66">
        <v>0.81882056470473397</v>
      </c>
      <c r="BS174" s="63" t="s">
        <v>75</v>
      </c>
      <c r="BT174" s="63" t="s">
        <v>75</v>
      </c>
      <c r="BU174" s="63" t="s">
        <v>75</v>
      </c>
      <c r="BV174" s="63" t="s">
        <v>75</v>
      </c>
      <c r="BW174" s="63" t="s">
        <v>77</v>
      </c>
      <c r="BX174" s="63" t="s">
        <v>77</v>
      </c>
      <c r="BY174" s="63" t="s">
        <v>75</v>
      </c>
      <c r="BZ174" s="63" t="s">
        <v>75</v>
      </c>
    </row>
    <row r="175" spans="1:78" s="63" customFormat="1" x14ac:dyDescent="0.25">
      <c r="A175" s="62">
        <v>14162500</v>
      </c>
      <c r="B175" s="63">
        <v>23772909</v>
      </c>
      <c r="C175" s="63" t="s">
        <v>11</v>
      </c>
      <c r="D175" s="63" t="s">
        <v>178</v>
      </c>
      <c r="F175" s="79"/>
      <c r="G175" s="64">
        <v>0.54</v>
      </c>
      <c r="H175" s="64" t="str">
        <f t="shared" si="1687"/>
        <v>S</v>
      </c>
      <c r="I175" s="64" t="str">
        <f t="shared" si="1688"/>
        <v>S</v>
      </c>
      <c r="J175" s="64" t="str">
        <f t="shared" si="1689"/>
        <v>VG</v>
      </c>
      <c r="K175" s="64" t="str">
        <f t="shared" si="1690"/>
        <v>G</v>
      </c>
      <c r="L175" s="65">
        <v>-2.5000000000000001E-2</v>
      </c>
      <c r="M175" s="65" t="str">
        <f t="shared" si="1691"/>
        <v>VG</v>
      </c>
      <c r="N175" s="64" t="str">
        <f t="shared" si="1692"/>
        <v>G</v>
      </c>
      <c r="O175" s="64" t="str">
        <f t="shared" si="1693"/>
        <v>G</v>
      </c>
      <c r="P175" s="64" t="str">
        <f t="shared" si="1694"/>
        <v>G</v>
      </c>
      <c r="Q175" s="64">
        <v>0.67</v>
      </c>
      <c r="R175" s="64" t="str">
        <f t="shared" si="1695"/>
        <v>S</v>
      </c>
      <c r="S175" s="64" t="str">
        <f t="shared" si="1696"/>
        <v>G</v>
      </c>
      <c r="T175" s="64" t="str">
        <f t="shared" si="1697"/>
        <v>VG</v>
      </c>
      <c r="U175" s="64" t="str">
        <f t="shared" si="1698"/>
        <v>VG</v>
      </c>
      <c r="V175" s="64">
        <v>0.69</v>
      </c>
      <c r="W175" s="64" t="str">
        <f t="shared" si="1699"/>
        <v>S</v>
      </c>
      <c r="X175" s="64" t="str">
        <f t="shared" si="1700"/>
        <v>S</v>
      </c>
      <c r="Y175" s="64" t="str">
        <f t="shared" si="1701"/>
        <v>G</v>
      </c>
      <c r="Z175" s="64" t="str">
        <f t="shared" si="1702"/>
        <v>G</v>
      </c>
      <c r="AA175" s="66">
        <v>0.76488069174801598</v>
      </c>
      <c r="AB175" s="66">
        <v>0.68991725054118203</v>
      </c>
      <c r="AC175" s="66">
        <v>10.1443382784535</v>
      </c>
      <c r="AD175" s="66">
        <v>7.1222258413468396</v>
      </c>
      <c r="AE175" s="66">
        <v>0.484891027192693</v>
      </c>
      <c r="AF175" s="66">
        <v>0.55685074253234002</v>
      </c>
      <c r="AG175" s="66">
        <v>0.81843746163333897</v>
      </c>
      <c r="AH175" s="66">
        <v>0.72999307079166997</v>
      </c>
      <c r="AI175" s="67" t="s">
        <v>75</v>
      </c>
      <c r="AJ175" s="67" t="s">
        <v>76</v>
      </c>
      <c r="AK175" s="67" t="s">
        <v>76</v>
      </c>
      <c r="AL175" s="67" t="s">
        <v>75</v>
      </c>
      <c r="AM175" s="67" t="s">
        <v>77</v>
      </c>
      <c r="AN175" s="67" t="s">
        <v>75</v>
      </c>
      <c r="AO175" s="67" t="s">
        <v>75</v>
      </c>
      <c r="AP175" s="67" t="s">
        <v>76</v>
      </c>
      <c r="AR175" s="68" t="s">
        <v>85</v>
      </c>
      <c r="AS175" s="66">
        <v>0.79347932251418196</v>
      </c>
      <c r="AT175" s="66">
        <v>0.80273521066028797</v>
      </c>
      <c r="AU175" s="66">
        <v>6.4806978964083202</v>
      </c>
      <c r="AV175" s="66">
        <v>5.7980864326347703</v>
      </c>
      <c r="AW175" s="66">
        <v>0.454445461508659</v>
      </c>
      <c r="AX175" s="66">
        <v>0.444145009360357</v>
      </c>
      <c r="AY175" s="66">
        <v>0.82084976638971097</v>
      </c>
      <c r="AZ175" s="66">
        <v>0.82746101549721796</v>
      </c>
      <c r="BA175" s="67" t="s">
        <v>75</v>
      </c>
      <c r="BB175" s="67" t="s">
        <v>77</v>
      </c>
      <c r="BC175" s="67" t="s">
        <v>75</v>
      </c>
      <c r="BD175" s="67" t="s">
        <v>75</v>
      </c>
      <c r="BE175" s="67" t="s">
        <v>77</v>
      </c>
      <c r="BF175" s="67" t="s">
        <v>77</v>
      </c>
      <c r="BG175" s="67" t="s">
        <v>75</v>
      </c>
      <c r="BH175" s="67" t="s">
        <v>75</v>
      </c>
      <c r="BI175" s="63">
        <f t="shared" si="1703"/>
        <v>1</v>
      </c>
      <c r="BJ175" s="63" t="s">
        <v>85</v>
      </c>
      <c r="BK175" s="66">
        <v>0.77201057728846201</v>
      </c>
      <c r="BL175" s="66">
        <v>0.78145064939357001</v>
      </c>
      <c r="BM175" s="66">
        <v>8.3086932198694807</v>
      </c>
      <c r="BN175" s="66">
        <v>6.9422442839524603</v>
      </c>
      <c r="BO175" s="66">
        <v>0.47748237947754502</v>
      </c>
      <c r="BP175" s="66">
        <v>0.46749262091120802</v>
      </c>
      <c r="BQ175" s="66">
        <v>0.81530771590621798</v>
      </c>
      <c r="BR175" s="66">
        <v>0.81882056470473397</v>
      </c>
      <c r="BS175" s="63" t="s">
        <v>75</v>
      </c>
      <c r="BT175" s="63" t="s">
        <v>75</v>
      </c>
      <c r="BU175" s="63" t="s">
        <v>75</v>
      </c>
      <c r="BV175" s="63" t="s">
        <v>75</v>
      </c>
      <c r="BW175" s="63" t="s">
        <v>77</v>
      </c>
      <c r="BX175" s="63" t="s">
        <v>77</v>
      </c>
      <c r="BY175" s="63" t="s">
        <v>75</v>
      </c>
      <c r="BZ175" s="63" t="s">
        <v>75</v>
      </c>
    </row>
    <row r="176" spans="1:78" s="63" customFormat="1" x14ac:dyDescent="0.25">
      <c r="A176" s="62">
        <v>14162500</v>
      </c>
      <c r="B176" s="63">
        <v>23772909</v>
      </c>
      <c r="C176" s="63" t="s">
        <v>11</v>
      </c>
      <c r="D176" s="63" t="s">
        <v>185</v>
      </c>
      <c r="F176" s="79"/>
      <c r="G176" s="64">
        <v>0.61</v>
      </c>
      <c r="H176" s="64" t="str">
        <f t="shared" si="1687"/>
        <v>S</v>
      </c>
      <c r="I176" s="64" t="str">
        <f t="shared" si="1688"/>
        <v>S</v>
      </c>
      <c r="J176" s="64" t="str">
        <f t="shared" si="1689"/>
        <v>VG</v>
      </c>
      <c r="K176" s="64" t="str">
        <f t="shared" si="1690"/>
        <v>G</v>
      </c>
      <c r="L176" s="65">
        <v>5.0999999999999997E-2</v>
      </c>
      <c r="M176" s="65" t="str">
        <f t="shared" si="1691"/>
        <v>G</v>
      </c>
      <c r="N176" s="64" t="str">
        <f t="shared" si="1692"/>
        <v>G</v>
      </c>
      <c r="O176" s="64" t="str">
        <f t="shared" si="1693"/>
        <v>G</v>
      </c>
      <c r="P176" s="64" t="str">
        <f t="shared" si="1694"/>
        <v>G</v>
      </c>
      <c r="Q176" s="64">
        <v>0.62</v>
      </c>
      <c r="R176" s="64" t="str">
        <f t="shared" si="1695"/>
        <v>S</v>
      </c>
      <c r="S176" s="64" t="str">
        <f t="shared" si="1696"/>
        <v>G</v>
      </c>
      <c r="T176" s="64" t="str">
        <f t="shared" si="1697"/>
        <v>VG</v>
      </c>
      <c r="U176" s="64" t="str">
        <f t="shared" si="1698"/>
        <v>VG</v>
      </c>
      <c r="V176" s="64">
        <v>0.69</v>
      </c>
      <c r="W176" s="64" t="str">
        <f t="shared" si="1699"/>
        <v>S</v>
      </c>
      <c r="X176" s="64" t="str">
        <f t="shared" si="1700"/>
        <v>S</v>
      </c>
      <c r="Y176" s="64" t="str">
        <f t="shared" si="1701"/>
        <v>G</v>
      </c>
      <c r="Z176" s="64" t="str">
        <f t="shared" si="1702"/>
        <v>G</v>
      </c>
      <c r="AA176" s="66">
        <v>0.76488069174801598</v>
      </c>
      <c r="AB176" s="66">
        <v>0.68991725054118203</v>
      </c>
      <c r="AC176" s="66">
        <v>10.1443382784535</v>
      </c>
      <c r="AD176" s="66">
        <v>7.1222258413468396</v>
      </c>
      <c r="AE176" s="66">
        <v>0.484891027192693</v>
      </c>
      <c r="AF176" s="66">
        <v>0.55685074253234002</v>
      </c>
      <c r="AG176" s="66">
        <v>0.81843746163333897</v>
      </c>
      <c r="AH176" s="66">
        <v>0.72999307079166997</v>
      </c>
      <c r="AI176" s="67" t="s">
        <v>75</v>
      </c>
      <c r="AJ176" s="67" t="s">
        <v>76</v>
      </c>
      <c r="AK176" s="67" t="s">
        <v>76</v>
      </c>
      <c r="AL176" s="67" t="s">
        <v>75</v>
      </c>
      <c r="AM176" s="67" t="s">
        <v>77</v>
      </c>
      <c r="AN176" s="67" t="s">
        <v>75</v>
      </c>
      <c r="AO176" s="67" t="s">
        <v>75</v>
      </c>
      <c r="AP176" s="67" t="s">
        <v>76</v>
      </c>
      <c r="AR176" s="68" t="s">
        <v>85</v>
      </c>
      <c r="AS176" s="66">
        <v>0.79347932251418196</v>
      </c>
      <c r="AT176" s="66">
        <v>0.80273521066028797</v>
      </c>
      <c r="AU176" s="66">
        <v>6.4806978964083202</v>
      </c>
      <c r="AV176" s="66">
        <v>5.7980864326347703</v>
      </c>
      <c r="AW176" s="66">
        <v>0.454445461508659</v>
      </c>
      <c r="AX176" s="66">
        <v>0.444145009360357</v>
      </c>
      <c r="AY176" s="66">
        <v>0.82084976638971097</v>
      </c>
      <c r="AZ176" s="66">
        <v>0.82746101549721796</v>
      </c>
      <c r="BA176" s="67" t="s">
        <v>75</v>
      </c>
      <c r="BB176" s="67" t="s">
        <v>77</v>
      </c>
      <c r="BC176" s="67" t="s">
        <v>75</v>
      </c>
      <c r="BD176" s="67" t="s">
        <v>75</v>
      </c>
      <c r="BE176" s="67" t="s">
        <v>77</v>
      </c>
      <c r="BF176" s="67" t="s">
        <v>77</v>
      </c>
      <c r="BG176" s="67" t="s">
        <v>75</v>
      </c>
      <c r="BH176" s="67" t="s">
        <v>75</v>
      </c>
      <c r="BI176" s="63">
        <f t="shared" si="1703"/>
        <v>1</v>
      </c>
      <c r="BJ176" s="63" t="s">
        <v>85</v>
      </c>
      <c r="BK176" s="66">
        <v>0.77201057728846201</v>
      </c>
      <c r="BL176" s="66">
        <v>0.78145064939357001</v>
      </c>
      <c r="BM176" s="66">
        <v>8.3086932198694807</v>
      </c>
      <c r="BN176" s="66">
        <v>6.9422442839524603</v>
      </c>
      <c r="BO176" s="66">
        <v>0.47748237947754502</v>
      </c>
      <c r="BP176" s="66">
        <v>0.46749262091120802</v>
      </c>
      <c r="BQ176" s="66">
        <v>0.81530771590621798</v>
      </c>
      <c r="BR176" s="66">
        <v>0.81882056470473397</v>
      </c>
      <c r="BS176" s="63" t="s">
        <v>75</v>
      </c>
      <c r="BT176" s="63" t="s">
        <v>75</v>
      </c>
      <c r="BU176" s="63" t="s">
        <v>75</v>
      </c>
      <c r="BV176" s="63" t="s">
        <v>75</v>
      </c>
      <c r="BW176" s="63" t="s">
        <v>77</v>
      </c>
      <c r="BX176" s="63" t="s">
        <v>77</v>
      </c>
      <c r="BY176" s="63" t="s">
        <v>75</v>
      </c>
      <c r="BZ176" s="63" t="s">
        <v>75</v>
      </c>
    </row>
    <row r="177" spans="1:78" s="63" customFormat="1" x14ac:dyDescent="0.25">
      <c r="A177" s="62">
        <v>14162500</v>
      </c>
      <c r="B177" s="63">
        <v>23772909</v>
      </c>
      <c r="C177" s="63" t="s">
        <v>11</v>
      </c>
      <c r="D177" s="63" t="s">
        <v>186</v>
      </c>
      <c r="F177" s="79"/>
      <c r="G177" s="64">
        <v>0.6</v>
      </c>
      <c r="H177" s="64" t="str">
        <f t="shared" si="1687"/>
        <v>S</v>
      </c>
      <c r="I177" s="64" t="str">
        <f t="shared" si="1688"/>
        <v>S</v>
      </c>
      <c r="J177" s="64" t="str">
        <f t="shared" si="1689"/>
        <v>VG</v>
      </c>
      <c r="K177" s="64" t="str">
        <f t="shared" si="1690"/>
        <v>G</v>
      </c>
      <c r="L177" s="65">
        <v>0.06</v>
      </c>
      <c r="M177" s="65" t="str">
        <f t="shared" si="1691"/>
        <v>G</v>
      </c>
      <c r="N177" s="64" t="str">
        <f t="shared" si="1692"/>
        <v>G</v>
      </c>
      <c r="O177" s="64" t="str">
        <f t="shared" si="1693"/>
        <v>G</v>
      </c>
      <c r="P177" s="64" t="str">
        <f t="shared" si="1694"/>
        <v>G</v>
      </c>
      <c r="Q177" s="64">
        <v>0.62</v>
      </c>
      <c r="R177" s="64" t="str">
        <f t="shared" si="1695"/>
        <v>S</v>
      </c>
      <c r="S177" s="64" t="str">
        <f t="shared" si="1696"/>
        <v>G</v>
      </c>
      <c r="T177" s="64" t="str">
        <f t="shared" si="1697"/>
        <v>VG</v>
      </c>
      <c r="U177" s="64" t="str">
        <f t="shared" si="1698"/>
        <v>VG</v>
      </c>
      <c r="V177" s="64">
        <v>0.69</v>
      </c>
      <c r="W177" s="64" t="str">
        <f t="shared" si="1699"/>
        <v>S</v>
      </c>
      <c r="X177" s="64" t="str">
        <f t="shared" si="1700"/>
        <v>S</v>
      </c>
      <c r="Y177" s="64" t="str">
        <f t="shared" si="1701"/>
        <v>G</v>
      </c>
      <c r="Z177" s="64" t="str">
        <f t="shared" si="1702"/>
        <v>G</v>
      </c>
      <c r="AA177" s="66">
        <v>0.76488069174801598</v>
      </c>
      <c r="AB177" s="66">
        <v>0.68991725054118203</v>
      </c>
      <c r="AC177" s="66">
        <v>10.1443382784535</v>
      </c>
      <c r="AD177" s="66">
        <v>7.1222258413468396</v>
      </c>
      <c r="AE177" s="66">
        <v>0.484891027192693</v>
      </c>
      <c r="AF177" s="66">
        <v>0.55685074253234002</v>
      </c>
      <c r="AG177" s="66">
        <v>0.81843746163333897</v>
      </c>
      <c r="AH177" s="66">
        <v>0.72999307079166997</v>
      </c>
      <c r="AI177" s="67" t="s">
        <v>75</v>
      </c>
      <c r="AJ177" s="67" t="s">
        <v>76</v>
      </c>
      <c r="AK177" s="67" t="s">
        <v>76</v>
      </c>
      <c r="AL177" s="67" t="s">
        <v>75</v>
      </c>
      <c r="AM177" s="67" t="s">
        <v>77</v>
      </c>
      <c r="AN177" s="67" t="s">
        <v>75</v>
      </c>
      <c r="AO177" s="67" t="s">
        <v>75</v>
      </c>
      <c r="AP177" s="67" t="s">
        <v>76</v>
      </c>
      <c r="AR177" s="68" t="s">
        <v>85</v>
      </c>
      <c r="AS177" s="66">
        <v>0.79347932251418196</v>
      </c>
      <c r="AT177" s="66">
        <v>0.80273521066028797</v>
      </c>
      <c r="AU177" s="66">
        <v>6.4806978964083202</v>
      </c>
      <c r="AV177" s="66">
        <v>5.7980864326347703</v>
      </c>
      <c r="AW177" s="66">
        <v>0.454445461508659</v>
      </c>
      <c r="AX177" s="66">
        <v>0.444145009360357</v>
      </c>
      <c r="AY177" s="66">
        <v>0.82084976638971097</v>
      </c>
      <c r="AZ177" s="66">
        <v>0.82746101549721796</v>
      </c>
      <c r="BA177" s="67" t="s">
        <v>75</v>
      </c>
      <c r="BB177" s="67" t="s">
        <v>77</v>
      </c>
      <c r="BC177" s="67" t="s">
        <v>75</v>
      </c>
      <c r="BD177" s="67" t="s">
        <v>75</v>
      </c>
      <c r="BE177" s="67" t="s">
        <v>77</v>
      </c>
      <c r="BF177" s="67" t="s">
        <v>77</v>
      </c>
      <c r="BG177" s="67" t="s">
        <v>75</v>
      </c>
      <c r="BH177" s="67" t="s">
        <v>75</v>
      </c>
      <c r="BI177" s="63">
        <f t="shared" si="1703"/>
        <v>1</v>
      </c>
      <c r="BJ177" s="63" t="s">
        <v>85</v>
      </c>
      <c r="BK177" s="66">
        <v>0.77201057728846201</v>
      </c>
      <c r="BL177" s="66">
        <v>0.78145064939357001</v>
      </c>
      <c r="BM177" s="66">
        <v>8.3086932198694807</v>
      </c>
      <c r="BN177" s="66">
        <v>6.9422442839524603</v>
      </c>
      <c r="BO177" s="66">
        <v>0.47748237947754502</v>
      </c>
      <c r="BP177" s="66">
        <v>0.46749262091120802</v>
      </c>
      <c r="BQ177" s="66">
        <v>0.81530771590621798</v>
      </c>
      <c r="BR177" s="66">
        <v>0.81882056470473397</v>
      </c>
      <c r="BS177" s="63" t="s">
        <v>75</v>
      </c>
      <c r="BT177" s="63" t="s">
        <v>75</v>
      </c>
      <c r="BU177" s="63" t="s">
        <v>75</v>
      </c>
      <c r="BV177" s="63" t="s">
        <v>75</v>
      </c>
      <c r="BW177" s="63" t="s">
        <v>77</v>
      </c>
      <c r="BX177" s="63" t="s">
        <v>77</v>
      </c>
      <c r="BY177" s="63" t="s">
        <v>75</v>
      </c>
      <c r="BZ177" s="63" t="s">
        <v>75</v>
      </c>
    </row>
    <row r="178" spans="1:78" s="63" customFormat="1" x14ac:dyDescent="0.25">
      <c r="A178" s="62">
        <v>14162500</v>
      </c>
      <c r="B178" s="63">
        <v>23772909</v>
      </c>
      <c r="C178" s="63" t="s">
        <v>11</v>
      </c>
      <c r="D178" s="63" t="s">
        <v>204</v>
      </c>
      <c r="F178" s="79"/>
      <c r="G178" s="64">
        <v>0.78</v>
      </c>
      <c r="H178" s="64" t="str">
        <f t="shared" si="1687"/>
        <v>G</v>
      </c>
      <c r="I178" s="64" t="str">
        <f t="shared" si="1688"/>
        <v>S</v>
      </c>
      <c r="J178" s="64" t="str">
        <f t="shared" si="1689"/>
        <v>VG</v>
      </c>
      <c r="K178" s="64" t="str">
        <f t="shared" si="1690"/>
        <v>G</v>
      </c>
      <c r="L178" s="65">
        <v>6.2E-2</v>
      </c>
      <c r="M178" s="65" t="str">
        <f t="shared" si="1691"/>
        <v>G</v>
      </c>
      <c r="N178" s="64" t="str">
        <f t="shared" si="1692"/>
        <v>G</v>
      </c>
      <c r="O178" s="64" t="str">
        <f t="shared" si="1693"/>
        <v>G</v>
      </c>
      <c r="P178" s="64" t="str">
        <f t="shared" si="1694"/>
        <v>G</v>
      </c>
      <c r="Q178" s="64">
        <v>0.47</v>
      </c>
      <c r="R178" s="64" t="str">
        <f t="shared" si="1695"/>
        <v>VG</v>
      </c>
      <c r="S178" s="64" t="str">
        <f t="shared" si="1696"/>
        <v>G</v>
      </c>
      <c r="T178" s="64" t="str">
        <f t="shared" si="1697"/>
        <v>VG</v>
      </c>
      <c r="U178" s="64" t="str">
        <f t="shared" si="1698"/>
        <v>VG</v>
      </c>
      <c r="V178" s="64">
        <v>0.82</v>
      </c>
      <c r="W178" s="64" t="str">
        <f t="shared" si="1699"/>
        <v>G</v>
      </c>
      <c r="X178" s="64" t="str">
        <f t="shared" si="1700"/>
        <v>S</v>
      </c>
      <c r="Y178" s="64" t="str">
        <f t="shared" si="1701"/>
        <v>G</v>
      </c>
      <c r="Z178" s="64" t="str">
        <f t="shared" si="1702"/>
        <v>G</v>
      </c>
      <c r="AA178" s="66">
        <v>0.76488069174801598</v>
      </c>
      <c r="AB178" s="66">
        <v>0.68991725054118203</v>
      </c>
      <c r="AC178" s="66">
        <v>10.1443382784535</v>
      </c>
      <c r="AD178" s="66">
        <v>7.1222258413468396</v>
      </c>
      <c r="AE178" s="66">
        <v>0.484891027192693</v>
      </c>
      <c r="AF178" s="66">
        <v>0.55685074253234002</v>
      </c>
      <c r="AG178" s="66">
        <v>0.81843746163333897</v>
      </c>
      <c r="AH178" s="66">
        <v>0.72999307079166997</v>
      </c>
      <c r="AI178" s="67" t="s">
        <v>75</v>
      </c>
      <c r="AJ178" s="67" t="s">
        <v>76</v>
      </c>
      <c r="AK178" s="67" t="s">
        <v>76</v>
      </c>
      <c r="AL178" s="67" t="s">
        <v>75</v>
      </c>
      <c r="AM178" s="67" t="s">
        <v>77</v>
      </c>
      <c r="AN178" s="67" t="s">
        <v>75</v>
      </c>
      <c r="AO178" s="67" t="s">
        <v>75</v>
      </c>
      <c r="AP178" s="67" t="s">
        <v>76</v>
      </c>
      <c r="AR178" s="68" t="s">
        <v>85</v>
      </c>
      <c r="AS178" s="66">
        <v>0.79347932251418196</v>
      </c>
      <c r="AT178" s="66">
        <v>0.80273521066028797</v>
      </c>
      <c r="AU178" s="66">
        <v>6.4806978964083202</v>
      </c>
      <c r="AV178" s="66">
        <v>5.7980864326347703</v>
      </c>
      <c r="AW178" s="66">
        <v>0.454445461508659</v>
      </c>
      <c r="AX178" s="66">
        <v>0.444145009360357</v>
      </c>
      <c r="AY178" s="66">
        <v>0.82084976638971097</v>
      </c>
      <c r="AZ178" s="66">
        <v>0.82746101549721796</v>
      </c>
      <c r="BA178" s="67" t="s">
        <v>75</v>
      </c>
      <c r="BB178" s="67" t="s">
        <v>77</v>
      </c>
      <c r="BC178" s="67" t="s">
        <v>75</v>
      </c>
      <c r="BD178" s="67" t="s">
        <v>75</v>
      </c>
      <c r="BE178" s="67" t="s">
        <v>77</v>
      </c>
      <c r="BF178" s="67" t="s">
        <v>77</v>
      </c>
      <c r="BG178" s="67" t="s">
        <v>75</v>
      </c>
      <c r="BH178" s="67" t="s">
        <v>75</v>
      </c>
      <c r="BI178" s="63">
        <f t="shared" si="1703"/>
        <v>1</v>
      </c>
      <c r="BJ178" s="63" t="s">
        <v>85</v>
      </c>
      <c r="BK178" s="66">
        <v>0.77201057728846201</v>
      </c>
      <c r="BL178" s="66">
        <v>0.78145064939357001</v>
      </c>
      <c r="BM178" s="66">
        <v>8.3086932198694807</v>
      </c>
      <c r="BN178" s="66">
        <v>6.9422442839524603</v>
      </c>
      <c r="BO178" s="66">
        <v>0.47748237947754502</v>
      </c>
      <c r="BP178" s="66">
        <v>0.46749262091120802</v>
      </c>
      <c r="BQ178" s="66">
        <v>0.81530771590621798</v>
      </c>
      <c r="BR178" s="66">
        <v>0.81882056470473397</v>
      </c>
      <c r="BS178" s="63" t="s">
        <v>75</v>
      </c>
      <c r="BT178" s="63" t="s">
        <v>75</v>
      </c>
      <c r="BU178" s="63" t="s">
        <v>75</v>
      </c>
      <c r="BV178" s="63" t="s">
        <v>75</v>
      </c>
      <c r="BW178" s="63" t="s">
        <v>77</v>
      </c>
      <c r="BX178" s="63" t="s">
        <v>77</v>
      </c>
      <c r="BY178" s="63" t="s">
        <v>75</v>
      </c>
      <c r="BZ178" s="63" t="s">
        <v>75</v>
      </c>
    </row>
    <row r="179" spans="1:78" s="63" customFormat="1" x14ac:dyDescent="0.25">
      <c r="A179" s="62">
        <v>14162500</v>
      </c>
      <c r="B179" s="63">
        <v>23772909</v>
      </c>
      <c r="C179" s="63" t="s">
        <v>11</v>
      </c>
      <c r="D179" s="63" t="s">
        <v>212</v>
      </c>
      <c r="F179" s="79"/>
      <c r="G179" s="64">
        <v>0.75</v>
      </c>
      <c r="H179" s="64" t="str">
        <f t="shared" si="1687"/>
        <v>G</v>
      </c>
      <c r="I179" s="64" t="str">
        <f t="shared" si="1688"/>
        <v>S</v>
      </c>
      <c r="J179" s="64" t="str">
        <f t="shared" si="1689"/>
        <v>VG</v>
      </c>
      <c r="K179" s="64" t="str">
        <f t="shared" si="1690"/>
        <v>G</v>
      </c>
      <c r="L179" s="65">
        <v>4.0000000000000001E-3</v>
      </c>
      <c r="M179" s="65" t="str">
        <f t="shared" si="1691"/>
        <v>VG</v>
      </c>
      <c r="N179" s="64" t="str">
        <f t="shared" si="1692"/>
        <v>G</v>
      </c>
      <c r="O179" s="64" t="str">
        <f t="shared" si="1693"/>
        <v>G</v>
      </c>
      <c r="P179" s="64" t="str">
        <f t="shared" si="1694"/>
        <v>G</v>
      </c>
      <c r="Q179" s="64">
        <v>0.5</v>
      </c>
      <c r="R179" s="64" t="str">
        <f t="shared" si="1695"/>
        <v>VG</v>
      </c>
      <c r="S179" s="64" t="str">
        <f t="shared" si="1696"/>
        <v>G</v>
      </c>
      <c r="T179" s="64" t="str">
        <f t="shared" si="1697"/>
        <v>VG</v>
      </c>
      <c r="U179" s="64" t="str">
        <f t="shared" si="1698"/>
        <v>VG</v>
      </c>
      <c r="V179" s="64">
        <v>0.82</v>
      </c>
      <c r="W179" s="64" t="str">
        <f t="shared" si="1699"/>
        <v>G</v>
      </c>
      <c r="X179" s="64" t="str">
        <f t="shared" si="1700"/>
        <v>S</v>
      </c>
      <c r="Y179" s="64" t="str">
        <f t="shared" si="1701"/>
        <v>G</v>
      </c>
      <c r="Z179" s="64" t="str">
        <f t="shared" si="1702"/>
        <v>G</v>
      </c>
      <c r="AA179" s="66">
        <v>0.76488069174801598</v>
      </c>
      <c r="AB179" s="66">
        <v>0.68991725054118203</v>
      </c>
      <c r="AC179" s="66">
        <v>10.1443382784535</v>
      </c>
      <c r="AD179" s="66">
        <v>7.1222258413468396</v>
      </c>
      <c r="AE179" s="66">
        <v>0.484891027192693</v>
      </c>
      <c r="AF179" s="66">
        <v>0.55685074253234002</v>
      </c>
      <c r="AG179" s="66">
        <v>0.81843746163333897</v>
      </c>
      <c r="AH179" s="66">
        <v>0.72999307079166997</v>
      </c>
      <c r="AI179" s="67" t="s">
        <v>75</v>
      </c>
      <c r="AJ179" s="67" t="s">
        <v>76</v>
      </c>
      <c r="AK179" s="67" t="s">
        <v>76</v>
      </c>
      <c r="AL179" s="67" t="s">
        <v>75</v>
      </c>
      <c r="AM179" s="67" t="s">
        <v>77</v>
      </c>
      <c r="AN179" s="67" t="s">
        <v>75</v>
      </c>
      <c r="AO179" s="67" t="s">
        <v>75</v>
      </c>
      <c r="AP179" s="67" t="s">
        <v>76</v>
      </c>
      <c r="AR179" s="68" t="s">
        <v>85</v>
      </c>
      <c r="AS179" s="66">
        <v>0.79347932251418196</v>
      </c>
      <c r="AT179" s="66">
        <v>0.80273521066028797</v>
      </c>
      <c r="AU179" s="66">
        <v>6.4806978964083202</v>
      </c>
      <c r="AV179" s="66">
        <v>5.7980864326347703</v>
      </c>
      <c r="AW179" s="66">
        <v>0.454445461508659</v>
      </c>
      <c r="AX179" s="66">
        <v>0.444145009360357</v>
      </c>
      <c r="AY179" s="66">
        <v>0.82084976638971097</v>
      </c>
      <c r="AZ179" s="66">
        <v>0.82746101549721796</v>
      </c>
      <c r="BA179" s="67" t="s">
        <v>75</v>
      </c>
      <c r="BB179" s="67" t="s">
        <v>77</v>
      </c>
      <c r="BC179" s="67" t="s">
        <v>75</v>
      </c>
      <c r="BD179" s="67" t="s">
        <v>75</v>
      </c>
      <c r="BE179" s="67" t="s">
        <v>77</v>
      </c>
      <c r="BF179" s="67" t="s">
        <v>77</v>
      </c>
      <c r="BG179" s="67" t="s">
        <v>75</v>
      </c>
      <c r="BH179" s="67" t="s">
        <v>75</v>
      </c>
      <c r="BI179" s="63">
        <f t="shared" si="1703"/>
        <v>1</v>
      </c>
      <c r="BJ179" s="63" t="s">
        <v>85</v>
      </c>
      <c r="BK179" s="66">
        <v>0.77201057728846201</v>
      </c>
      <c r="BL179" s="66">
        <v>0.78145064939357001</v>
      </c>
      <c r="BM179" s="66">
        <v>8.3086932198694807</v>
      </c>
      <c r="BN179" s="66">
        <v>6.9422442839524603</v>
      </c>
      <c r="BO179" s="66">
        <v>0.47748237947754502</v>
      </c>
      <c r="BP179" s="66">
        <v>0.46749262091120802</v>
      </c>
      <c r="BQ179" s="66">
        <v>0.81530771590621798</v>
      </c>
      <c r="BR179" s="66">
        <v>0.81882056470473397</v>
      </c>
      <c r="BS179" s="63" t="s">
        <v>75</v>
      </c>
      <c r="BT179" s="63" t="s">
        <v>75</v>
      </c>
      <c r="BU179" s="63" t="s">
        <v>75</v>
      </c>
      <c r="BV179" s="63" t="s">
        <v>75</v>
      </c>
      <c r="BW179" s="63" t="s">
        <v>77</v>
      </c>
      <c r="BX179" s="63" t="s">
        <v>77</v>
      </c>
      <c r="BY179" s="63" t="s">
        <v>75</v>
      </c>
      <c r="BZ179" s="63" t="s">
        <v>75</v>
      </c>
    </row>
    <row r="180" spans="1:78" s="63" customFormat="1" x14ac:dyDescent="0.25">
      <c r="A180" s="62">
        <v>14162500</v>
      </c>
      <c r="B180" s="63">
        <v>23772909</v>
      </c>
      <c r="C180" s="63" t="s">
        <v>11</v>
      </c>
      <c r="D180" s="63" t="s">
        <v>220</v>
      </c>
      <c r="F180" s="79"/>
      <c r="G180" s="64">
        <v>0.76</v>
      </c>
      <c r="H180" s="64" t="str">
        <f t="shared" si="1687"/>
        <v>G</v>
      </c>
      <c r="I180" s="64" t="str">
        <f t="shared" si="1688"/>
        <v>S</v>
      </c>
      <c r="J180" s="64" t="str">
        <f t="shared" si="1689"/>
        <v>VG</v>
      </c>
      <c r="K180" s="64" t="str">
        <f t="shared" si="1690"/>
        <v>G</v>
      </c>
      <c r="L180" s="65">
        <v>4.0000000000000001E-3</v>
      </c>
      <c r="M180" s="65" t="str">
        <f t="shared" si="1691"/>
        <v>VG</v>
      </c>
      <c r="N180" s="64" t="str">
        <f t="shared" si="1692"/>
        <v>G</v>
      </c>
      <c r="O180" s="64" t="str">
        <f t="shared" si="1693"/>
        <v>G</v>
      </c>
      <c r="P180" s="64" t="str">
        <f t="shared" si="1694"/>
        <v>G</v>
      </c>
      <c r="Q180" s="64">
        <v>0.49</v>
      </c>
      <c r="R180" s="64" t="str">
        <f t="shared" si="1695"/>
        <v>VG</v>
      </c>
      <c r="S180" s="64" t="str">
        <f t="shared" si="1696"/>
        <v>G</v>
      </c>
      <c r="T180" s="64" t="str">
        <f t="shared" si="1697"/>
        <v>VG</v>
      </c>
      <c r="U180" s="64" t="str">
        <f t="shared" si="1698"/>
        <v>VG</v>
      </c>
      <c r="V180" s="64">
        <v>0.82</v>
      </c>
      <c r="W180" s="64" t="str">
        <f t="shared" si="1699"/>
        <v>G</v>
      </c>
      <c r="X180" s="64" t="str">
        <f t="shared" si="1700"/>
        <v>S</v>
      </c>
      <c r="Y180" s="64" t="str">
        <f t="shared" si="1701"/>
        <v>G</v>
      </c>
      <c r="Z180" s="64" t="str">
        <f t="shared" si="1702"/>
        <v>G</v>
      </c>
      <c r="AA180" s="66">
        <v>0.76488069174801598</v>
      </c>
      <c r="AB180" s="66">
        <v>0.68991725054118203</v>
      </c>
      <c r="AC180" s="66">
        <v>10.1443382784535</v>
      </c>
      <c r="AD180" s="66">
        <v>7.1222258413468396</v>
      </c>
      <c r="AE180" s="66">
        <v>0.484891027192693</v>
      </c>
      <c r="AF180" s="66">
        <v>0.55685074253234002</v>
      </c>
      <c r="AG180" s="66">
        <v>0.81843746163333897</v>
      </c>
      <c r="AH180" s="66">
        <v>0.72999307079166997</v>
      </c>
      <c r="AI180" s="67" t="s">
        <v>75</v>
      </c>
      <c r="AJ180" s="67" t="s">
        <v>76</v>
      </c>
      <c r="AK180" s="67" t="s">
        <v>76</v>
      </c>
      <c r="AL180" s="67" t="s">
        <v>75</v>
      </c>
      <c r="AM180" s="67" t="s">
        <v>77</v>
      </c>
      <c r="AN180" s="67" t="s">
        <v>75</v>
      </c>
      <c r="AO180" s="67" t="s">
        <v>75</v>
      </c>
      <c r="AP180" s="67" t="s">
        <v>76</v>
      </c>
      <c r="AR180" s="68" t="s">
        <v>85</v>
      </c>
      <c r="AS180" s="66">
        <v>0.79347932251418196</v>
      </c>
      <c r="AT180" s="66">
        <v>0.80273521066028797</v>
      </c>
      <c r="AU180" s="66">
        <v>6.4806978964083202</v>
      </c>
      <c r="AV180" s="66">
        <v>5.7980864326347703</v>
      </c>
      <c r="AW180" s="66">
        <v>0.454445461508659</v>
      </c>
      <c r="AX180" s="66">
        <v>0.444145009360357</v>
      </c>
      <c r="AY180" s="66">
        <v>0.82084976638971097</v>
      </c>
      <c r="AZ180" s="66">
        <v>0.82746101549721796</v>
      </c>
      <c r="BA180" s="67" t="s">
        <v>75</v>
      </c>
      <c r="BB180" s="67" t="s">
        <v>77</v>
      </c>
      <c r="BC180" s="67" t="s">
        <v>75</v>
      </c>
      <c r="BD180" s="67" t="s">
        <v>75</v>
      </c>
      <c r="BE180" s="67" t="s">
        <v>77</v>
      </c>
      <c r="BF180" s="67" t="s">
        <v>77</v>
      </c>
      <c r="BG180" s="67" t="s">
        <v>75</v>
      </c>
      <c r="BH180" s="67" t="s">
        <v>75</v>
      </c>
      <c r="BI180" s="63">
        <f t="shared" si="1703"/>
        <v>1</v>
      </c>
      <c r="BJ180" s="63" t="s">
        <v>85</v>
      </c>
      <c r="BK180" s="66">
        <v>0.77201057728846201</v>
      </c>
      <c r="BL180" s="66">
        <v>0.78145064939357001</v>
      </c>
      <c r="BM180" s="66">
        <v>8.3086932198694807</v>
      </c>
      <c r="BN180" s="66">
        <v>6.9422442839524603</v>
      </c>
      <c r="BO180" s="66">
        <v>0.47748237947754502</v>
      </c>
      <c r="BP180" s="66">
        <v>0.46749262091120802</v>
      </c>
      <c r="BQ180" s="66">
        <v>0.81530771590621798</v>
      </c>
      <c r="BR180" s="66">
        <v>0.81882056470473397</v>
      </c>
      <c r="BS180" s="63" t="s">
        <v>75</v>
      </c>
      <c r="BT180" s="63" t="s">
        <v>75</v>
      </c>
      <c r="BU180" s="63" t="s">
        <v>75</v>
      </c>
      <c r="BV180" s="63" t="s">
        <v>75</v>
      </c>
      <c r="BW180" s="63" t="s">
        <v>77</v>
      </c>
      <c r="BX180" s="63" t="s">
        <v>77</v>
      </c>
      <c r="BY180" s="63" t="s">
        <v>75</v>
      </c>
      <c r="BZ180" s="63" t="s">
        <v>75</v>
      </c>
    </row>
    <row r="181" spans="1:78" s="63" customFormat="1" x14ac:dyDescent="0.25">
      <c r="A181" s="62">
        <v>14162500</v>
      </c>
      <c r="B181" s="63">
        <v>23772909</v>
      </c>
      <c r="C181" s="63" t="s">
        <v>11</v>
      </c>
      <c r="D181" s="63" t="s">
        <v>225</v>
      </c>
      <c r="F181" s="79"/>
      <c r="G181" s="64">
        <v>0.76</v>
      </c>
      <c r="H181" s="64" t="str">
        <f t="shared" si="1687"/>
        <v>G</v>
      </c>
      <c r="I181" s="64" t="str">
        <f t="shared" si="1688"/>
        <v>S</v>
      </c>
      <c r="J181" s="64" t="str">
        <f t="shared" si="1689"/>
        <v>VG</v>
      </c>
      <c r="K181" s="64" t="str">
        <f t="shared" si="1690"/>
        <v>G</v>
      </c>
      <c r="L181" s="65">
        <v>0</v>
      </c>
      <c r="M181" s="65" t="str">
        <f t="shared" si="1691"/>
        <v>VG</v>
      </c>
      <c r="N181" s="64" t="str">
        <f t="shared" si="1692"/>
        <v>G</v>
      </c>
      <c r="O181" s="64" t="str">
        <f t="shared" si="1693"/>
        <v>G</v>
      </c>
      <c r="P181" s="64" t="str">
        <f t="shared" si="1694"/>
        <v>G</v>
      </c>
      <c r="Q181" s="64">
        <v>0.49</v>
      </c>
      <c r="R181" s="64" t="str">
        <f t="shared" si="1695"/>
        <v>VG</v>
      </c>
      <c r="S181" s="64" t="str">
        <f t="shared" si="1696"/>
        <v>G</v>
      </c>
      <c r="T181" s="64" t="str">
        <f t="shared" si="1697"/>
        <v>VG</v>
      </c>
      <c r="U181" s="64" t="str">
        <f t="shared" si="1698"/>
        <v>VG</v>
      </c>
      <c r="V181" s="64">
        <v>0.81</v>
      </c>
      <c r="W181" s="64" t="str">
        <f t="shared" si="1699"/>
        <v>G</v>
      </c>
      <c r="X181" s="64" t="str">
        <f t="shared" si="1700"/>
        <v>S</v>
      </c>
      <c r="Y181" s="64" t="str">
        <f t="shared" si="1701"/>
        <v>G</v>
      </c>
      <c r="Z181" s="64" t="str">
        <f t="shared" si="1702"/>
        <v>G</v>
      </c>
      <c r="AA181" s="66">
        <v>0.76488069174801598</v>
      </c>
      <c r="AB181" s="66">
        <v>0.68991725054118203</v>
      </c>
      <c r="AC181" s="66">
        <v>10.1443382784535</v>
      </c>
      <c r="AD181" s="66">
        <v>7.1222258413468396</v>
      </c>
      <c r="AE181" s="66">
        <v>0.484891027192693</v>
      </c>
      <c r="AF181" s="66">
        <v>0.55685074253234002</v>
      </c>
      <c r="AG181" s="66">
        <v>0.81843746163333897</v>
      </c>
      <c r="AH181" s="66">
        <v>0.72999307079166997</v>
      </c>
      <c r="AI181" s="67" t="s">
        <v>75</v>
      </c>
      <c r="AJ181" s="67" t="s">
        <v>76</v>
      </c>
      <c r="AK181" s="67" t="s">
        <v>76</v>
      </c>
      <c r="AL181" s="67" t="s">
        <v>75</v>
      </c>
      <c r="AM181" s="67" t="s">
        <v>77</v>
      </c>
      <c r="AN181" s="67" t="s">
        <v>75</v>
      </c>
      <c r="AO181" s="67" t="s">
        <v>75</v>
      </c>
      <c r="AP181" s="67" t="s">
        <v>76</v>
      </c>
      <c r="AR181" s="68" t="s">
        <v>85</v>
      </c>
      <c r="AS181" s="66">
        <v>0.79347932251418196</v>
      </c>
      <c r="AT181" s="66">
        <v>0.80273521066028797</v>
      </c>
      <c r="AU181" s="66">
        <v>6.4806978964083202</v>
      </c>
      <c r="AV181" s="66">
        <v>5.7980864326347703</v>
      </c>
      <c r="AW181" s="66">
        <v>0.454445461508659</v>
      </c>
      <c r="AX181" s="66">
        <v>0.444145009360357</v>
      </c>
      <c r="AY181" s="66">
        <v>0.82084976638971097</v>
      </c>
      <c r="AZ181" s="66">
        <v>0.82746101549721796</v>
      </c>
      <c r="BA181" s="67" t="s">
        <v>75</v>
      </c>
      <c r="BB181" s="67" t="s">
        <v>77</v>
      </c>
      <c r="BC181" s="67" t="s">
        <v>75</v>
      </c>
      <c r="BD181" s="67" t="s">
        <v>75</v>
      </c>
      <c r="BE181" s="67" t="s">
        <v>77</v>
      </c>
      <c r="BF181" s="67" t="s">
        <v>77</v>
      </c>
      <c r="BG181" s="67" t="s">
        <v>75</v>
      </c>
      <c r="BH181" s="67" t="s">
        <v>75</v>
      </c>
      <c r="BI181" s="63">
        <f t="shared" si="1703"/>
        <v>1</v>
      </c>
      <c r="BJ181" s="63" t="s">
        <v>85</v>
      </c>
      <c r="BK181" s="66">
        <v>0.77201057728846201</v>
      </c>
      <c r="BL181" s="66">
        <v>0.78145064939357001</v>
      </c>
      <c r="BM181" s="66">
        <v>8.3086932198694807</v>
      </c>
      <c r="BN181" s="66">
        <v>6.9422442839524603</v>
      </c>
      <c r="BO181" s="66">
        <v>0.47748237947754502</v>
      </c>
      <c r="BP181" s="66">
        <v>0.46749262091120802</v>
      </c>
      <c r="BQ181" s="66">
        <v>0.81530771590621798</v>
      </c>
      <c r="BR181" s="66">
        <v>0.81882056470473397</v>
      </c>
      <c r="BS181" s="63" t="s">
        <v>75</v>
      </c>
      <c r="BT181" s="63" t="s">
        <v>75</v>
      </c>
      <c r="BU181" s="63" t="s">
        <v>75</v>
      </c>
      <c r="BV181" s="63" t="s">
        <v>75</v>
      </c>
      <c r="BW181" s="63" t="s">
        <v>77</v>
      </c>
      <c r="BX181" s="63" t="s">
        <v>77</v>
      </c>
      <c r="BY181" s="63" t="s">
        <v>75</v>
      </c>
      <c r="BZ181" s="63" t="s">
        <v>75</v>
      </c>
    </row>
    <row r="182" spans="1:78" s="63" customFormat="1" x14ac:dyDescent="0.25">
      <c r="A182" s="62">
        <v>14162500</v>
      </c>
      <c r="B182" s="63">
        <v>23772909</v>
      </c>
      <c r="C182" s="63" t="s">
        <v>11</v>
      </c>
      <c r="D182" s="63" t="s">
        <v>228</v>
      </c>
      <c r="F182" s="79"/>
      <c r="G182" s="64">
        <v>0.76</v>
      </c>
      <c r="H182" s="64" t="str">
        <f t="shared" si="1687"/>
        <v>G</v>
      </c>
      <c r="I182" s="64" t="str">
        <f t="shared" ref="I182" si="1704">AJ182</f>
        <v>S</v>
      </c>
      <c r="J182" s="64" t="str">
        <f t="shared" ref="J182" si="1705">BB182</f>
        <v>VG</v>
      </c>
      <c r="K182" s="64" t="str">
        <f t="shared" ref="K182" si="1706">BT182</f>
        <v>G</v>
      </c>
      <c r="L182" s="65">
        <v>2E-3</v>
      </c>
      <c r="M182" s="65" t="str">
        <f t="shared" si="1691"/>
        <v>VG</v>
      </c>
      <c r="N182" s="64" t="str">
        <f t="shared" ref="N182" si="1707">AO182</f>
        <v>G</v>
      </c>
      <c r="O182" s="64" t="str">
        <f t="shared" ref="O182" si="1708">BD182</f>
        <v>G</v>
      </c>
      <c r="P182" s="64" t="str">
        <f t="shared" ref="P182" si="1709">BY182</f>
        <v>G</v>
      </c>
      <c r="Q182" s="64">
        <v>0.49</v>
      </c>
      <c r="R182" s="64" t="str">
        <f t="shared" si="1695"/>
        <v>VG</v>
      </c>
      <c r="S182" s="64" t="str">
        <f t="shared" ref="S182" si="1710">AN182</f>
        <v>G</v>
      </c>
      <c r="T182" s="64" t="str">
        <f t="shared" ref="T182" si="1711">BF182</f>
        <v>VG</v>
      </c>
      <c r="U182" s="64" t="str">
        <f t="shared" ref="U182" si="1712">BX182</f>
        <v>VG</v>
      </c>
      <c r="V182" s="64">
        <v>0.81</v>
      </c>
      <c r="W182" s="64" t="str">
        <f t="shared" si="1699"/>
        <v>G</v>
      </c>
      <c r="X182" s="64" t="str">
        <f t="shared" ref="X182" si="1713">AP182</f>
        <v>S</v>
      </c>
      <c r="Y182" s="64" t="str">
        <f t="shared" ref="Y182" si="1714">BH182</f>
        <v>G</v>
      </c>
      <c r="Z182" s="64" t="str">
        <f t="shared" ref="Z182" si="1715">BZ182</f>
        <v>G</v>
      </c>
      <c r="AA182" s="66">
        <v>0.76488069174801598</v>
      </c>
      <c r="AB182" s="66">
        <v>0.68991725054118203</v>
      </c>
      <c r="AC182" s="66">
        <v>10.1443382784535</v>
      </c>
      <c r="AD182" s="66">
        <v>7.1222258413468396</v>
      </c>
      <c r="AE182" s="66">
        <v>0.484891027192693</v>
      </c>
      <c r="AF182" s="66">
        <v>0.55685074253234002</v>
      </c>
      <c r="AG182" s="66">
        <v>0.81843746163333897</v>
      </c>
      <c r="AH182" s="66">
        <v>0.72999307079166997</v>
      </c>
      <c r="AI182" s="67" t="s">
        <v>75</v>
      </c>
      <c r="AJ182" s="67" t="s">
        <v>76</v>
      </c>
      <c r="AK182" s="67" t="s">
        <v>76</v>
      </c>
      <c r="AL182" s="67" t="s">
        <v>75</v>
      </c>
      <c r="AM182" s="67" t="s">
        <v>77</v>
      </c>
      <c r="AN182" s="67" t="s">
        <v>75</v>
      </c>
      <c r="AO182" s="67" t="s">
        <v>75</v>
      </c>
      <c r="AP182" s="67" t="s">
        <v>76</v>
      </c>
      <c r="AR182" s="68" t="s">
        <v>85</v>
      </c>
      <c r="AS182" s="66">
        <v>0.79347932251418196</v>
      </c>
      <c r="AT182" s="66">
        <v>0.80273521066028797</v>
      </c>
      <c r="AU182" s="66">
        <v>6.4806978964083202</v>
      </c>
      <c r="AV182" s="66">
        <v>5.7980864326347703</v>
      </c>
      <c r="AW182" s="66">
        <v>0.454445461508659</v>
      </c>
      <c r="AX182" s="66">
        <v>0.444145009360357</v>
      </c>
      <c r="AY182" s="66">
        <v>0.82084976638971097</v>
      </c>
      <c r="AZ182" s="66">
        <v>0.82746101549721796</v>
      </c>
      <c r="BA182" s="67" t="s">
        <v>75</v>
      </c>
      <c r="BB182" s="67" t="s">
        <v>77</v>
      </c>
      <c r="BC182" s="67" t="s">
        <v>75</v>
      </c>
      <c r="BD182" s="67" t="s">
        <v>75</v>
      </c>
      <c r="BE182" s="67" t="s">
        <v>77</v>
      </c>
      <c r="BF182" s="67" t="s">
        <v>77</v>
      </c>
      <c r="BG182" s="67" t="s">
        <v>75</v>
      </c>
      <c r="BH182" s="67" t="s">
        <v>75</v>
      </c>
      <c r="BI182" s="63">
        <f t="shared" ref="BI182" si="1716">IF(BJ182=AR182,1,0)</f>
        <v>1</v>
      </c>
      <c r="BJ182" s="63" t="s">
        <v>85</v>
      </c>
      <c r="BK182" s="66">
        <v>0.77201057728846201</v>
      </c>
      <c r="BL182" s="66">
        <v>0.78145064939357001</v>
      </c>
      <c r="BM182" s="66">
        <v>8.3086932198694807</v>
      </c>
      <c r="BN182" s="66">
        <v>6.9422442839524603</v>
      </c>
      <c r="BO182" s="66">
        <v>0.47748237947754502</v>
      </c>
      <c r="BP182" s="66">
        <v>0.46749262091120802</v>
      </c>
      <c r="BQ182" s="66">
        <v>0.81530771590621798</v>
      </c>
      <c r="BR182" s="66">
        <v>0.81882056470473397</v>
      </c>
      <c r="BS182" s="63" t="s">
        <v>75</v>
      </c>
      <c r="BT182" s="63" t="s">
        <v>75</v>
      </c>
      <c r="BU182" s="63" t="s">
        <v>75</v>
      </c>
      <c r="BV182" s="63" t="s">
        <v>75</v>
      </c>
      <c r="BW182" s="63" t="s">
        <v>77</v>
      </c>
      <c r="BX182" s="63" t="s">
        <v>77</v>
      </c>
      <c r="BY182" s="63" t="s">
        <v>75</v>
      </c>
      <c r="BZ182" s="63" t="s">
        <v>75</v>
      </c>
    </row>
    <row r="183" spans="1:78" s="63" customFormat="1" x14ac:dyDescent="0.25">
      <c r="A183" s="62">
        <v>14162500</v>
      </c>
      <c r="B183" s="63">
        <v>23772909</v>
      </c>
      <c r="C183" s="63" t="s">
        <v>11</v>
      </c>
      <c r="D183" s="63" t="s">
        <v>240</v>
      </c>
      <c r="F183" s="79"/>
      <c r="G183" s="64">
        <v>0.75</v>
      </c>
      <c r="H183" s="64" t="str">
        <f t="shared" si="1687"/>
        <v>G</v>
      </c>
      <c r="I183" s="64" t="str">
        <f t="shared" ref="I183" si="1717">AJ183</f>
        <v>S</v>
      </c>
      <c r="J183" s="64" t="str">
        <f t="shared" ref="J183" si="1718">BB183</f>
        <v>VG</v>
      </c>
      <c r="K183" s="64" t="str">
        <f t="shared" ref="K183" si="1719">BT183</f>
        <v>G</v>
      </c>
      <c r="L183" s="65">
        <v>-1E-3</v>
      </c>
      <c r="M183" s="65" t="str">
        <f t="shared" si="1691"/>
        <v>VG</v>
      </c>
      <c r="N183" s="64" t="str">
        <f t="shared" ref="N183" si="1720">AO183</f>
        <v>G</v>
      </c>
      <c r="O183" s="64" t="str">
        <f t="shared" ref="O183" si="1721">BD183</f>
        <v>G</v>
      </c>
      <c r="P183" s="64" t="str">
        <f t="shared" ref="P183" si="1722">BY183</f>
        <v>G</v>
      </c>
      <c r="Q183" s="64">
        <v>0.5</v>
      </c>
      <c r="R183" s="64" t="str">
        <f t="shared" si="1695"/>
        <v>VG</v>
      </c>
      <c r="S183" s="64" t="str">
        <f t="shared" ref="S183" si="1723">AN183</f>
        <v>G</v>
      </c>
      <c r="T183" s="64" t="str">
        <f t="shared" ref="T183" si="1724">BF183</f>
        <v>VG</v>
      </c>
      <c r="U183" s="64" t="str">
        <f t="shared" ref="U183" si="1725">BX183</f>
        <v>VG</v>
      </c>
      <c r="V183" s="64">
        <v>0.81</v>
      </c>
      <c r="W183" s="64" t="str">
        <f t="shared" si="1699"/>
        <v>G</v>
      </c>
      <c r="X183" s="64" t="str">
        <f t="shared" ref="X183" si="1726">AP183</f>
        <v>S</v>
      </c>
      <c r="Y183" s="64" t="str">
        <f t="shared" ref="Y183" si="1727">BH183</f>
        <v>G</v>
      </c>
      <c r="Z183" s="64" t="str">
        <f t="shared" ref="Z183" si="1728">BZ183</f>
        <v>G</v>
      </c>
      <c r="AA183" s="66">
        <v>0.76488069174801598</v>
      </c>
      <c r="AB183" s="66">
        <v>0.68991725054118203</v>
      </c>
      <c r="AC183" s="66">
        <v>10.1443382784535</v>
      </c>
      <c r="AD183" s="66">
        <v>7.1222258413468396</v>
      </c>
      <c r="AE183" s="66">
        <v>0.484891027192693</v>
      </c>
      <c r="AF183" s="66">
        <v>0.55685074253234002</v>
      </c>
      <c r="AG183" s="66">
        <v>0.81843746163333897</v>
      </c>
      <c r="AH183" s="66">
        <v>0.72999307079166997</v>
      </c>
      <c r="AI183" s="67" t="s">
        <v>75</v>
      </c>
      <c r="AJ183" s="67" t="s">
        <v>76</v>
      </c>
      <c r="AK183" s="67" t="s">
        <v>76</v>
      </c>
      <c r="AL183" s="67" t="s">
        <v>75</v>
      </c>
      <c r="AM183" s="67" t="s">
        <v>77</v>
      </c>
      <c r="AN183" s="67" t="s">
        <v>75</v>
      </c>
      <c r="AO183" s="67" t="s">
        <v>75</v>
      </c>
      <c r="AP183" s="67" t="s">
        <v>76</v>
      </c>
      <c r="AR183" s="68" t="s">
        <v>85</v>
      </c>
      <c r="AS183" s="66">
        <v>0.79347932251418196</v>
      </c>
      <c r="AT183" s="66">
        <v>0.80273521066028797</v>
      </c>
      <c r="AU183" s="66">
        <v>6.4806978964083202</v>
      </c>
      <c r="AV183" s="66">
        <v>5.7980864326347703</v>
      </c>
      <c r="AW183" s="66">
        <v>0.454445461508659</v>
      </c>
      <c r="AX183" s="66">
        <v>0.444145009360357</v>
      </c>
      <c r="AY183" s="66">
        <v>0.82084976638971097</v>
      </c>
      <c r="AZ183" s="66">
        <v>0.82746101549721796</v>
      </c>
      <c r="BA183" s="67" t="s">
        <v>75</v>
      </c>
      <c r="BB183" s="67" t="s">
        <v>77</v>
      </c>
      <c r="BC183" s="67" t="s">
        <v>75</v>
      </c>
      <c r="BD183" s="67" t="s">
        <v>75</v>
      </c>
      <c r="BE183" s="67" t="s">
        <v>77</v>
      </c>
      <c r="BF183" s="67" t="s">
        <v>77</v>
      </c>
      <c r="BG183" s="67" t="s">
        <v>75</v>
      </c>
      <c r="BH183" s="67" t="s">
        <v>75</v>
      </c>
      <c r="BI183" s="63">
        <f t="shared" ref="BI183" si="1729">IF(BJ183=AR183,1,0)</f>
        <v>1</v>
      </c>
      <c r="BJ183" s="63" t="s">
        <v>85</v>
      </c>
      <c r="BK183" s="66">
        <v>0.77201057728846201</v>
      </c>
      <c r="BL183" s="66">
        <v>0.78145064939357001</v>
      </c>
      <c r="BM183" s="66">
        <v>8.3086932198694807</v>
      </c>
      <c r="BN183" s="66">
        <v>6.9422442839524603</v>
      </c>
      <c r="BO183" s="66">
        <v>0.47748237947754502</v>
      </c>
      <c r="BP183" s="66">
        <v>0.46749262091120802</v>
      </c>
      <c r="BQ183" s="66">
        <v>0.81530771590621798</v>
      </c>
      <c r="BR183" s="66">
        <v>0.81882056470473397</v>
      </c>
      <c r="BS183" s="63" t="s">
        <v>75</v>
      </c>
      <c r="BT183" s="63" t="s">
        <v>75</v>
      </c>
      <c r="BU183" s="63" t="s">
        <v>75</v>
      </c>
      <c r="BV183" s="63" t="s">
        <v>75</v>
      </c>
      <c r="BW183" s="63" t="s">
        <v>77</v>
      </c>
      <c r="BX183" s="63" t="s">
        <v>77</v>
      </c>
      <c r="BY183" s="63" t="s">
        <v>75</v>
      </c>
      <c r="BZ183" s="63" t="s">
        <v>75</v>
      </c>
    </row>
    <row r="184" spans="1:78" s="63" customFormat="1" x14ac:dyDescent="0.25">
      <c r="A184" s="62">
        <v>14162500</v>
      </c>
      <c r="B184" s="63">
        <v>23772909</v>
      </c>
      <c r="C184" s="63" t="s">
        <v>11</v>
      </c>
      <c r="D184" s="63" t="s">
        <v>254</v>
      </c>
      <c r="F184" s="79"/>
      <c r="G184" s="64">
        <v>0.76</v>
      </c>
      <c r="H184" s="64" t="str">
        <f t="shared" si="1687"/>
        <v>G</v>
      </c>
      <c r="I184" s="64" t="str">
        <f t="shared" ref="I184" si="1730">AJ184</f>
        <v>S</v>
      </c>
      <c r="J184" s="64" t="str">
        <f t="shared" ref="J184" si="1731">BB184</f>
        <v>VG</v>
      </c>
      <c r="K184" s="64" t="str">
        <f t="shared" ref="K184" si="1732">BT184</f>
        <v>G</v>
      </c>
      <c r="L184" s="65">
        <v>-1E-3</v>
      </c>
      <c r="M184" s="65" t="str">
        <f t="shared" si="1691"/>
        <v>VG</v>
      </c>
      <c r="N184" s="64" t="str">
        <f t="shared" ref="N184" si="1733">AO184</f>
        <v>G</v>
      </c>
      <c r="O184" s="64" t="str">
        <f t="shared" ref="O184" si="1734">BD184</f>
        <v>G</v>
      </c>
      <c r="P184" s="64" t="str">
        <f t="shared" ref="P184" si="1735">BY184</f>
        <v>G</v>
      </c>
      <c r="Q184" s="64">
        <v>0.49</v>
      </c>
      <c r="R184" s="64" t="str">
        <f t="shared" si="1695"/>
        <v>VG</v>
      </c>
      <c r="S184" s="64" t="str">
        <f t="shared" ref="S184" si="1736">AN184</f>
        <v>G</v>
      </c>
      <c r="T184" s="64" t="str">
        <f t="shared" ref="T184" si="1737">BF184</f>
        <v>VG</v>
      </c>
      <c r="U184" s="64" t="str">
        <f t="shared" ref="U184" si="1738">BX184</f>
        <v>VG</v>
      </c>
      <c r="V184" s="64">
        <v>0.81</v>
      </c>
      <c r="W184" s="64" t="str">
        <f t="shared" si="1699"/>
        <v>G</v>
      </c>
      <c r="X184" s="64" t="str">
        <f t="shared" ref="X184" si="1739">AP184</f>
        <v>S</v>
      </c>
      <c r="Y184" s="64" t="str">
        <f t="shared" ref="Y184" si="1740">BH184</f>
        <v>G</v>
      </c>
      <c r="Z184" s="64" t="str">
        <f t="shared" ref="Z184" si="1741">BZ184</f>
        <v>G</v>
      </c>
      <c r="AA184" s="66">
        <v>0.76488069174801598</v>
      </c>
      <c r="AB184" s="66">
        <v>0.68991725054118203</v>
      </c>
      <c r="AC184" s="66">
        <v>10.1443382784535</v>
      </c>
      <c r="AD184" s="66">
        <v>7.1222258413468396</v>
      </c>
      <c r="AE184" s="66">
        <v>0.484891027192693</v>
      </c>
      <c r="AF184" s="66">
        <v>0.55685074253234002</v>
      </c>
      <c r="AG184" s="66">
        <v>0.81843746163333897</v>
      </c>
      <c r="AH184" s="66">
        <v>0.72999307079166997</v>
      </c>
      <c r="AI184" s="67" t="s">
        <v>75</v>
      </c>
      <c r="AJ184" s="67" t="s">
        <v>76</v>
      </c>
      <c r="AK184" s="67" t="s">
        <v>76</v>
      </c>
      <c r="AL184" s="67" t="s">
        <v>75</v>
      </c>
      <c r="AM184" s="67" t="s">
        <v>77</v>
      </c>
      <c r="AN184" s="67" t="s">
        <v>75</v>
      </c>
      <c r="AO184" s="67" t="s">
        <v>75</v>
      </c>
      <c r="AP184" s="67" t="s">
        <v>76</v>
      </c>
      <c r="AR184" s="68" t="s">
        <v>85</v>
      </c>
      <c r="AS184" s="66">
        <v>0.79347932251418196</v>
      </c>
      <c r="AT184" s="66">
        <v>0.80273521066028797</v>
      </c>
      <c r="AU184" s="66">
        <v>6.4806978964083202</v>
      </c>
      <c r="AV184" s="66">
        <v>5.7980864326347703</v>
      </c>
      <c r="AW184" s="66">
        <v>0.454445461508659</v>
      </c>
      <c r="AX184" s="66">
        <v>0.444145009360357</v>
      </c>
      <c r="AY184" s="66">
        <v>0.82084976638971097</v>
      </c>
      <c r="AZ184" s="66">
        <v>0.82746101549721796</v>
      </c>
      <c r="BA184" s="67" t="s">
        <v>75</v>
      </c>
      <c r="BB184" s="67" t="s">
        <v>77</v>
      </c>
      <c r="BC184" s="67" t="s">
        <v>75</v>
      </c>
      <c r="BD184" s="67" t="s">
        <v>75</v>
      </c>
      <c r="BE184" s="67" t="s">
        <v>77</v>
      </c>
      <c r="BF184" s="67" t="s">
        <v>77</v>
      </c>
      <c r="BG184" s="67" t="s">
        <v>75</v>
      </c>
      <c r="BH184" s="67" t="s">
        <v>75</v>
      </c>
      <c r="BI184" s="63">
        <f t="shared" ref="BI184" si="1742">IF(BJ184=AR184,1,0)</f>
        <v>1</v>
      </c>
      <c r="BJ184" s="63" t="s">
        <v>85</v>
      </c>
      <c r="BK184" s="66">
        <v>0.77201057728846201</v>
      </c>
      <c r="BL184" s="66">
        <v>0.78145064939357001</v>
      </c>
      <c r="BM184" s="66">
        <v>8.3086932198694807</v>
      </c>
      <c r="BN184" s="66">
        <v>6.9422442839524603</v>
      </c>
      <c r="BO184" s="66">
        <v>0.47748237947754502</v>
      </c>
      <c r="BP184" s="66">
        <v>0.46749262091120802</v>
      </c>
      <c r="BQ184" s="66">
        <v>0.81530771590621798</v>
      </c>
      <c r="BR184" s="66">
        <v>0.81882056470473397</v>
      </c>
      <c r="BS184" s="63" t="s">
        <v>75</v>
      </c>
      <c r="BT184" s="63" t="s">
        <v>75</v>
      </c>
      <c r="BU184" s="63" t="s">
        <v>75</v>
      </c>
      <c r="BV184" s="63" t="s">
        <v>75</v>
      </c>
      <c r="BW184" s="63" t="s">
        <v>77</v>
      </c>
      <c r="BX184" s="63" t="s">
        <v>77</v>
      </c>
      <c r="BY184" s="63" t="s">
        <v>75</v>
      </c>
      <c r="BZ184" s="63" t="s">
        <v>75</v>
      </c>
    </row>
    <row r="185" spans="1:78" s="63" customFormat="1" x14ac:dyDescent="0.25">
      <c r="A185" s="62">
        <v>14162500</v>
      </c>
      <c r="B185" s="63">
        <v>23772909</v>
      </c>
      <c r="C185" s="63" t="s">
        <v>11</v>
      </c>
      <c r="D185" s="63" t="s">
        <v>347</v>
      </c>
      <c r="F185" s="79"/>
      <c r="G185" s="64">
        <v>0.76800000000000002</v>
      </c>
      <c r="H185" s="64" t="str">
        <f t="shared" ref="H185" si="1743">IF(G185&gt;0.8,"VG",IF(G185&gt;0.7,"G",IF(G185&gt;0.45,"S","NS")))</f>
        <v>G</v>
      </c>
      <c r="I185" s="64" t="str">
        <f t="shared" ref="I185" si="1744">AJ185</f>
        <v>S</v>
      </c>
      <c r="J185" s="64" t="str">
        <f t="shared" ref="J185" si="1745">BB185</f>
        <v>VG</v>
      </c>
      <c r="K185" s="64" t="str">
        <f t="shared" ref="K185" si="1746">BT185</f>
        <v>G</v>
      </c>
      <c r="L185" s="65">
        <v>-2E-3</v>
      </c>
      <c r="M185" s="65" t="str">
        <f t="shared" ref="M185" si="1747">IF(ABS(L185)&lt;5%,"VG",IF(ABS(L185)&lt;10%,"G",IF(ABS(L185)&lt;15%,"S","NS")))</f>
        <v>VG</v>
      </c>
      <c r="N185" s="64" t="str">
        <f t="shared" ref="N185" si="1748">AO185</f>
        <v>G</v>
      </c>
      <c r="O185" s="64" t="str">
        <f t="shared" ref="O185" si="1749">BD185</f>
        <v>G</v>
      </c>
      <c r="P185" s="64" t="str">
        <f t="shared" ref="P185" si="1750">BY185</f>
        <v>G</v>
      </c>
      <c r="Q185" s="64">
        <v>0.48</v>
      </c>
      <c r="R185" s="64" t="str">
        <f t="shared" ref="R185" si="1751">IF(Q185&lt;=0.5,"VG",IF(Q185&lt;=0.6,"G",IF(Q185&lt;=0.7,"S","NS")))</f>
        <v>VG</v>
      </c>
      <c r="S185" s="64" t="str">
        <f t="shared" ref="S185" si="1752">AN185</f>
        <v>G</v>
      </c>
      <c r="T185" s="64" t="str">
        <f t="shared" ref="T185" si="1753">BF185</f>
        <v>VG</v>
      </c>
      <c r="U185" s="64" t="str">
        <f t="shared" ref="U185" si="1754">BX185</f>
        <v>VG</v>
      </c>
      <c r="V185" s="64">
        <v>0.82</v>
      </c>
      <c r="W185" s="64" t="str">
        <f t="shared" ref="W185" si="1755">IF(V185&gt;0.85,"VG",IF(V185&gt;0.75,"G",IF(V185&gt;0.6,"S","NS")))</f>
        <v>G</v>
      </c>
      <c r="X185" s="64" t="str">
        <f t="shared" ref="X185" si="1756">AP185</f>
        <v>S</v>
      </c>
      <c r="Y185" s="64" t="str">
        <f t="shared" ref="Y185" si="1757">BH185</f>
        <v>G</v>
      </c>
      <c r="Z185" s="64" t="str">
        <f t="shared" ref="Z185" si="1758">BZ185</f>
        <v>G</v>
      </c>
      <c r="AA185" s="66">
        <v>0.76488069174801598</v>
      </c>
      <c r="AB185" s="66">
        <v>0.68991725054118203</v>
      </c>
      <c r="AC185" s="66">
        <v>10.1443382784535</v>
      </c>
      <c r="AD185" s="66">
        <v>7.1222258413468396</v>
      </c>
      <c r="AE185" s="66">
        <v>0.484891027192693</v>
      </c>
      <c r="AF185" s="66">
        <v>0.55685074253234002</v>
      </c>
      <c r="AG185" s="66">
        <v>0.81843746163333897</v>
      </c>
      <c r="AH185" s="66">
        <v>0.72999307079166997</v>
      </c>
      <c r="AI185" s="67" t="s">
        <v>75</v>
      </c>
      <c r="AJ185" s="67" t="s">
        <v>76</v>
      </c>
      <c r="AK185" s="67" t="s">
        <v>76</v>
      </c>
      <c r="AL185" s="67" t="s">
        <v>75</v>
      </c>
      <c r="AM185" s="67" t="s">
        <v>77</v>
      </c>
      <c r="AN185" s="67" t="s">
        <v>75</v>
      </c>
      <c r="AO185" s="67" t="s">
        <v>75</v>
      </c>
      <c r="AP185" s="67" t="s">
        <v>76</v>
      </c>
      <c r="AR185" s="68" t="s">
        <v>85</v>
      </c>
      <c r="AS185" s="66">
        <v>0.79347932251418196</v>
      </c>
      <c r="AT185" s="66">
        <v>0.80273521066028797</v>
      </c>
      <c r="AU185" s="66">
        <v>6.4806978964083202</v>
      </c>
      <c r="AV185" s="66">
        <v>5.7980864326347703</v>
      </c>
      <c r="AW185" s="66">
        <v>0.454445461508659</v>
      </c>
      <c r="AX185" s="66">
        <v>0.444145009360357</v>
      </c>
      <c r="AY185" s="66">
        <v>0.82084976638971097</v>
      </c>
      <c r="AZ185" s="66">
        <v>0.82746101549721796</v>
      </c>
      <c r="BA185" s="67" t="s">
        <v>75</v>
      </c>
      <c r="BB185" s="67" t="s">
        <v>77</v>
      </c>
      <c r="BC185" s="67" t="s">
        <v>75</v>
      </c>
      <c r="BD185" s="67" t="s">
        <v>75</v>
      </c>
      <c r="BE185" s="67" t="s">
        <v>77</v>
      </c>
      <c r="BF185" s="67" t="s">
        <v>77</v>
      </c>
      <c r="BG185" s="67" t="s">
        <v>75</v>
      </c>
      <c r="BH185" s="67" t="s">
        <v>75</v>
      </c>
      <c r="BI185" s="63">
        <f t="shared" ref="BI185" si="1759">IF(BJ185=AR185,1,0)</f>
        <v>1</v>
      </c>
      <c r="BJ185" s="63" t="s">
        <v>85</v>
      </c>
      <c r="BK185" s="66">
        <v>0.77201057728846201</v>
      </c>
      <c r="BL185" s="66">
        <v>0.78145064939357001</v>
      </c>
      <c r="BM185" s="66">
        <v>8.3086932198694807</v>
      </c>
      <c r="BN185" s="66">
        <v>6.9422442839524603</v>
      </c>
      <c r="BO185" s="66">
        <v>0.47748237947754502</v>
      </c>
      <c r="BP185" s="66">
        <v>0.46749262091120802</v>
      </c>
      <c r="BQ185" s="66">
        <v>0.81530771590621798</v>
      </c>
      <c r="BR185" s="66">
        <v>0.81882056470473397</v>
      </c>
      <c r="BS185" s="63" t="s">
        <v>75</v>
      </c>
      <c r="BT185" s="63" t="s">
        <v>75</v>
      </c>
      <c r="BU185" s="63" t="s">
        <v>75</v>
      </c>
      <c r="BV185" s="63" t="s">
        <v>75</v>
      </c>
      <c r="BW185" s="63" t="s">
        <v>77</v>
      </c>
      <c r="BX185" s="63" t="s">
        <v>77</v>
      </c>
      <c r="BY185" s="63" t="s">
        <v>75</v>
      </c>
      <c r="BZ185" s="63" t="s">
        <v>75</v>
      </c>
    </row>
    <row r="186" spans="1:78" s="63" customFormat="1" x14ac:dyDescent="0.25">
      <c r="A186" s="62">
        <v>14162500</v>
      </c>
      <c r="B186" s="63">
        <v>23772909</v>
      </c>
      <c r="C186" s="63" t="s">
        <v>11</v>
      </c>
      <c r="D186" s="63" t="s">
        <v>359</v>
      </c>
      <c r="F186" s="79"/>
      <c r="G186" s="64">
        <v>0.76800000000000002</v>
      </c>
      <c r="H186" s="64" t="str">
        <f t="shared" ref="H186" si="1760">IF(G186&gt;0.8,"VG",IF(G186&gt;0.7,"G",IF(G186&gt;0.45,"S","NS")))</f>
        <v>G</v>
      </c>
      <c r="I186" s="64" t="str">
        <f t="shared" ref="I186" si="1761">AJ186</f>
        <v>S</v>
      </c>
      <c r="J186" s="64" t="str">
        <f t="shared" ref="J186" si="1762">BB186</f>
        <v>VG</v>
      </c>
      <c r="K186" s="64" t="str">
        <f t="shared" ref="K186" si="1763">BT186</f>
        <v>G</v>
      </c>
      <c r="L186" s="65">
        <v>-2E-3</v>
      </c>
      <c r="M186" s="65" t="str">
        <f t="shared" ref="M186" si="1764">IF(ABS(L186)&lt;5%,"VG",IF(ABS(L186)&lt;10%,"G",IF(ABS(L186)&lt;15%,"S","NS")))</f>
        <v>VG</v>
      </c>
      <c r="N186" s="64" t="str">
        <f t="shared" ref="N186" si="1765">AO186</f>
        <v>G</v>
      </c>
      <c r="O186" s="64" t="str">
        <f t="shared" ref="O186" si="1766">BD186</f>
        <v>G</v>
      </c>
      <c r="P186" s="64" t="str">
        <f t="shared" ref="P186" si="1767">BY186</f>
        <v>G</v>
      </c>
      <c r="Q186" s="64">
        <v>0.48199999999999998</v>
      </c>
      <c r="R186" s="64" t="str">
        <f t="shared" ref="R186" si="1768">IF(Q186&lt;=0.5,"VG",IF(Q186&lt;=0.6,"G",IF(Q186&lt;=0.7,"S","NS")))</f>
        <v>VG</v>
      </c>
      <c r="S186" s="64" t="str">
        <f t="shared" ref="S186" si="1769">AN186</f>
        <v>G</v>
      </c>
      <c r="T186" s="64" t="str">
        <f t="shared" ref="T186" si="1770">BF186</f>
        <v>VG</v>
      </c>
      <c r="U186" s="64" t="str">
        <f t="shared" ref="U186" si="1771">BX186</f>
        <v>VG</v>
      </c>
      <c r="V186" s="64">
        <v>0.82299999999999995</v>
      </c>
      <c r="W186" s="64" t="str">
        <f t="shared" ref="W186" si="1772">IF(V186&gt;0.85,"VG",IF(V186&gt;0.75,"G",IF(V186&gt;0.6,"S","NS")))</f>
        <v>G</v>
      </c>
      <c r="X186" s="64" t="str">
        <f t="shared" ref="X186" si="1773">AP186</f>
        <v>S</v>
      </c>
      <c r="Y186" s="64" t="str">
        <f t="shared" ref="Y186" si="1774">BH186</f>
        <v>G</v>
      </c>
      <c r="Z186" s="64" t="str">
        <f t="shared" ref="Z186" si="1775">BZ186</f>
        <v>G</v>
      </c>
      <c r="AA186" s="66">
        <v>0.76488069174801598</v>
      </c>
      <c r="AB186" s="66">
        <v>0.68991725054118203</v>
      </c>
      <c r="AC186" s="66">
        <v>10.1443382784535</v>
      </c>
      <c r="AD186" s="66">
        <v>7.1222258413468396</v>
      </c>
      <c r="AE186" s="66">
        <v>0.484891027192693</v>
      </c>
      <c r="AF186" s="66">
        <v>0.55685074253234002</v>
      </c>
      <c r="AG186" s="66">
        <v>0.81843746163333897</v>
      </c>
      <c r="AH186" s="66">
        <v>0.72999307079166997</v>
      </c>
      <c r="AI186" s="67" t="s">
        <v>75</v>
      </c>
      <c r="AJ186" s="67" t="s">
        <v>76</v>
      </c>
      <c r="AK186" s="67" t="s">
        <v>76</v>
      </c>
      <c r="AL186" s="67" t="s">
        <v>75</v>
      </c>
      <c r="AM186" s="67" t="s">
        <v>77</v>
      </c>
      <c r="AN186" s="67" t="s">
        <v>75</v>
      </c>
      <c r="AO186" s="67" t="s">
        <v>75</v>
      </c>
      <c r="AP186" s="67" t="s">
        <v>76</v>
      </c>
      <c r="AR186" s="68" t="s">
        <v>85</v>
      </c>
      <c r="AS186" s="66">
        <v>0.79347932251418196</v>
      </c>
      <c r="AT186" s="66">
        <v>0.80273521066028797</v>
      </c>
      <c r="AU186" s="66">
        <v>6.4806978964083202</v>
      </c>
      <c r="AV186" s="66">
        <v>5.7980864326347703</v>
      </c>
      <c r="AW186" s="66">
        <v>0.454445461508659</v>
      </c>
      <c r="AX186" s="66">
        <v>0.444145009360357</v>
      </c>
      <c r="AY186" s="66">
        <v>0.82084976638971097</v>
      </c>
      <c r="AZ186" s="66">
        <v>0.82746101549721796</v>
      </c>
      <c r="BA186" s="67" t="s">
        <v>75</v>
      </c>
      <c r="BB186" s="67" t="s">
        <v>77</v>
      </c>
      <c r="BC186" s="67" t="s">
        <v>75</v>
      </c>
      <c r="BD186" s="67" t="s">
        <v>75</v>
      </c>
      <c r="BE186" s="67" t="s">
        <v>77</v>
      </c>
      <c r="BF186" s="67" t="s">
        <v>77</v>
      </c>
      <c r="BG186" s="67" t="s">
        <v>75</v>
      </c>
      <c r="BH186" s="67" t="s">
        <v>75</v>
      </c>
      <c r="BI186" s="63">
        <f t="shared" ref="BI186" si="1776">IF(BJ186=AR186,1,0)</f>
        <v>1</v>
      </c>
      <c r="BJ186" s="63" t="s">
        <v>85</v>
      </c>
      <c r="BK186" s="66">
        <v>0.77201057728846201</v>
      </c>
      <c r="BL186" s="66">
        <v>0.78145064939357001</v>
      </c>
      <c r="BM186" s="66">
        <v>8.3086932198694807</v>
      </c>
      <c r="BN186" s="66">
        <v>6.9422442839524603</v>
      </c>
      <c r="BO186" s="66">
        <v>0.47748237947754502</v>
      </c>
      <c r="BP186" s="66">
        <v>0.46749262091120802</v>
      </c>
      <c r="BQ186" s="66">
        <v>0.81530771590621798</v>
      </c>
      <c r="BR186" s="66">
        <v>0.81882056470473397</v>
      </c>
      <c r="BS186" s="63" t="s">
        <v>75</v>
      </c>
      <c r="BT186" s="63" t="s">
        <v>75</v>
      </c>
      <c r="BU186" s="63" t="s">
        <v>75</v>
      </c>
      <c r="BV186" s="63" t="s">
        <v>75</v>
      </c>
      <c r="BW186" s="63" t="s">
        <v>77</v>
      </c>
      <c r="BX186" s="63" t="s">
        <v>77</v>
      </c>
      <c r="BY186" s="63" t="s">
        <v>75</v>
      </c>
      <c r="BZ186" s="63" t="s">
        <v>75</v>
      </c>
    </row>
    <row r="187" spans="1:78" s="63" customFormat="1" x14ac:dyDescent="0.25">
      <c r="A187" s="62">
        <v>14162500</v>
      </c>
      <c r="B187" s="63">
        <v>23772909</v>
      </c>
      <c r="C187" s="63" t="s">
        <v>11</v>
      </c>
      <c r="D187" s="63" t="s">
        <v>364</v>
      </c>
      <c r="F187" s="79"/>
      <c r="G187" s="64">
        <v>0.76800000000000002</v>
      </c>
      <c r="H187" s="64" t="str">
        <f t="shared" ref="H187" si="1777">IF(G187&gt;0.8,"VG",IF(G187&gt;0.7,"G",IF(G187&gt;0.45,"S","NS")))</f>
        <v>G</v>
      </c>
      <c r="I187" s="64" t="str">
        <f t="shared" ref="I187" si="1778">AJ187</f>
        <v>S</v>
      </c>
      <c r="J187" s="64" t="str">
        <f t="shared" ref="J187" si="1779">BB187</f>
        <v>VG</v>
      </c>
      <c r="K187" s="64" t="str">
        <f t="shared" ref="K187" si="1780">BT187</f>
        <v>G</v>
      </c>
      <c r="L187" s="65">
        <v>-2E-3</v>
      </c>
      <c r="M187" s="65" t="str">
        <f t="shared" ref="M187" si="1781">IF(ABS(L187)&lt;5%,"VG",IF(ABS(L187)&lt;10%,"G",IF(ABS(L187)&lt;15%,"S","NS")))</f>
        <v>VG</v>
      </c>
      <c r="N187" s="64" t="str">
        <f t="shared" ref="N187" si="1782">AO187</f>
        <v>G</v>
      </c>
      <c r="O187" s="64" t="str">
        <f t="shared" ref="O187" si="1783">BD187</f>
        <v>G</v>
      </c>
      <c r="P187" s="64" t="str">
        <f t="shared" ref="P187" si="1784">BY187</f>
        <v>G</v>
      </c>
      <c r="Q187" s="64">
        <v>0.48199999999999998</v>
      </c>
      <c r="R187" s="64" t="str">
        <f t="shared" ref="R187" si="1785">IF(Q187&lt;=0.5,"VG",IF(Q187&lt;=0.6,"G",IF(Q187&lt;=0.7,"S","NS")))</f>
        <v>VG</v>
      </c>
      <c r="S187" s="64" t="str">
        <f t="shared" ref="S187" si="1786">AN187</f>
        <v>G</v>
      </c>
      <c r="T187" s="64" t="str">
        <f t="shared" ref="T187" si="1787">BF187</f>
        <v>VG</v>
      </c>
      <c r="U187" s="64" t="str">
        <f t="shared" ref="U187" si="1788">BX187</f>
        <v>VG</v>
      </c>
      <c r="V187" s="64">
        <v>0.82299999999999995</v>
      </c>
      <c r="W187" s="64" t="str">
        <f t="shared" ref="W187" si="1789">IF(V187&gt;0.85,"VG",IF(V187&gt;0.75,"G",IF(V187&gt;0.6,"S","NS")))</f>
        <v>G</v>
      </c>
      <c r="X187" s="64" t="str">
        <f t="shared" ref="X187" si="1790">AP187</f>
        <v>S</v>
      </c>
      <c r="Y187" s="64" t="str">
        <f t="shared" ref="Y187" si="1791">BH187</f>
        <v>G</v>
      </c>
      <c r="Z187" s="64" t="str">
        <f t="shared" ref="Z187" si="1792">BZ187</f>
        <v>G</v>
      </c>
      <c r="AA187" s="66">
        <v>0.76488069174801598</v>
      </c>
      <c r="AB187" s="66">
        <v>0.68991725054118203</v>
      </c>
      <c r="AC187" s="66">
        <v>10.1443382784535</v>
      </c>
      <c r="AD187" s="66">
        <v>7.1222258413468396</v>
      </c>
      <c r="AE187" s="66">
        <v>0.484891027192693</v>
      </c>
      <c r="AF187" s="66">
        <v>0.55685074253234002</v>
      </c>
      <c r="AG187" s="66">
        <v>0.81843746163333897</v>
      </c>
      <c r="AH187" s="66">
        <v>0.72999307079166997</v>
      </c>
      <c r="AI187" s="67" t="s">
        <v>75</v>
      </c>
      <c r="AJ187" s="67" t="s">
        <v>76</v>
      </c>
      <c r="AK187" s="67" t="s">
        <v>76</v>
      </c>
      <c r="AL187" s="67" t="s">
        <v>75</v>
      </c>
      <c r="AM187" s="67" t="s">
        <v>77</v>
      </c>
      <c r="AN187" s="67" t="s">
        <v>75</v>
      </c>
      <c r="AO187" s="67" t="s">
        <v>75</v>
      </c>
      <c r="AP187" s="67" t="s">
        <v>76</v>
      </c>
      <c r="AR187" s="68" t="s">
        <v>85</v>
      </c>
      <c r="AS187" s="66">
        <v>0.79347932251418196</v>
      </c>
      <c r="AT187" s="66">
        <v>0.80273521066028797</v>
      </c>
      <c r="AU187" s="66">
        <v>6.4806978964083202</v>
      </c>
      <c r="AV187" s="66">
        <v>5.7980864326347703</v>
      </c>
      <c r="AW187" s="66">
        <v>0.454445461508659</v>
      </c>
      <c r="AX187" s="66">
        <v>0.444145009360357</v>
      </c>
      <c r="AY187" s="66">
        <v>0.82084976638971097</v>
      </c>
      <c r="AZ187" s="66">
        <v>0.82746101549721796</v>
      </c>
      <c r="BA187" s="67" t="s">
        <v>75</v>
      </c>
      <c r="BB187" s="67" t="s">
        <v>77</v>
      </c>
      <c r="BC187" s="67" t="s">
        <v>75</v>
      </c>
      <c r="BD187" s="67" t="s">
        <v>75</v>
      </c>
      <c r="BE187" s="67" t="s">
        <v>77</v>
      </c>
      <c r="BF187" s="67" t="s">
        <v>77</v>
      </c>
      <c r="BG187" s="67" t="s">
        <v>75</v>
      </c>
      <c r="BH187" s="67" t="s">
        <v>75</v>
      </c>
      <c r="BI187" s="63">
        <f t="shared" ref="BI187" si="1793">IF(BJ187=AR187,1,0)</f>
        <v>1</v>
      </c>
      <c r="BJ187" s="63" t="s">
        <v>85</v>
      </c>
      <c r="BK187" s="66">
        <v>0.77201057728846201</v>
      </c>
      <c r="BL187" s="66">
        <v>0.78145064939357001</v>
      </c>
      <c r="BM187" s="66">
        <v>8.3086932198694807</v>
      </c>
      <c r="BN187" s="66">
        <v>6.9422442839524603</v>
      </c>
      <c r="BO187" s="66">
        <v>0.47748237947754502</v>
      </c>
      <c r="BP187" s="66">
        <v>0.46749262091120802</v>
      </c>
      <c r="BQ187" s="66">
        <v>0.81530771590621798</v>
      </c>
      <c r="BR187" s="66">
        <v>0.81882056470473397</v>
      </c>
      <c r="BS187" s="63" t="s">
        <v>75</v>
      </c>
      <c r="BT187" s="63" t="s">
        <v>75</v>
      </c>
      <c r="BU187" s="63" t="s">
        <v>75</v>
      </c>
      <c r="BV187" s="63" t="s">
        <v>75</v>
      </c>
      <c r="BW187" s="63" t="s">
        <v>77</v>
      </c>
      <c r="BX187" s="63" t="s">
        <v>77</v>
      </c>
      <c r="BY187" s="63" t="s">
        <v>75</v>
      </c>
      <c r="BZ187" s="63" t="s">
        <v>75</v>
      </c>
    </row>
    <row r="188" spans="1:78" s="63" customFormat="1" x14ac:dyDescent="0.25">
      <c r="A188" s="62">
        <v>14162500</v>
      </c>
      <c r="B188" s="63">
        <v>23772909</v>
      </c>
      <c r="C188" s="63" t="s">
        <v>11</v>
      </c>
      <c r="D188" s="63" t="s">
        <v>384</v>
      </c>
      <c r="E188" s="63" t="s">
        <v>383</v>
      </c>
      <c r="F188" s="79"/>
      <c r="G188" s="64">
        <v>0.86299999999999999</v>
      </c>
      <c r="H188" s="64" t="str">
        <f t="shared" ref="H188:H189" si="1794">IF(G188&gt;0.8,"VG",IF(G188&gt;0.7,"G",IF(G188&gt;0.45,"S","NS")))</f>
        <v>VG</v>
      </c>
      <c r="I188" s="64" t="str">
        <f t="shared" ref="I188:I189" si="1795">AJ188</f>
        <v>S</v>
      </c>
      <c r="J188" s="64" t="str">
        <f t="shared" ref="J188:J189" si="1796">BB188</f>
        <v>VG</v>
      </c>
      <c r="K188" s="64" t="str">
        <f t="shared" ref="K188:K189" si="1797">BT188</f>
        <v>G</v>
      </c>
      <c r="L188" s="65">
        <v>-8.6999999999999994E-3</v>
      </c>
      <c r="M188" s="65" t="str">
        <f t="shared" ref="M188:M189" si="1798">IF(ABS(L188)&lt;5%,"VG",IF(ABS(L188)&lt;10%,"G",IF(ABS(L188)&lt;15%,"S","NS")))</f>
        <v>VG</v>
      </c>
      <c r="N188" s="64" t="str">
        <f t="shared" ref="N188:N189" si="1799">AO188</f>
        <v>G</v>
      </c>
      <c r="O188" s="64" t="str">
        <f t="shared" ref="O188:O189" si="1800">BD188</f>
        <v>G</v>
      </c>
      <c r="P188" s="64" t="str">
        <f t="shared" ref="P188:P189" si="1801">BY188</f>
        <v>G</v>
      </c>
      <c r="Q188" s="64">
        <v>0.371</v>
      </c>
      <c r="R188" s="64" t="str">
        <f t="shared" ref="R188:R189" si="1802">IF(Q188&lt;=0.5,"VG",IF(Q188&lt;=0.6,"G",IF(Q188&lt;=0.7,"S","NS")))</f>
        <v>VG</v>
      </c>
      <c r="S188" s="64" t="str">
        <f t="shared" ref="S188:S189" si="1803">AN188</f>
        <v>G</v>
      </c>
      <c r="T188" s="64" t="str">
        <f t="shared" ref="T188:T189" si="1804">BF188</f>
        <v>VG</v>
      </c>
      <c r="U188" s="64" t="str">
        <f t="shared" ref="U188:U189" si="1805">BX188</f>
        <v>VG</v>
      </c>
      <c r="V188" s="64">
        <v>0.86299999999999999</v>
      </c>
      <c r="W188" s="64" t="str">
        <f t="shared" ref="W188:W189" si="1806">IF(V188&gt;0.85,"VG",IF(V188&gt;0.75,"G",IF(V188&gt;0.6,"S","NS")))</f>
        <v>VG</v>
      </c>
      <c r="X188" s="64" t="str">
        <f t="shared" ref="X188:X189" si="1807">AP188</f>
        <v>S</v>
      </c>
      <c r="Y188" s="64" t="str">
        <f t="shared" ref="Y188:Y189" si="1808">BH188</f>
        <v>G</v>
      </c>
      <c r="Z188" s="64" t="str">
        <f t="shared" ref="Z188:Z189" si="1809">BZ188</f>
        <v>G</v>
      </c>
      <c r="AA188" s="66">
        <v>0.76488069174801598</v>
      </c>
      <c r="AB188" s="66">
        <v>0.68991725054118203</v>
      </c>
      <c r="AC188" s="66">
        <v>10.1443382784535</v>
      </c>
      <c r="AD188" s="66">
        <v>7.1222258413468396</v>
      </c>
      <c r="AE188" s="66">
        <v>0.484891027192693</v>
      </c>
      <c r="AF188" s="66">
        <v>0.55685074253234002</v>
      </c>
      <c r="AG188" s="66">
        <v>0.81843746163333897</v>
      </c>
      <c r="AH188" s="66">
        <v>0.72999307079166997</v>
      </c>
      <c r="AI188" s="67" t="s">
        <v>75</v>
      </c>
      <c r="AJ188" s="67" t="s">
        <v>76</v>
      </c>
      <c r="AK188" s="67" t="s">
        <v>76</v>
      </c>
      <c r="AL188" s="67" t="s">
        <v>75</v>
      </c>
      <c r="AM188" s="67" t="s">
        <v>77</v>
      </c>
      <c r="AN188" s="67" t="s">
        <v>75</v>
      </c>
      <c r="AO188" s="67" t="s">
        <v>75</v>
      </c>
      <c r="AP188" s="67" t="s">
        <v>76</v>
      </c>
      <c r="AR188" s="68" t="s">
        <v>85</v>
      </c>
      <c r="AS188" s="66">
        <v>0.79347932251418196</v>
      </c>
      <c r="AT188" s="66">
        <v>0.80273521066028797</v>
      </c>
      <c r="AU188" s="66">
        <v>6.4806978964083202</v>
      </c>
      <c r="AV188" s="66">
        <v>5.7980864326347703</v>
      </c>
      <c r="AW188" s="66">
        <v>0.454445461508659</v>
      </c>
      <c r="AX188" s="66">
        <v>0.444145009360357</v>
      </c>
      <c r="AY188" s="66">
        <v>0.82084976638971097</v>
      </c>
      <c r="AZ188" s="66">
        <v>0.82746101549721796</v>
      </c>
      <c r="BA188" s="67" t="s">
        <v>75</v>
      </c>
      <c r="BB188" s="67" t="s">
        <v>77</v>
      </c>
      <c r="BC188" s="67" t="s">
        <v>75</v>
      </c>
      <c r="BD188" s="67" t="s">
        <v>75</v>
      </c>
      <c r="BE188" s="67" t="s">
        <v>77</v>
      </c>
      <c r="BF188" s="67" t="s">
        <v>77</v>
      </c>
      <c r="BG188" s="67" t="s">
        <v>75</v>
      </c>
      <c r="BH188" s="67" t="s">
        <v>75</v>
      </c>
      <c r="BI188" s="63">
        <f t="shared" ref="BI188:BI189" si="1810">IF(BJ188=AR188,1,0)</f>
        <v>1</v>
      </c>
      <c r="BJ188" s="63" t="s">
        <v>85</v>
      </c>
      <c r="BK188" s="66">
        <v>0.77201057728846201</v>
      </c>
      <c r="BL188" s="66">
        <v>0.78145064939357001</v>
      </c>
      <c r="BM188" s="66">
        <v>8.3086932198694807</v>
      </c>
      <c r="BN188" s="66">
        <v>6.9422442839524603</v>
      </c>
      <c r="BO188" s="66">
        <v>0.47748237947754502</v>
      </c>
      <c r="BP188" s="66">
        <v>0.46749262091120802</v>
      </c>
      <c r="BQ188" s="66">
        <v>0.81530771590621798</v>
      </c>
      <c r="BR188" s="66">
        <v>0.81882056470473397</v>
      </c>
      <c r="BS188" s="63" t="s">
        <v>75</v>
      </c>
      <c r="BT188" s="63" t="s">
        <v>75</v>
      </c>
      <c r="BU188" s="63" t="s">
        <v>75</v>
      </c>
      <c r="BV188" s="63" t="s">
        <v>75</v>
      </c>
      <c r="BW188" s="63" t="s">
        <v>77</v>
      </c>
      <c r="BX188" s="63" t="s">
        <v>77</v>
      </c>
      <c r="BY188" s="63" t="s">
        <v>75</v>
      </c>
      <c r="BZ188" s="63" t="s">
        <v>75</v>
      </c>
    </row>
    <row r="189" spans="1:78" s="63" customFormat="1" x14ac:dyDescent="0.25">
      <c r="A189" s="62">
        <v>14162500</v>
      </c>
      <c r="B189" s="63">
        <v>23772909</v>
      </c>
      <c r="C189" s="63" t="s">
        <v>11</v>
      </c>
      <c r="D189" s="63" t="s">
        <v>397</v>
      </c>
      <c r="E189" s="63" t="s">
        <v>399</v>
      </c>
      <c r="F189" s="79"/>
      <c r="G189" s="64">
        <v>0.79100000000000004</v>
      </c>
      <c r="H189" s="64" t="str">
        <f t="shared" si="1794"/>
        <v>G</v>
      </c>
      <c r="I189" s="64" t="str">
        <f t="shared" si="1795"/>
        <v>S</v>
      </c>
      <c r="J189" s="64" t="str">
        <f t="shared" si="1796"/>
        <v>VG</v>
      </c>
      <c r="K189" s="64" t="str">
        <f t="shared" si="1797"/>
        <v>G</v>
      </c>
      <c r="L189" s="65">
        <v>3.0599999999999999E-2</v>
      </c>
      <c r="M189" s="65" t="str">
        <f t="shared" si="1798"/>
        <v>VG</v>
      </c>
      <c r="N189" s="64" t="str">
        <f t="shared" si="1799"/>
        <v>G</v>
      </c>
      <c r="O189" s="64" t="str">
        <f t="shared" si="1800"/>
        <v>G</v>
      </c>
      <c r="P189" s="64" t="str">
        <f t="shared" si="1801"/>
        <v>G</v>
      </c>
      <c r="Q189" s="64">
        <v>0.45600000000000002</v>
      </c>
      <c r="R189" s="64" t="str">
        <f t="shared" si="1802"/>
        <v>VG</v>
      </c>
      <c r="S189" s="64" t="str">
        <f t="shared" si="1803"/>
        <v>G</v>
      </c>
      <c r="T189" s="64" t="str">
        <f t="shared" si="1804"/>
        <v>VG</v>
      </c>
      <c r="U189" s="64" t="str">
        <f t="shared" si="1805"/>
        <v>VG</v>
      </c>
      <c r="V189" s="64">
        <v>0.82599999999999996</v>
      </c>
      <c r="W189" s="64" t="str">
        <f t="shared" si="1806"/>
        <v>G</v>
      </c>
      <c r="X189" s="64" t="str">
        <f t="shared" si="1807"/>
        <v>S</v>
      </c>
      <c r="Y189" s="64" t="str">
        <f t="shared" si="1808"/>
        <v>G</v>
      </c>
      <c r="Z189" s="64" t="str">
        <f t="shared" si="1809"/>
        <v>G</v>
      </c>
      <c r="AA189" s="66">
        <v>0.76488069174801598</v>
      </c>
      <c r="AB189" s="66">
        <v>0.68991725054118203</v>
      </c>
      <c r="AC189" s="66">
        <v>10.1443382784535</v>
      </c>
      <c r="AD189" s="66">
        <v>7.1222258413468396</v>
      </c>
      <c r="AE189" s="66">
        <v>0.484891027192693</v>
      </c>
      <c r="AF189" s="66">
        <v>0.55685074253234002</v>
      </c>
      <c r="AG189" s="66">
        <v>0.81843746163333897</v>
      </c>
      <c r="AH189" s="66">
        <v>0.72999307079166997</v>
      </c>
      <c r="AI189" s="67" t="s">
        <v>75</v>
      </c>
      <c r="AJ189" s="67" t="s">
        <v>76</v>
      </c>
      <c r="AK189" s="67" t="s">
        <v>76</v>
      </c>
      <c r="AL189" s="67" t="s">
        <v>75</v>
      </c>
      <c r="AM189" s="67" t="s">
        <v>77</v>
      </c>
      <c r="AN189" s="67" t="s">
        <v>75</v>
      </c>
      <c r="AO189" s="67" t="s">
        <v>75</v>
      </c>
      <c r="AP189" s="67" t="s">
        <v>76</v>
      </c>
      <c r="AR189" s="68" t="s">
        <v>85</v>
      </c>
      <c r="AS189" s="66">
        <v>0.79347932251418196</v>
      </c>
      <c r="AT189" s="66">
        <v>0.80273521066028797</v>
      </c>
      <c r="AU189" s="66">
        <v>6.4806978964083202</v>
      </c>
      <c r="AV189" s="66">
        <v>5.7980864326347703</v>
      </c>
      <c r="AW189" s="66">
        <v>0.454445461508659</v>
      </c>
      <c r="AX189" s="66">
        <v>0.444145009360357</v>
      </c>
      <c r="AY189" s="66">
        <v>0.82084976638971097</v>
      </c>
      <c r="AZ189" s="66">
        <v>0.82746101549721796</v>
      </c>
      <c r="BA189" s="67" t="s">
        <v>75</v>
      </c>
      <c r="BB189" s="67" t="s">
        <v>77</v>
      </c>
      <c r="BC189" s="67" t="s">
        <v>75</v>
      </c>
      <c r="BD189" s="67" t="s">
        <v>75</v>
      </c>
      <c r="BE189" s="67" t="s">
        <v>77</v>
      </c>
      <c r="BF189" s="67" t="s">
        <v>77</v>
      </c>
      <c r="BG189" s="67" t="s">
        <v>75</v>
      </c>
      <c r="BH189" s="67" t="s">
        <v>75</v>
      </c>
      <c r="BI189" s="63">
        <f t="shared" si="1810"/>
        <v>1</v>
      </c>
      <c r="BJ189" s="63" t="s">
        <v>85</v>
      </c>
      <c r="BK189" s="66">
        <v>0.77201057728846201</v>
      </c>
      <c r="BL189" s="66">
        <v>0.78145064939357001</v>
      </c>
      <c r="BM189" s="66">
        <v>8.3086932198694807</v>
      </c>
      <c r="BN189" s="66">
        <v>6.9422442839524603</v>
      </c>
      <c r="BO189" s="66">
        <v>0.47748237947754502</v>
      </c>
      <c r="BP189" s="66">
        <v>0.46749262091120802</v>
      </c>
      <c r="BQ189" s="66">
        <v>0.81530771590621798</v>
      </c>
      <c r="BR189" s="66">
        <v>0.81882056470473397</v>
      </c>
      <c r="BS189" s="63" t="s">
        <v>75</v>
      </c>
      <c r="BT189" s="63" t="s">
        <v>75</v>
      </c>
      <c r="BU189" s="63" t="s">
        <v>75</v>
      </c>
      <c r="BV189" s="63" t="s">
        <v>75</v>
      </c>
      <c r="BW189" s="63" t="s">
        <v>77</v>
      </c>
      <c r="BX189" s="63" t="s">
        <v>77</v>
      </c>
      <c r="BY189" s="63" t="s">
        <v>75</v>
      </c>
      <c r="BZ189" s="63" t="s">
        <v>75</v>
      </c>
    </row>
    <row r="190" spans="1:78" s="69" customFormat="1" x14ac:dyDescent="0.25">
      <c r="A190" s="72"/>
      <c r="F190" s="80"/>
      <c r="G190" s="70"/>
      <c r="H190" s="70"/>
      <c r="I190" s="70"/>
      <c r="J190" s="70"/>
      <c r="K190" s="70"/>
      <c r="L190" s="71"/>
      <c r="M190" s="71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A190" s="73"/>
      <c r="AB190" s="73"/>
      <c r="AC190" s="73"/>
      <c r="AD190" s="73"/>
      <c r="AE190" s="73"/>
      <c r="AF190" s="73"/>
      <c r="AG190" s="73"/>
      <c r="AH190" s="73"/>
      <c r="AI190" s="74"/>
      <c r="AJ190" s="74"/>
      <c r="AK190" s="74"/>
      <c r="AL190" s="74"/>
      <c r="AM190" s="74"/>
      <c r="AN190" s="74"/>
      <c r="AO190" s="74"/>
      <c r="AP190" s="74"/>
      <c r="AR190" s="75"/>
      <c r="AS190" s="73"/>
      <c r="AT190" s="73"/>
      <c r="AU190" s="73"/>
      <c r="AV190" s="73"/>
      <c r="AW190" s="73"/>
      <c r="AX190" s="73"/>
      <c r="AY190" s="73"/>
      <c r="AZ190" s="73"/>
      <c r="BA190" s="74"/>
      <c r="BB190" s="74"/>
      <c r="BC190" s="74"/>
      <c r="BD190" s="74"/>
      <c r="BE190" s="74"/>
      <c r="BF190" s="74"/>
      <c r="BG190" s="74"/>
      <c r="BH190" s="74"/>
      <c r="BK190" s="73"/>
      <c r="BL190" s="73"/>
      <c r="BM190" s="73"/>
      <c r="BN190" s="73"/>
      <c r="BO190" s="73"/>
      <c r="BP190" s="73"/>
      <c r="BQ190" s="73"/>
      <c r="BR190" s="73"/>
    </row>
    <row r="191" spans="1:78" s="47" customFormat="1" x14ac:dyDescent="0.25">
      <c r="A191" s="48">
        <v>14163150</v>
      </c>
      <c r="B191" s="47">
        <v>23772857</v>
      </c>
      <c r="C191" s="47" t="s">
        <v>25</v>
      </c>
      <c r="D191" s="47" t="s">
        <v>172</v>
      </c>
      <c r="F191" s="77"/>
      <c r="G191" s="49">
        <v>0.14000000000000001</v>
      </c>
      <c r="H191" s="49" t="str">
        <f>IF(G191&gt;0.8,"VG",IF(G191&gt;0.7,"G",IF(G191&gt;0.45,"S","NS")))</f>
        <v>NS</v>
      </c>
      <c r="I191" s="49">
        <f>AJ191</f>
        <v>0</v>
      </c>
      <c r="J191" s="49">
        <f>BB191</f>
        <v>0</v>
      </c>
      <c r="K191" s="49">
        <f>BT191</f>
        <v>0</v>
      </c>
      <c r="L191" s="50">
        <v>-0.35299999999999998</v>
      </c>
      <c r="M191" s="50" t="str">
        <f>IF(ABS(L191)&lt;5%,"VG",IF(ABS(L191)&lt;10%,"G",IF(ABS(L191)&lt;15%,"S","NS")))</f>
        <v>NS</v>
      </c>
      <c r="N191" s="49">
        <f>AO191</f>
        <v>0</v>
      </c>
      <c r="O191" s="49">
        <f>BD191</f>
        <v>0</v>
      </c>
      <c r="P191" s="49">
        <f>BY191</f>
        <v>0</v>
      </c>
      <c r="Q191" s="49">
        <v>0.72899999999999998</v>
      </c>
      <c r="R191" s="49" t="str">
        <f>IF(Q191&lt;=0.5,"VG",IF(Q191&lt;=0.6,"G",IF(Q191&lt;=0.7,"S","NS")))</f>
        <v>NS</v>
      </c>
      <c r="S191" s="49">
        <f>AN191</f>
        <v>0</v>
      </c>
      <c r="T191" s="49">
        <f>BF191</f>
        <v>0</v>
      </c>
      <c r="U191" s="49">
        <f>BX191</f>
        <v>0</v>
      </c>
      <c r="V191" s="49">
        <v>0.83699999999999997</v>
      </c>
      <c r="W191" s="49" t="str">
        <f>IF(V191&gt;0.85,"VG",IF(V191&gt;0.75,"G",IF(V191&gt;0.6,"S","NS")))</f>
        <v>G</v>
      </c>
      <c r="X191" s="49">
        <f>AP191</f>
        <v>0</v>
      </c>
      <c r="Y191" s="49">
        <f>BH191</f>
        <v>0</v>
      </c>
      <c r="Z191" s="49">
        <f>BZ191</f>
        <v>0</v>
      </c>
      <c r="AA191" s="49"/>
      <c r="AB191" s="50"/>
      <c r="AC191" s="49"/>
      <c r="AD191" s="49"/>
      <c r="AE191" s="49"/>
      <c r="AF191" s="50"/>
      <c r="AG191" s="49"/>
      <c r="AH191" s="49"/>
      <c r="AI191" s="49"/>
      <c r="AJ191" s="50"/>
      <c r="AK191" s="49"/>
      <c r="AL191" s="49"/>
    </row>
    <row r="192" spans="1:78" s="47" customFormat="1" x14ac:dyDescent="0.25">
      <c r="A192" s="48">
        <v>14163900</v>
      </c>
      <c r="B192" s="47">
        <v>23772801</v>
      </c>
      <c r="C192" s="47" t="s">
        <v>26</v>
      </c>
      <c r="D192" s="47" t="s">
        <v>172</v>
      </c>
      <c r="F192" s="77"/>
      <c r="G192" s="49">
        <v>0.23</v>
      </c>
      <c r="H192" s="49" t="str">
        <f>IF(G192&gt;0.8,"VG",IF(G192&gt;0.7,"G",IF(G192&gt;0.45,"S","NS")))</f>
        <v>NS</v>
      </c>
      <c r="I192" s="49">
        <f>AJ192</f>
        <v>0</v>
      </c>
      <c r="J192" s="49">
        <f>BB192</f>
        <v>0</v>
      </c>
      <c r="K192" s="49">
        <f>BT192</f>
        <v>0</v>
      </c>
      <c r="L192" s="50">
        <v>-0.33500000000000002</v>
      </c>
      <c r="M192" s="50" t="str">
        <f>IF(ABS(L192)&lt;5%,"VG",IF(ABS(L192)&lt;10%,"G",IF(ABS(L192)&lt;15%,"S","NS")))</f>
        <v>NS</v>
      </c>
      <c r="N192" s="49">
        <f>AO192</f>
        <v>0</v>
      </c>
      <c r="O192" s="49">
        <f>BD192</f>
        <v>0</v>
      </c>
      <c r="P192" s="49">
        <f>BY192</f>
        <v>0</v>
      </c>
      <c r="Q192" s="49">
        <v>0.71799999999999997</v>
      </c>
      <c r="R192" s="49" t="str">
        <f>IF(Q192&lt;=0.5,"VG",IF(Q192&lt;=0.6,"G",IF(Q192&lt;=0.7,"S","NS")))</f>
        <v>NS</v>
      </c>
      <c r="S192" s="49">
        <f>AN192</f>
        <v>0</v>
      </c>
      <c r="T192" s="49">
        <f>BF192</f>
        <v>0</v>
      </c>
      <c r="U192" s="49">
        <f>BX192</f>
        <v>0</v>
      </c>
      <c r="V192" s="49">
        <v>0.78</v>
      </c>
      <c r="W192" s="49" t="str">
        <f>IF(V192&gt;0.85,"VG",IF(V192&gt;0.75,"G",IF(V192&gt;0.6,"S","NS")))</f>
        <v>G</v>
      </c>
      <c r="X192" s="49">
        <f>AP192</f>
        <v>0</v>
      </c>
      <c r="Y192" s="49">
        <f>BH192</f>
        <v>0</v>
      </c>
      <c r="Z192" s="49">
        <f>BZ192</f>
        <v>0</v>
      </c>
      <c r="AA192" s="49"/>
      <c r="AB192" s="50"/>
      <c r="AC192" s="49"/>
      <c r="AD192" s="49"/>
      <c r="AE192" s="49"/>
      <c r="AF192" s="50"/>
      <c r="AG192" s="49"/>
      <c r="AH192" s="49"/>
      <c r="AI192" s="49"/>
      <c r="AJ192" s="50"/>
      <c r="AK192" s="49"/>
      <c r="AL192" s="49"/>
    </row>
    <row r="193" spans="1:78" s="47" customFormat="1" x14ac:dyDescent="0.25">
      <c r="A193" s="48">
        <v>14164700</v>
      </c>
      <c r="B193" s="47">
        <v>23774369</v>
      </c>
      <c r="C193" s="47" t="s">
        <v>12</v>
      </c>
      <c r="D193" s="47" t="s">
        <v>172</v>
      </c>
      <c r="F193" s="77"/>
      <c r="G193" s="49">
        <v>0.35699999999999998</v>
      </c>
      <c r="H193" s="49" t="str">
        <f>IF(G193&gt;0.8,"VG",IF(G193&gt;0.7,"G",IF(G193&gt;0.45,"S","NS")))</f>
        <v>NS</v>
      </c>
      <c r="I193" s="49" t="str">
        <f>AJ193</f>
        <v>NS</v>
      </c>
      <c r="J193" s="49" t="str">
        <f>BB193</f>
        <v>NS</v>
      </c>
      <c r="K193" s="49" t="str">
        <f>BT193</f>
        <v>NS</v>
      </c>
      <c r="L193" s="50">
        <v>0.60499999999999998</v>
      </c>
      <c r="M193" s="50" t="str">
        <f>IF(ABS(L193)&lt;5%,"VG",IF(ABS(L193)&lt;10%,"G",IF(ABS(L193)&lt;15%,"S","NS")))</f>
        <v>NS</v>
      </c>
      <c r="N193" s="49" t="str">
        <f>AO193</f>
        <v>S</v>
      </c>
      <c r="O193" s="49" t="str">
        <f>BD193</f>
        <v>NS</v>
      </c>
      <c r="P193" s="49" t="str">
        <f>BY193</f>
        <v>NS</v>
      </c>
      <c r="Q193" s="49">
        <v>0.747</v>
      </c>
      <c r="R193" s="49" t="str">
        <f>IF(Q193&lt;=0.5,"VG",IF(Q193&lt;=0.6,"G",IF(Q193&lt;=0.7,"S","NS")))</f>
        <v>NS</v>
      </c>
      <c r="S193" s="49" t="str">
        <f>AN193</f>
        <v>NS</v>
      </c>
      <c r="T193" s="49" t="str">
        <f>BF193</f>
        <v>NS</v>
      </c>
      <c r="U193" s="49" t="str">
        <f>BX193</f>
        <v>NS</v>
      </c>
      <c r="V193" s="49">
        <v>0.70399999999999996</v>
      </c>
      <c r="W193" s="49" t="str">
        <f>IF(V193&gt;0.85,"VG",IF(V193&gt;0.75,"G",IF(V193&gt;0.6,"S","NS")))</f>
        <v>S</v>
      </c>
      <c r="X193" s="49" t="str">
        <f>AP193</f>
        <v>S</v>
      </c>
      <c r="Y193" s="49" t="str">
        <f>BH193</f>
        <v>S</v>
      </c>
      <c r="Z193" s="49" t="str">
        <f>BZ193</f>
        <v>S</v>
      </c>
      <c r="AA193" s="51">
        <v>3.0704881282754101E-2</v>
      </c>
      <c r="AB193" s="51">
        <v>8.4524781993650294E-2</v>
      </c>
      <c r="AC193" s="51">
        <v>57.725781118164299</v>
      </c>
      <c r="AD193" s="51">
        <v>55.898433080474298</v>
      </c>
      <c r="AE193" s="51">
        <v>0.98452786589168995</v>
      </c>
      <c r="AF193" s="51">
        <v>0.956804691672417</v>
      </c>
      <c r="AG193" s="51">
        <v>0.60214454482463797</v>
      </c>
      <c r="AH193" s="51">
        <v>0.63132009052717497</v>
      </c>
      <c r="AI193" s="52" t="s">
        <v>73</v>
      </c>
      <c r="AJ193" s="52" t="s">
        <v>73</v>
      </c>
      <c r="AK193" s="52" t="s">
        <v>73</v>
      </c>
      <c r="AL193" s="52" t="s">
        <v>73</v>
      </c>
      <c r="AM193" s="52" t="s">
        <v>73</v>
      </c>
      <c r="AN193" s="52" t="s">
        <v>73</v>
      </c>
      <c r="AO193" s="52" t="s">
        <v>76</v>
      </c>
      <c r="AP193" s="52" t="s">
        <v>76</v>
      </c>
      <c r="AR193" s="53" t="s">
        <v>86</v>
      </c>
      <c r="AS193" s="51">
        <v>-0.140948274247363</v>
      </c>
      <c r="AT193" s="51">
        <v>-0.122937769553058</v>
      </c>
      <c r="AU193" s="51">
        <v>66.867307385937096</v>
      </c>
      <c r="AV193" s="51">
        <v>66.057230496528703</v>
      </c>
      <c r="AW193" s="51">
        <v>1.0681518029977599</v>
      </c>
      <c r="AX193" s="51">
        <v>1.0596875811073101</v>
      </c>
      <c r="AY193" s="51">
        <v>0.57818284597209202</v>
      </c>
      <c r="AZ193" s="51">
        <v>0.60062178678829903</v>
      </c>
      <c r="BA193" s="52" t="s">
        <v>73</v>
      </c>
      <c r="BB193" s="52" t="s">
        <v>73</v>
      </c>
      <c r="BC193" s="52" t="s">
        <v>73</v>
      </c>
      <c r="BD193" s="52" t="s">
        <v>73</v>
      </c>
      <c r="BE193" s="52" t="s">
        <v>73</v>
      </c>
      <c r="BF193" s="52" t="s">
        <v>73</v>
      </c>
      <c r="BG193" s="52" t="s">
        <v>73</v>
      </c>
      <c r="BH193" s="52" t="s">
        <v>76</v>
      </c>
      <c r="BI193" s="47">
        <f>IF(BJ193=AR193,1,0)</f>
        <v>1</v>
      </c>
      <c r="BJ193" s="47" t="s">
        <v>86</v>
      </c>
      <c r="BK193" s="51">
        <v>-5.9165543784451997E-2</v>
      </c>
      <c r="BL193" s="51">
        <v>-4.1886943092680901E-2</v>
      </c>
      <c r="BM193" s="51">
        <v>61.764911696754098</v>
      </c>
      <c r="BN193" s="51">
        <v>61.151691742809497</v>
      </c>
      <c r="BO193" s="51">
        <v>1.02915768654976</v>
      </c>
      <c r="BP193" s="51">
        <v>1.02072863342452</v>
      </c>
      <c r="BQ193" s="51">
        <v>0.58744030239503198</v>
      </c>
      <c r="BR193" s="51">
        <v>0.61195296299156199</v>
      </c>
      <c r="BS193" s="47" t="s">
        <v>73</v>
      </c>
      <c r="BT193" s="47" t="s">
        <v>73</v>
      </c>
      <c r="BU193" s="47" t="s">
        <v>73</v>
      </c>
      <c r="BV193" s="47" t="s">
        <v>73</v>
      </c>
      <c r="BW193" s="47" t="s">
        <v>73</v>
      </c>
      <c r="BX193" s="47" t="s">
        <v>73</v>
      </c>
      <c r="BY193" s="47" t="s">
        <v>73</v>
      </c>
      <c r="BZ193" s="47" t="s">
        <v>76</v>
      </c>
    </row>
    <row r="194" spans="1:78" s="30" customFormat="1" x14ac:dyDescent="0.25">
      <c r="A194" s="114">
        <v>14164700</v>
      </c>
      <c r="B194" s="30">
        <v>23774369</v>
      </c>
      <c r="C194" s="30" t="s">
        <v>12</v>
      </c>
      <c r="D194" s="30" t="s">
        <v>204</v>
      </c>
      <c r="F194" s="116"/>
      <c r="G194" s="24">
        <v>0.35</v>
      </c>
      <c r="H194" s="24" t="str">
        <f>IF(G194&gt;0.8,"VG",IF(G194&gt;0.7,"G",IF(G194&gt;0.45,"S","NS")))</f>
        <v>NS</v>
      </c>
      <c r="I194" s="24" t="str">
        <f>AJ194</f>
        <v>NS</v>
      </c>
      <c r="J194" s="24" t="str">
        <f>BB194</f>
        <v>NS</v>
      </c>
      <c r="K194" s="24" t="str">
        <f>BT194</f>
        <v>NS</v>
      </c>
      <c r="L194" s="25">
        <v>0.61</v>
      </c>
      <c r="M194" s="25" t="str">
        <f>IF(ABS(L194)&lt;5%,"VG",IF(ABS(L194)&lt;10%,"G",IF(ABS(L194)&lt;15%,"S","NS")))</f>
        <v>NS</v>
      </c>
      <c r="N194" s="24" t="str">
        <f>AO194</f>
        <v>S</v>
      </c>
      <c r="O194" s="24" t="str">
        <f>BD194</f>
        <v>NS</v>
      </c>
      <c r="P194" s="24" t="str">
        <f>BY194</f>
        <v>NS</v>
      </c>
      <c r="Q194" s="24">
        <v>0.747</v>
      </c>
      <c r="R194" s="24" t="str">
        <f>IF(Q194&lt;=0.5,"VG",IF(Q194&lt;=0.6,"G",IF(Q194&lt;=0.7,"S","NS")))</f>
        <v>NS</v>
      </c>
      <c r="S194" s="24" t="str">
        <f>AN194</f>
        <v>NS</v>
      </c>
      <c r="T194" s="24" t="str">
        <f>BF194</f>
        <v>NS</v>
      </c>
      <c r="U194" s="24" t="str">
        <f>BX194</f>
        <v>NS</v>
      </c>
      <c r="V194" s="24">
        <v>0.73</v>
      </c>
      <c r="W194" s="24" t="str">
        <f>IF(V194&gt;0.85,"VG",IF(V194&gt;0.75,"G",IF(V194&gt;0.6,"S","NS")))</f>
        <v>S</v>
      </c>
      <c r="X194" s="24" t="str">
        <f>AP194</f>
        <v>S</v>
      </c>
      <c r="Y194" s="24" t="str">
        <f>BH194</f>
        <v>S</v>
      </c>
      <c r="Z194" s="24" t="str">
        <f>BZ194</f>
        <v>S</v>
      </c>
      <c r="AA194" s="33">
        <v>3.0704881282754101E-2</v>
      </c>
      <c r="AB194" s="33">
        <v>8.4524781993650294E-2</v>
      </c>
      <c r="AC194" s="33">
        <v>57.725781118164299</v>
      </c>
      <c r="AD194" s="33">
        <v>55.898433080474298</v>
      </c>
      <c r="AE194" s="33">
        <v>0.98452786589168995</v>
      </c>
      <c r="AF194" s="33">
        <v>0.956804691672417</v>
      </c>
      <c r="AG194" s="33">
        <v>0.60214454482463797</v>
      </c>
      <c r="AH194" s="33">
        <v>0.63132009052717497</v>
      </c>
      <c r="AI194" s="36" t="s">
        <v>73</v>
      </c>
      <c r="AJ194" s="36" t="s">
        <v>73</v>
      </c>
      <c r="AK194" s="36" t="s">
        <v>73</v>
      </c>
      <c r="AL194" s="36" t="s">
        <v>73</v>
      </c>
      <c r="AM194" s="36" t="s">
        <v>73</v>
      </c>
      <c r="AN194" s="36" t="s">
        <v>73</v>
      </c>
      <c r="AO194" s="36" t="s">
        <v>76</v>
      </c>
      <c r="AP194" s="36" t="s">
        <v>76</v>
      </c>
      <c r="AR194" s="117" t="s">
        <v>86</v>
      </c>
      <c r="AS194" s="33">
        <v>-0.140948274247363</v>
      </c>
      <c r="AT194" s="33">
        <v>-0.122937769553058</v>
      </c>
      <c r="AU194" s="33">
        <v>66.867307385937096</v>
      </c>
      <c r="AV194" s="33">
        <v>66.057230496528703</v>
      </c>
      <c r="AW194" s="33">
        <v>1.0681518029977599</v>
      </c>
      <c r="AX194" s="33">
        <v>1.0596875811073101</v>
      </c>
      <c r="AY194" s="33">
        <v>0.57818284597209202</v>
      </c>
      <c r="AZ194" s="33">
        <v>0.60062178678829903</v>
      </c>
      <c r="BA194" s="36" t="s">
        <v>73</v>
      </c>
      <c r="BB194" s="36" t="s">
        <v>73</v>
      </c>
      <c r="BC194" s="36" t="s">
        <v>73</v>
      </c>
      <c r="BD194" s="36" t="s">
        <v>73</v>
      </c>
      <c r="BE194" s="36" t="s">
        <v>73</v>
      </c>
      <c r="BF194" s="36" t="s">
        <v>73</v>
      </c>
      <c r="BG194" s="36" t="s">
        <v>73</v>
      </c>
      <c r="BH194" s="36" t="s">
        <v>76</v>
      </c>
      <c r="BI194" s="30">
        <f>IF(BJ194=AR194,1,0)</f>
        <v>1</v>
      </c>
      <c r="BJ194" s="30" t="s">
        <v>86</v>
      </c>
      <c r="BK194" s="33">
        <v>-5.9165543784451997E-2</v>
      </c>
      <c r="BL194" s="33">
        <v>-4.1886943092680901E-2</v>
      </c>
      <c r="BM194" s="33">
        <v>61.764911696754098</v>
      </c>
      <c r="BN194" s="33">
        <v>61.151691742809497</v>
      </c>
      <c r="BO194" s="33">
        <v>1.02915768654976</v>
      </c>
      <c r="BP194" s="33">
        <v>1.02072863342452</v>
      </c>
      <c r="BQ194" s="33">
        <v>0.58744030239503198</v>
      </c>
      <c r="BR194" s="33">
        <v>0.61195296299156199</v>
      </c>
      <c r="BS194" s="30" t="s">
        <v>73</v>
      </c>
      <c r="BT194" s="30" t="s">
        <v>73</v>
      </c>
      <c r="BU194" s="30" t="s">
        <v>73</v>
      </c>
      <c r="BV194" s="30" t="s">
        <v>73</v>
      </c>
      <c r="BW194" s="30" t="s">
        <v>73</v>
      </c>
      <c r="BX194" s="30" t="s">
        <v>73</v>
      </c>
      <c r="BY194" s="30" t="s">
        <v>73</v>
      </c>
      <c r="BZ194" s="30" t="s">
        <v>76</v>
      </c>
    </row>
    <row r="195" spans="1:78" s="69" customFormat="1" x14ac:dyDescent="0.25">
      <c r="A195" s="72"/>
      <c r="F195" s="80"/>
      <c r="G195" s="70"/>
      <c r="H195" s="70"/>
      <c r="I195" s="70"/>
      <c r="J195" s="70"/>
      <c r="K195" s="70"/>
      <c r="L195" s="71"/>
      <c r="M195" s="71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3"/>
      <c r="AB195" s="73"/>
      <c r="AC195" s="73"/>
      <c r="AD195" s="73"/>
      <c r="AE195" s="73"/>
      <c r="AF195" s="73"/>
      <c r="AG195" s="73"/>
      <c r="AH195" s="73"/>
      <c r="AI195" s="74"/>
      <c r="AJ195" s="74"/>
      <c r="AK195" s="74"/>
      <c r="AL195" s="74"/>
      <c r="AM195" s="74"/>
      <c r="AN195" s="74"/>
      <c r="AO195" s="74"/>
      <c r="AP195" s="74"/>
      <c r="AR195" s="75"/>
      <c r="AS195" s="73"/>
      <c r="AT195" s="73"/>
      <c r="AU195" s="73"/>
      <c r="AV195" s="73"/>
      <c r="AW195" s="73"/>
      <c r="AX195" s="73"/>
      <c r="AY195" s="73"/>
      <c r="AZ195" s="73"/>
      <c r="BA195" s="74"/>
      <c r="BB195" s="74"/>
      <c r="BC195" s="74"/>
      <c r="BD195" s="74"/>
      <c r="BE195" s="74"/>
      <c r="BF195" s="74"/>
      <c r="BG195" s="74"/>
      <c r="BH195" s="74"/>
      <c r="BK195" s="73"/>
      <c r="BL195" s="73"/>
      <c r="BM195" s="73"/>
      <c r="BN195" s="73"/>
      <c r="BO195" s="73"/>
      <c r="BP195" s="73"/>
      <c r="BQ195" s="73"/>
      <c r="BR195" s="73"/>
    </row>
    <row r="196" spans="1:78" s="63" customFormat="1" x14ac:dyDescent="0.25">
      <c r="A196" s="62">
        <v>14164900</v>
      </c>
      <c r="B196" s="63">
        <v>23772751</v>
      </c>
      <c r="C196" s="63" t="s">
        <v>13</v>
      </c>
      <c r="D196" s="63" t="s">
        <v>172</v>
      </c>
      <c r="F196" s="77"/>
      <c r="G196" s="64">
        <v>0.77100000000000002</v>
      </c>
      <c r="H196" s="64" t="str">
        <f t="shared" ref="H196:H210" si="1811">IF(G196&gt;0.8,"VG",IF(G196&gt;0.7,"G",IF(G196&gt;0.45,"S","NS")))</f>
        <v>G</v>
      </c>
      <c r="I196" s="64" t="str">
        <f t="shared" ref="I196:I202" si="1812">AJ196</f>
        <v>G</v>
      </c>
      <c r="J196" s="64" t="str">
        <f t="shared" ref="J196:J202" si="1813">BB196</f>
        <v>VG</v>
      </c>
      <c r="K196" s="64" t="str">
        <f t="shared" ref="K196:K202" si="1814">BT196</f>
        <v>VG</v>
      </c>
      <c r="L196" s="65">
        <v>-1.7000000000000001E-2</v>
      </c>
      <c r="M196" s="65" t="str">
        <f t="shared" ref="M196:M210" si="1815">IF(ABS(L196)&lt;5%,"VG",IF(ABS(L196)&lt;10%,"G",IF(ABS(L196)&lt;15%,"S","NS")))</f>
        <v>VG</v>
      </c>
      <c r="N196" s="64" t="str">
        <f t="shared" ref="N196:N202" si="1816">AO196</f>
        <v>G</v>
      </c>
      <c r="O196" s="64" t="str">
        <f t="shared" ref="O196:O202" si="1817">BD196</f>
        <v>VG</v>
      </c>
      <c r="P196" s="64" t="str">
        <f t="shared" ref="P196:P202" si="1818">BY196</f>
        <v>G</v>
      </c>
      <c r="Q196" s="64">
        <v>0.47699999999999998</v>
      </c>
      <c r="R196" s="64" t="str">
        <f t="shared" ref="R196:R210" si="1819">IF(Q196&lt;=0.5,"VG",IF(Q196&lt;=0.6,"G",IF(Q196&lt;=0.7,"S","NS")))</f>
        <v>VG</v>
      </c>
      <c r="S196" s="64" t="str">
        <f t="shared" ref="S196:S202" si="1820">AN196</f>
        <v>VG</v>
      </c>
      <c r="T196" s="64" t="str">
        <f t="shared" ref="T196:T202" si="1821">BF196</f>
        <v>VG</v>
      </c>
      <c r="U196" s="64" t="str">
        <f t="shared" ref="U196:U202" si="1822">BX196</f>
        <v>VG</v>
      </c>
      <c r="V196" s="64">
        <v>0.79300000000000004</v>
      </c>
      <c r="W196" s="64" t="str">
        <f t="shared" ref="W196:W210" si="1823">IF(V196&gt;0.85,"VG",IF(V196&gt;0.75,"G",IF(V196&gt;0.6,"S","NS")))</f>
        <v>G</v>
      </c>
      <c r="X196" s="64" t="str">
        <f t="shared" ref="X196:X202" si="1824">AP196</f>
        <v>G</v>
      </c>
      <c r="Y196" s="64" t="str">
        <f t="shared" ref="Y196:Y202" si="1825">BH196</f>
        <v>VG</v>
      </c>
      <c r="Z196" s="64" t="str">
        <f t="shared" ref="Z196:Z202" si="1826">BZ196</f>
        <v>G</v>
      </c>
      <c r="AA196" s="66">
        <v>0.82957537734731002</v>
      </c>
      <c r="AB196" s="66">
        <v>0.770017181523593</v>
      </c>
      <c r="AC196" s="66">
        <v>4.1945904485044201</v>
      </c>
      <c r="AD196" s="66">
        <v>1.60133556975805</v>
      </c>
      <c r="AE196" s="66">
        <v>0.41282517201920899</v>
      </c>
      <c r="AF196" s="66">
        <v>0.47956523902010201</v>
      </c>
      <c r="AG196" s="66">
        <v>0.83981224617125405</v>
      </c>
      <c r="AH196" s="66">
        <v>0.77168278397218004</v>
      </c>
      <c r="AI196" s="67" t="s">
        <v>77</v>
      </c>
      <c r="AJ196" s="67" t="s">
        <v>75</v>
      </c>
      <c r="AK196" s="67" t="s">
        <v>77</v>
      </c>
      <c r="AL196" s="67" t="s">
        <v>77</v>
      </c>
      <c r="AM196" s="67" t="s">
        <v>77</v>
      </c>
      <c r="AN196" s="67" t="s">
        <v>77</v>
      </c>
      <c r="AO196" s="67" t="s">
        <v>75</v>
      </c>
      <c r="AP196" s="67" t="s">
        <v>75</v>
      </c>
      <c r="AR196" s="68" t="s">
        <v>87</v>
      </c>
      <c r="AS196" s="66">
        <v>0.84535320975234196</v>
      </c>
      <c r="AT196" s="66">
        <v>0.852362033202411</v>
      </c>
      <c r="AU196" s="66">
        <v>0.65503642042571297</v>
      </c>
      <c r="AV196" s="66">
        <v>0.70929549035220396</v>
      </c>
      <c r="AW196" s="66">
        <v>0.39325156102380399</v>
      </c>
      <c r="AX196" s="66">
        <v>0.38423686288224501</v>
      </c>
      <c r="AY196" s="66">
        <v>0.84908178687649805</v>
      </c>
      <c r="AZ196" s="66">
        <v>0.85623492331974904</v>
      </c>
      <c r="BA196" s="67" t="s">
        <v>77</v>
      </c>
      <c r="BB196" s="67" t="s">
        <v>77</v>
      </c>
      <c r="BC196" s="67" t="s">
        <v>77</v>
      </c>
      <c r="BD196" s="67" t="s">
        <v>77</v>
      </c>
      <c r="BE196" s="67" t="s">
        <v>77</v>
      </c>
      <c r="BF196" s="67" t="s">
        <v>77</v>
      </c>
      <c r="BG196" s="67" t="s">
        <v>75</v>
      </c>
      <c r="BH196" s="67" t="s">
        <v>77</v>
      </c>
      <c r="BI196" s="63">
        <f t="shared" ref="BI196:BI202" si="1827">IF(BJ196=AR196,1,0)</f>
        <v>1</v>
      </c>
      <c r="BJ196" s="63" t="s">
        <v>87</v>
      </c>
      <c r="BK196" s="66">
        <v>0.83149852870428698</v>
      </c>
      <c r="BL196" s="66">
        <v>0.840051780765255</v>
      </c>
      <c r="BM196" s="66">
        <v>2.4536945846266698</v>
      </c>
      <c r="BN196" s="66">
        <v>1.8573873082821999</v>
      </c>
      <c r="BO196" s="66">
        <v>0.41048930716367399</v>
      </c>
      <c r="BP196" s="66">
        <v>0.39993526880577102</v>
      </c>
      <c r="BQ196" s="66">
        <v>0.83515826593662201</v>
      </c>
      <c r="BR196" s="66">
        <v>0.84255161739777595</v>
      </c>
      <c r="BS196" s="63" t="s">
        <v>77</v>
      </c>
      <c r="BT196" s="63" t="s">
        <v>77</v>
      </c>
      <c r="BU196" s="63" t="s">
        <v>77</v>
      </c>
      <c r="BV196" s="63" t="s">
        <v>77</v>
      </c>
      <c r="BW196" s="63" t="s">
        <v>77</v>
      </c>
      <c r="BX196" s="63" t="s">
        <v>77</v>
      </c>
      <c r="BY196" s="63" t="s">
        <v>75</v>
      </c>
      <c r="BZ196" s="63" t="s">
        <v>75</v>
      </c>
    </row>
    <row r="197" spans="1:78" s="63" customFormat="1" x14ac:dyDescent="0.25">
      <c r="A197" s="62">
        <v>14164900</v>
      </c>
      <c r="B197" s="63">
        <v>23772751</v>
      </c>
      <c r="C197" s="63" t="s">
        <v>13</v>
      </c>
      <c r="D197" s="63" t="s">
        <v>175</v>
      </c>
      <c r="F197" s="77"/>
      <c r="G197" s="64">
        <v>0.76</v>
      </c>
      <c r="H197" s="64" t="str">
        <f t="shared" si="1811"/>
        <v>G</v>
      </c>
      <c r="I197" s="64" t="str">
        <f t="shared" si="1812"/>
        <v>G</v>
      </c>
      <c r="J197" s="64" t="str">
        <f t="shared" si="1813"/>
        <v>VG</v>
      </c>
      <c r="K197" s="64" t="str">
        <f t="shared" si="1814"/>
        <v>VG</v>
      </c>
      <c r="L197" s="65">
        <v>-1.9E-2</v>
      </c>
      <c r="M197" s="65" t="str">
        <f t="shared" si="1815"/>
        <v>VG</v>
      </c>
      <c r="N197" s="64" t="str">
        <f t="shared" si="1816"/>
        <v>G</v>
      </c>
      <c r="O197" s="64" t="str">
        <f t="shared" si="1817"/>
        <v>VG</v>
      </c>
      <c r="P197" s="64" t="str">
        <f t="shared" si="1818"/>
        <v>G</v>
      </c>
      <c r="Q197" s="64">
        <v>0.49</v>
      </c>
      <c r="R197" s="64" t="str">
        <f t="shared" si="1819"/>
        <v>VG</v>
      </c>
      <c r="S197" s="64" t="str">
        <f t="shared" si="1820"/>
        <v>VG</v>
      </c>
      <c r="T197" s="64" t="str">
        <f t="shared" si="1821"/>
        <v>VG</v>
      </c>
      <c r="U197" s="64" t="str">
        <f t="shared" si="1822"/>
        <v>VG</v>
      </c>
      <c r="V197" s="64">
        <v>0.79300000000000004</v>
      </c>
      <c r="W197" s="64" t="str">
        <f t="shared" si="1823"/>
        <v>G</v>
      </c>
      <c r="X197" s="64" t="str">
        <f t="shared" si="1824"/>
        <v>G</v>
      </c>
      <c r="Y197" s="64" t="str">
        <f t="shared" si="1825"/>
        <v>VG</v>
      </c>
      <c r="Z197" s="64" t="str">
        <f t="shared" si="1826"/>
        <v>G</v>
      </c>
      <c r="AA197" s="66">
        <v>0.82957537734731002</v>
      </c>
      <c r="AB197" s="66">
        <v>0.770017181523593</v>
      </c>
      <c r="AC197" s="66">
        <v>4.1945904485044201</v>
      </c>
      <c r="AD197" s="66">
        <v>1.60133556975805</v>
      </c>
      <c r="AE197" s="66">
        <v>0.41282517201920899</v>
      </c>
      <c r="AF197" s="66">
        <v>0.47956523902010201</v>
      </c>
      <c r="AG197" s="66">
        <v>0.83981224617125405</v>
      </c>
      <c r="AH197" s="66">
        <v>0.77168278397218004</v>
      </c>
      <c r="AI197" s="67" t="s">
        <v>77</v>
      </c>
      <c r="AJ197" s="67" t="s">
        <v>75</v>
      </c>
      <c r="AK197" s="67" t="s">
        <v>77</v>
      </c>
      <c r="AL197" s="67" t="s">
        <v>77</v>
      </c>
      <c r="AM197" s="67" t="s">
        <v>77</v>
      </c>
      <c r="AN197" s="67" t="s">
        <v>77</v>
      </c>
      <c r="AO197" s="67" t="s">
        <v>75</v>
      </c>
      <c r="AP197" s="67" t="s">
        <v>75</v>
      </c>
      <c r="AR197" s="68" t="s">
        <v>87</v>
      </c>
      <c r="AS197" s="66">
        <v>0.84535320975234196</v>
      </c>
      <c r="AT197" s="66">
        <v>0.852362033202411</v>
      </c>
      <c r="AU197" s="66">
        <v>0.65503642042571297</v>
      </c>
      <c r="AV197" s="66">
        <v>0.70929549035220396</v>
      </c>
      <c r="AW197" s="66">
        <v>0.39325156102380399</v>
      </c>
      <c r="AX197" s="66">
        <v>0.38423686288224501</v>
      </c>
      <c r="AY197" s="66">
        <v>0.84908178687649805</v>
      </c>
      <c r="AZ197" s="66">
        <v>0.85623492331974904</v>
      </c>
      <c r="BA197" s="67" t="s">
        <v>77</v>
      </c>
      <c r="BB197" s="67" t="s">
        <v>77</v>
      </c>
      <c r="BC197" s="67" t="s">
        <v>77</v>
      </c>
      <c r="BD197" s="67" t="s">
        <v>77</v>
      </c>
      <c r="BE197" s="67" t="s">
        <v>77</v>
      </c>
      <c r="BF197" s="67" t="s">
        <v>77</v>
      </c>
      <c r="BG197" s="67" t="s">
        <v>75</v>
      </c>
      <c r="BH197" s="67" t="s">
        <v>77</v>
      </c>
      <c r="BI197" s="63">
        <f t="shared" si="1827"/>
        <v>1</v>
      </c>
      <c r="BJ197" s="63" t="s">
        <v>87</v>
      </c>
      <c r="BK197" s="66">
        <v>0.83149852870428698</v>
      </c>
      <c r="BL197" s="66">
        <v>0.840051780765255</v>
      </c>
      <c r="BM197" s="66">
        <v>2.4536945846266698</v>
      </c>
      <c r="BN197" s="66">
        <v>1.8573873082821999</v>
      </c>
      <c r="BO197" s="66">
        <v>0.41048930716367399</v>
      </c>
      <c r="BP197" s="66">
        <v>0.39993526880577102</v>
      </c>
      <c r="BQ197" s="66">
        <v>0.83515826593662201</v>
      </c>
      <c r="BR197" s="66">
        <v>0.84255161739777595</v>
      </c>
      <c r="BS197" s="63" t="s">
        <v>77</v>
      </c>
      <c r="BT197" s="63" t="s">
        <v>77</v>
      </c>
      <c r="BU197" s="63" t="s">
        <v>77</v>
      </c>
      <c r="BV197" s="63" t="s">
        <v>77</v>
      </c>
      <c r="BW197" s="63" t="s">
        <v>77</v>
      </c>
      <c r="BX197" s="63" t="s">
        <v>77</v>
      </c>
      <c r="BY197" s="63" t="s">
        <v>75</v>
      </c>
      <c r="BZ197" s="63" t="s">
        <v>75</v>
      </c>
    </row>
    <row r="198" spans="1:78" s="63" customFormat="1" x14ac:dyDescent="0.25">
      <c r="A198" s="62">
        <v>14164900</v>
      </c>
      <c r="B198" s="63">
        <v>23772751</v>
      </c>
      <c r="C198" s="63" t="s">
        <v>13</v>
      </c>
      <c r="D198" s="63" t="s">
        <v>176</v>
      </c>
      <c r="F198" s="77"/>
      <c r="G198" s="64">
        <v>0.74</v>
      </c>
      <c r="H198" s="64" t="str">
        <f t="shared" si="1811"/>
        <v>G</v>
      </c>
      <c r="I198" s="64" t="str">
        <f t="shared" si="1812"/>
        <v>G</v>
      </c>
      <c r="J198" s="64" t="str">
        <f t="shared" si="1813"/>
        <v>VG</v>
      </c>
      <c r="K198" s="64" t="str">
        <f t="shared" si="1814"/>
        <v>VG</v>
      </c>
      <c r="L198" s="65">
        <v>-8.0000000000000002E-3</v>
      </c>
      <c r="M198" s="65" t="str">
        <f t="shared" si="1815"/>
        <v>VG</v>
      </c>
      <c r="N198" s="64" t="str">
        <f t="shared" si="1816"/>
        <v>G</v>
      </c>
      <c r="O198" s="64" t="str">
        <f t="shared" si="1817"/>
        <v>VG</v>
      </c>
      <c r="P198" s="64" t="str">
        <f t="shared" si="1818"/>
        <v>G</v>
      </c>
      <c r="Q198" s="64">
        <v>0.51</v>
      </c>
      <c r="R198" s="64" t="str">
        <f t="shared" si="1819"/>
        <v>G</v>
      </c>
      <c r="S198" s="64" t="str">
        <f t="shared" si="1820"/>
        <v>VG</v>
      </c>
      <c r="T198" s="64" t="str">
        <f t="shared" si="1821"/>
        <v>VG</v>
      </c>
      <c r="U198" s="64" t="str">
        <f t="shared" si="1822"/>
        <v>VG</v>
      </c>
      <c r="V198" s="64">
        <v>0.82</v>
      </c>
      <c r="W198" s="64" t="str">
        <f t="shared" si="1823"/>
        <v>G</v>
      </c>
      <c r="X198" s="64" t="str">
        <f t="shared" si="1824"/>
        <v>G</v>
      </c>
      <c r="Y198" s="64" t="str">
        <f t="shared" si="1825"/>
        <v>VG</v>
      </c>
      <c r="Z198" s="64" t="str">
        <f t="shared" si="1826"/>
        <v>G</v>
      </c>
      <c r="AA198" s="66">
        <v>0.82957537734731002</v>
      </c>
      <c r="AB198" s="66">
        <v>0.770017181523593</v>
      </c>
      <c r="AC198" s="66">
        <v>4.1945904485044201</v>
      </c>
      <c r="AD198" s="66">
        <v>1.60133556975805</v>
      </c>
      <c r="AE198" s="66">
        <v>0.41282517201920899</v>
      </c>
      <c r="AF198" s="66">
        <v>0.47956523902010201</v>
      </c>
      <c r="AG198" s="66">
        <v>0.83981224617125405</v>
      </c>
      <c r="AH198" s="66">
        <v>0.77168278397218004</v>
      </c>
      <c r="AI198" s="67" t="s">
        <v>77</v>
      </c>
      <c r="AJ198" s="67" t="s">
        <v>75</v>
      </c>
      <c r="AK198" s="67" t="s">
        <v>77</v>
      </c>
      <c r="AL198" s="67" t="s">
        <v>77</v>
      </c>
      <c r="AM198" s="67" t="s">
        <v>77</v>
      </c>
      <c r="AN198" s="67" t="s">
        <v>77</v>
      </c>
      <c r="AO198" s="67" t="s">
        <v>75</v>
      </c>
      <c r="AP198" s="67" t="s">
        <v>75</v>
      </c>
      <c r="AR198" s="68" t="s">
        <v>87</v>
      </c>
      <c r="AS198" s="66">
        <v>0.84535320975234196</v>
      </c>
      <c r="AT198" s="66">
        <v>0.852362033202411</v>
      </c>
      <c r="AU198" s="66">
        <v>0.65503642042571297</v>
      </c>
      <c r="AV198" s="66">
        <v>0.70929549035220396</v>
      </c>
      <c r="AW198" s="66">
        <v>0.39325156102380399</v>
      </c>
      <c r="AX198" s="66">
        <v>0.38423686288224501</v>
      </c>
      <c r="AY198" s="66">
        <v>0.84908178687649805</v>
      </c>
      <c r="AZ198" s="66">
        <v>0.85623492331974904</v>
      </c>
      <c r="BA198" s="67" t="s">
        <v>77</v>
      </c>
      <c r="BB198" s="67" t="s">
        <v>77</v>
      </c>
      <c r="BC198" s="67" t="s">
        <v>77</v>
      </c>
      <c r="BD198" s="67" t="s">
        <v>77</v>
      </c>
      <c r="BE198" s="67" t="s">
        <v>77</v>
      </c>
      <c r="BF198" s="67" t="s">
        <v>77</v>
      </c>
      <c r="BG198" s="67" t="s">
        <v>75</v>
      </c>
      <c r="BH198" s="67" t="s">
        <v>77</v>
      </c>
      <c r="BI198" s="63">
        <f t="shared" si="1827"/>
        <v>1</v>
      </c>
      <c r="BJ198" s="63" t="s">
        <v>87</v>
      </c>
      <c r="BK198" s="66">
        <v>0.83149852870428698</v>
      </c>
      <c r="BL198" s="66">
        <v>0.840051780765255</v>
      </c>
      <c r="BM198" s="66">
        <v>2.4536945846266698</v>
      </c>
      <c r="BN198" s="66">
        <v>1.8573873082821999</v>
      </c>
      <c r="BO198" s="66">
        <v>0.41048930716367399</v>
      </c>
      <c r="BP198" s="66">
        <v>0.39993526880577102</v>
      </c>
      <c r="BQ198" s="66">
        <v>0.83515826593662201</v>
      </c>
      <c r="BR198" s="66">
        <v>0.84255161739777595</v>
      </c>
      <c r="BS198" s="63" t="s">
        <v>77</v>
      </c>
      <c r="BT198" s="63" t="s">
        <v>77</v>
      </c>
      <c r="BU198" s="63" t="s">
        <v>77</v>
      </c>
      <c r="BV198" s="63" t="s">
        <v>77</v>
      </c>
      <c r="BW198" s="63" t="s">
        <v>77</v>
      </c>
      <c r="BX198" s="63" t="s">
        <v>77</v>
      </c>
      <c r="BY198" s="63" t="s">
        <v>75</v>
      </c>
      <c r="BZ198" s="63" t="s">
        <v>75</v>
      </c>
    </row>
    <row r="199" spans="1:78" s="63" customFormat="1" x14ac:dyDescent="0.25">
      <c r="A199" s="62">
        <v>14164900</v>
      </c>
      <c r="B199" s="63">
        <v>23772751</v>
      </c>
      <c r="C199" s="63" t="s">
        <v>13</v>
      </c>
      <c r="D199" s="63" t="s">
        <v>177</v>
      </c>
      <c r="F199" s="77"/>
      <c r="G199" s="64">
        <v>0.75</v>
      </c>
      <c r="H199" s="64" t="str">
        <f t="shared" si="1811"/>
        <v>G</v>
      </c>
      <c r="I199" s="64" t="str">
        <f t="shared" si="1812"/>
        <v>G</v>
      </c>
      <c r="J199" s="64" t="str">
        <f t="shared" si="1813"/>
        <v>VG</v>
      </c>
      <c r="K199" s="64" t="str">
        <f t="shared" si="1814"/>
        <v>VG</v>
      </c>
      <c r="L199" s="65">
        <v>-7.0000000000000001E-3</v>
      </c>
      <c r="M199" s="65" t="str">
        <f t="shared" si="1815"/>
        <v>VG</v>
      </c>
      <c r="N199" s="64" t="str">
        <f t="shared" si="1816"/>
        <v>G</v>
      </c>
      <c r="O199" s="64" t="str">
        <f t="shared" si="1817"/>
        <v>VG</v>
      </c>
      <c r="P199" s="64" t="str">
        <f t="shared" si="1818"/>
        <v>G</v>
      </c>
      <c r="Q199" s="64">
        <v>0.5</v>
      </c>
      <c r="R199" s="64" t="str">
        <f t="shared" si="1819"/>
        <v>VG</v>
      </c>
      <c r="S199" s="64" t="str">
        <f t="shared" si="1820"/>
        <v>VG</v>
      </c>
      <c r="T199" s="64" t="str">
        <f t="shared" si="1821"/>
        <v>VG</v>
      </c>
      <c r="U199" s="64" t="str">
        <f t="shared" si="1822"/>
        <v>VG</v>
      </c>
      <c r="V199" s="64">
        <v>0.78</v>
      </c>
      <c r="W199" s="64" t="str">
        <f t="shared" si="1823"/>
        <v>G</v>
      </c>
      <c r="X199" s="64" t="str">
        <f t="shared" si="1824"/>
        <v>G</v>
      </c>
      <c r="Y199" s="64" t="str">
        <f t="shared" si="1825"/>
        <v>VG</v>
      </c>
      <c r="Z199" s="64" t="str">
        <f t="shared" si="1826"/>
        <v>G</v>
      </c>
      <c r="AA199" s="66">
        <v>0.82957537734731002</v>
      </c>
      <c r="AB199" s="66">
        <v>0.770017181523593</v>
      </c>
      <c r="AC199" s="66">
        <v>4.1945904485044201</v>
      </c>
      <c r="AD199" s="66">
        <v>1.60133556975805</v>
      </c>
      <c r="AE199" s="66">
        <v>0.41282517201920899</v>
      </c>
      <c r="AF199" s="66">
        <v>0.47956523902010201</v>
      </c>
      <c r="AG199" s="66">
        <v>0.83981224617125405</v>
      </c>
      <c r="AH199" s="66">
        <v>0.77168278397218004</v>
      </c>
      <c r="AI199" s="67" t="s">
        <v>77</v>
      </c>
      <c r="AJ199" s="67" t="s">
        <v>75</v>
      </c>
      <c r="AK199" s="67" t="s">
        <v>77</v>
      </c>
      <c r="AL199" s="67" t="s">
        <v>77</v>
      </c>
      <c r="AM199" s="67" t="s">
        <v>77</v>
      </c>
      <c r="AN199" s="67" t="s">
        <v>77</v>
      </c>
      <c r="AO199" s="67" t="s">
        <v>75</v>
      </c>
      <c r="AP199" s="67" t="s">
        <v>75</v>
      </c>
      <c r="AR199" s="68" t="s">
        <v>87</v>
      </c>
      <c r="AS199" s="66">
        <v>0.84535320975234196</v>
      </c>
      <c r="AT199" s="66">
        <v>0.852362033202411</v>
      </c>
      <c r="AU199" s="66">
        <v>0.65503642042571297</v>
      </c>
      <c r="AV199" s="66">
        <v>0.70929549035220396</v>
      </c>
      <c r="AW199" s="66">
        <v>0.39325156102380399</v>
      </c>
      <c r="AX199" s="66">
        <v>0.38423686288224501</v>
      </c>
      <c r="AY199" s="66">
        <v>0.84908178687649805</v>
      </c>
      <c r="AZ199" s="66">
        <v>0.85623492331974904</v>
      </c>
      <c r="BA199" s="67" t="s">
        <v>77</v>
      </c>
      <c r="BB199" s="67" t="s">
        <v>77</v>
      </c>
      <c r="BC199" s="67" t="s">
        <v>77</v>
      </c>
      <c r="BD199" s="67" t="s">
        <v>77</v>
      </c>
      <c r="BE199" s="67" t="s">
        <v>77</v>
      </c>
      <c r="BF199" s="67" t="s">
        <v>77</v>
      </c>
      <c r="BG199" s="67" t="s">
        <v>75</v>
      </c>
      <c r="BH199" s="67" t="s">
        <v>77</v>
      </c>
      <c r="BI199" s="63">
        <f t="shared" si="1827"/>
        <v>1</v>
      </c>
      <c r="BJ199" s="63" t="s">
        <v>87</v>
      </c>
      <c r="BK199" s="66">
        <v>0.83149852870428698</v>
      </c>
      <c r="BL199" s="66">
        <v>0.840051780765255</v>
      </c>
      <c r="BM199" s="66">
        <v>2.4536945846266698</v>
      </c>
      <c r="BN199" s="66">
        <v>1.8573873082821999</v>
      </c>
      <c r="BO199" s="66">
        <v>0.41048930716367399</v>
      </c>
      <c r="BP199" s="66">
        <v>0.39993526880577102</v>
      </c>
      <c r="BQ199" s="66">
        <v>0.83515826593662201</v>
      </c>
      <c r="BR199" s="66">
        <v>0.84255161739777595</v>
      </c>
      <c r="BS199" s="63" t="s">
        <v>77</v>
      </c>
      <c r="BT199" s="63" t="s">
        <v>77</v>
      </c>
      <c r="BU199" s="63" t="s">
        <v>77</v>
      </c>
      <c r="BV199" s="63" t="s">
        <v>77</v>
      </c>
      <c r="BW199" s="63" t="s">
        <v>77</v>
      </c>
      <c r="BX199" s="63" t="s">
        <v>77</v>
      </c>
      <c r="BY199" s="63" t="s">
        <v>75</v>
      </c>
      <c r="BZ199" s="63" t="s">
        <v>75</v>
      </c>
    </row>
    <row r="200" spans="1:78" s="63" customFormat="1" x14ac:dyDescent="0.25">
      <c r="A200" s="62">
        <v>14164900</v>
      </c>
      <c r="B200" s="63">
        <v>23772751</v>
      </c>
      <c r="C200" s="63" t="s">
        <v>13</v>
      </c>
      <c r="D200" s="83">
        <v>44181</v>
      </c>
      <c r="E200" s="83"/>
      <c r="F200" s="77"/>
      <c r="G200" s="64">
        <v>0.69</v>
      </c>
      <c r="H200" s="64" t="str">
        <f t="shared" si="1811"/>
        <v>S</v>
      </c>
      <c r="I200" s="64" t="str">
        <f t="shared" si="1812"/>
        <v>G</v>
      </c>
      <c r="J200" s="64" t="str">
        <f t="shared" si="1813"/>
        <v>VG</v>
      </c>
      <c r="K200" s="64" t="str">
        <f t="shared" si="1814"/>
        <v>VG</v>
      </c>
      <c r="L200" s="65">
        <v>1.7000000000000001E-2</v>
      </c>
      <c r="M200" s="65" t="str">
        <f t="shared" si="1815"/>
        <v>VG</v>
      </c>
      <c r="N200" s="64" t="str">
        <f t="shared" si="1816"/>
        <v>G</v>
      </c>
      <c r="O200" s="64" t="str">
        <f t="shared" si="1817"/>
        <v>VG</v>
      </c>
      <c r="P200" s="64" t="str">
        <f t="shared" si="1818"/>
        <v>G</v>
      </c>
      <c r="Q200" s="64">
        <v>0.56000000000000005</v>
      </c>
      <c r="R200" s="64" t="str">
        <f t="shared" si="1819"/>
        <v>G</v>
      </c>
      <c r="S200" s="64" t="str">
        <f t="shared" si="1820"/>
        <v>VG</v>
      </c>
      <c r="T200" s="64" t="str">
        <f t="shared" si="1821"/>
        <v>VG</v>
      </c>
      <c r="U200" s="64" t="str">
        <f t="shared" si="1822"/>
        <v>VG</v>
      </c>
      <c r="V200" s="64">
        <v>0.7</v>
      </c>
      <c r="W200" s="64" t="str">
        <f t="shared" si="1823"/>
        <v>S</v>
      </c>
      <c r="X200" s="64" t="str">
        <f t="shared" si="1824"/>
        <v>G</v>
      </c>
      <c r="Y200" s="64" t="str">
        <f t="shared" si="1825"/>
        <v>VG</v>
      </c>
      <c r="Z200" s="64" t="str">
        <f t="shared" si="1826"/>
        <v>G</v>
      </c>
      <c r="AA200" s="66">
        <v>0.82957537734731002</v>
      </c>
      <c r="AB200" s="66">
        <v>0.770017181523593</v>
      </c>
      <c r="AC200" s="66">
        <v>4.1945904485044201</v>
      </c>
      <c r="AD200" s="66">
        <v>1.60133556975805</v>
      </c>
      <c r="AE200" s="66">
        <v>0.41282517201920899</v>
      </c>
      <c r="AF200" s="66">
        <v>0.47956523902010201</v>
      </c>
      <c r="AG200" s="66">
        <v>0.83981224617125405</v>
      </c>
      <c r="AH200" s="66">
        <v>0.77168278397218004</v>
      </c>
      <c r="AI200" s="67" t="s">
        <v>77</v>
      </c>
      <c r="AJ200" s="67" t="s">
        <v>75</v>
      </c>
      <c r="AK200" s="67" t="s">
        <v>77</v>
      </c>
      <c r="AL200" s="67" t="s">
        <v>77</v>
      </c>
      <c r="AM200" s="67" t="s">
        <v>77</v>
      </c>
      <c r="AN200" s="67" t="s">
        <v>77</v>
      </c>
      <c r="AO200" s="67" t="s">
        <v>75</v>
      </c>
      <c r="AP200" s="67" t="s">
        <v>75</v>
      </c>
      <c r="AR200" s="68" t="s">
        <v>87</v>
      </c>
      <c r="AS200" s="66">
        <v>0.84535320975234196</v>
      </c>
      <c r="AT200" s="66">
        <v>0.852362033202411</v>
      </c>
      <c r="AU200" s="66">
        <v>0.65503642042571297</v>
      </c>
      <c r="AV200" s="66">
        <v>0.70929549035220396</v>
      </c>
      <c r="AW200" s="66">
        <v>0.39325156102380399</v>
      </c>
      <c r="AX200" s="66">
        <v>0.38423686288224501</v>
      </c>
      <c r="AY200" s="66">
        <v>0.84908178687649805</v>
      </c>
      <c r="AZ200" s="66">
        <v>0.85623492331974904</v>
      </c>
      <c r="BA200" s="67" t="s">
        <v>77</v>
      </c>
      <c r="BB200" s="67" t="s">
        <v>77</v>
      </c>
      <c r="BC200" s="67" t="s">
        <v>77</v>
      </c>
      <c r="BD200" s="67" t="s">
        <v>77</v>
      </c>
      <c r="BE200" s="67" t="s">
        <v>77</v>
      </c>
      <c r="BF200" s="67" t="s">
        <v>77</v>
      </c>
      <c r="BG200" s="67" t="s">
        <v>75</v>
      </c>
      <c r="BH200" s="67" t="s">
        <v>77</v>
      </c>
      <c r="BI200" s="63">
        <f t="shared" si="1827"/>
        <v>1</v>
      </c>
      <c r="BJ200" s="63" t="s">
        <v>87</v>
      </c>
      <c r="BK200" s="66">
        <v>0.83149852870428698</v>
      </c>
      <c r="BL200" s="66">
        <v>0.840051780765255</v>
      </c>
      <c r="BM200" s="66">
        <v>2.4536945846266698</v>
      </c>
      <c r="BN200" s="66">
        <v>1.8573873082821999</v>
      </c>
      <c r="BO200" s="66">
        <v>0.41048930716367399</v>
      </c>
      <c r="BP200" s="66">
        <v>0.39993526880577102</v>
      </c>
      <c r="BQ200" s="66">
        <v>0.83515826593662201</v>
      </c>
      <c r="BR200" s="66">
        <v>0.84255161739777595</v>
      </c>
      <c r="BS200" s="63" t="s">
        <v>77</v>
      </c>
      <c r="BT200" s="63" t="s">
        <v>77</v>
      </c>
      <c r="BU200" s="63" t="s">
        <v>77</v>
      </c>
      <c r="BV200" s="63" t="s">
        <v>77</v>
      </c>
      <c r="BW200" s="63" t="s">
        <v>77</v>
      </c>
      <c r="BX200" s="63" t="s">
        <v>77</v>
      </c>
      <c r="BY200" s="63" t="s">
        <v>75</v>
      </c>
      <c r="BZ200" s="63" t="s">
        <v>75</v>
      </c>
    </row>
    <row r="201" spans="1:78" s="63" customFormat="1" x14ac:dyDescent="0.25">
      <c r="A201" s="62">
        <v>14164900</v>
      </c>
      <c r="B201" s="63">
        <v>23772751</v>
      </c>
      <c r="C201" s="63" t="s">
        <v>13</v>
      </c>
      <c r="D201" s="83" t="s">
        <v>185</v>
      </c>
      <c r="E201" s="83"/>
      <c r="F201" s="77"/>
      <c r="G201" s="64">
        <v>0.68</v>
      </c>
      <c r="H201" s="64" t="str">
        <f t="shared" si="1811"/>
        <v>S</v>
      </c>
      <c r="I201" s="64" t="str">
        <f t="shared" si="1812"/>
        <v>G</v>
      </c>
      <c r="J201" s="64" t="str">
        <f t="shared" si="1813"/>
        <v>VG</v>
      </c>
      <c r="K201" s="64" t="str">
        <f t="shared" si="1814"/>
        <v>VG</v>
      </c>
      <c r="L201" s="65">
        <v>8.7999999999999995E-2</v>
      </c>
      <c r="M201" s="65" t="str">
        <f t="shared" si="1815"/>
        <v>G</v>
      </c>
      <c r="N201" s="64" t="str">
        <f t="shared" si="1816"/>
        <v>G</v>
      </c>
      <c r="O201" s="64" t="str">
        <f t="shared" si="1817"/>
        <v>VG</v>
      </c>
      <c r="P201" s="64" t="str">
        <f t="shared" si="1818"/>
        <v>G</v>
      </c>
      <c r="Q201" s="64">
        <v>0.56000000000000005</v>
      </c>
      <c r="R201" s="64" t="str">
        <f t="shared" si="1819"/>
        <v>G</v>
      </c>
      <c r="S201" s="64" t="str">
        <f t="shared" si="1820"/>
        <v>VG</v>
      </c>
      <c r="T201" s="64" t="str">
        <f t="shared" si="1821"/>
        <v>VG</v>
      </c>
      <c r="U201" s="64" t="str">
        <f t="shared" si="1822"/>
        <v>VG</v>
      </c>
      <c r="V201" s="64">
        <v>0.71</v>
      </c>
      <c r="W201" s="64" t="str">
        <f t="shared" si="1823"/>
        <v>S</v>
      </c>
      <c r="X201" s="64" t="str">
        <f t="shared" si="1824"/>
        <v>G</v>
      </c>
      <c r="Y201" s="64" t="str">
        <f t="shared" si="1825"/>
        <v>VG</v>
      </c>
      <c r="Z201" s="64" t="str">
        <f t="shared" si="1826"/>
        <v>G</v>
      </c>
      <c r="AA201" s="66">
        <v>0.82957537734731002</v>
      </c>
      <c r="AB201" s="66">
        <v>0.770017181523593</v>
      </c>
      <c r="AC201" s="66">
        <v>4.1945904485044201</v>
      </c>
      <c r="AD201" s="66">
        <v>1.60133556975805</v>
      </c>
      <c r="AE201" s="66">
        <v>0.41282517201920899</v>
      </c>
      <c r="AF201" s="66">
        <v>0.47956523902010201</v>
      </c>
      <c r="AG201" s="66">
        <v>0.83981224617125405</v>
      </c>
      <c r="AH201" s="66">
        <v>0.77168278397218004</v>
      </c>
      <c r="AI201" s="67" t="s">
        <v>77</v>
      </c>
      <c r="AJ201" s="67" t="s">
        <v>75</v>
      </c>
      <c r="AK201" s="67" t="s">
        <v>77</v>
      </c>
      <c r="AL201" s="67" t="s">
        <v>77</v>
      </c>
      <c r="AM201" s="67" t="s">
        <v>77</v>
      </c>
      <c r="AN201" s="67" t="s">
        <v>77</v>
      </c>
      <c r="AO201" s="67" t="s">
        <v>75</v>
      </c>
      <c r="AP201" s="67" t="s">
        <v>75</v>
      </c>
      <c r="AR201" s="68" t="s">
        <v>87</v>
      </c>
      <c r="AS201" s="66">
        <v>0.84535320975234196</v>
      </c>
      <c r="AT201" s="66">
        <v>0.852362033202411</v>
      </c>
      <c r="AU201" s="66">
        <v>0.65503642042571297</v>
      </c>
      <c r="AV201" s="66">
        <v>0.70929549035220396</v>
      </c>
      <c r="AW201" s="66">
        <v>0.39325156102380399</v>
      </c>
      <c r="AX201" s="66">
        <v>0.38423686288224501</v>
      </c>
      <c r="AY201" s="66">
        <v>0.84908178687649805</v>
      </c>
      <c r="AZ201" s="66">
        <v>0.85623492331974904</v>
      </c>
      <c r="BA201" s="67" t="s">
        <v>77</v>
      </c>
      <c r="BB201" s="67" t="s">
        <v>77</v>
      </c>
      <c r="BC201" s="67" t="s">
        <v>77</v>
      </c>
      <c r="BD201" s="67" t="s">
        <v>77</v>
      </c>
      <c r="BE201" s="67" t="s">
        <v>77</v>
      </c>
      <c r="BF201" s="67" t="s">
        <v>77</v>
      </c>
      <c r="BG201" s="67" t="s">
        <v>75</v>
      </c>
      <c r="BH201" s="67" t="s">
        <v>77</v>
      </c>
      <c r="BI201" s="63">
        <f t="shared" si="1827"/>
        <v>1</v>
      </c>
      <c r="BJ201" s="63" t="s">
        <v>87</v>
      </c>
      <c r="BK201" s="66">
        <v>0.83149852870428698</v>
      </c>
      <c r="BL201" s="66">
        <v>0.840051780765255</v>
      </c>
      <c r="BM201" s="66">
        <v>2.4536945846266698</v>
      </c>
      <c r="BN201" s="66">
        <v>1.8573873082821999</v>
      </c>
      <c r="BO201" s="66">
        <v>0.41048930716367399</v>
      </c>
      <c r="BP201" s="66">
        <v>0.39993526880577102</v>
      </c>
      <c r="BQ201" s="66">
        <v>0.83515826593662201</v>
      </c>
      <c r="BR201" s="66">
        <v>0.84255161739777595</v>
      </c>
      <c r="BS201" s="63" t="s">
        <v>77</v>
      </c>
      <c r="BT201" s="63" t="s">
        <v>77</v>
      </c>
      <c r="BU201" s="63" t="s">
        <v>77</v>
      </c>
      <c r="BV201" s="63" t="s">
        <v>77</v>
      </c>
      <c r="BW201" s="63" t="s">
        <v>77</v>
      </c>
      <c r="BX201" s="63" t="s">
        <v>77</v>
      </c>
      <c r="BY201" s="63" t="s">
        <v>75</v>
      </c>
      <c r="BZ201" s="63" t="s">
        <v>75</v>
      </c>
    </row>
    <row r="202" spans="1:78" s="63" customFormat="1" x14ac:dyDescent="0.25">
      <c r="A202" s="62">
        <v>14164900</v>
      </c>
      <c r="B202" s="63">
        <v>23772751</v>
      </c>
      <c r="C202" s="63" t="s">
        <v>13</v>
      </c>
      <c r="D202" s="83" t="s">
        <v>186</v>
      </c>
      <c r="E202" s="83"/>
      <c r="F202" s="77"/>
      <c r="G202" s="64">
        <v>0.68</v>
      </c>
      <c r="H202" s="64" t="str">
        <f t="shared" si="1811"/>
        <v>S</v>
      </c>
      <c r="I202" s="64" t="str">
        <f t="shared" si="1812"/>
        <v>G</v>
      </c>
      <c r="J202" s="64" t="str">
        <f t="shared" si="1813"/>
        <v>VG</v>
      </c>
      <c r="K202" s="64" t="str">
        <f t="shared" si="1814"/>
        <v>VG</v>
      </c>
      <c r="L202" s="65">
        <v>9.6000000000000002E-2</v>
      </c>
      <c r="M202" s="65" t="str">
        <f t="shared" si="1815"/>
        <v>G</v>
      </c>
      <c r="N202" s="64" t="str">
        <f t="shared" si="1816"/>
        <v>G</v>
      </c>
      <c r="O202" s="64" t="str">
        <f t="shared" si="1817"/>
        <v>VG</v>
      </c>
      <c r="P202" s="64" t="str">
        <f t="shared" si="1818"/>
        <v>G</v>
      </c>
      <c r="Q202" s="64">
        <v>0.56000000000000005</v>
      </c>
      <c r="R202" s="64" t="str">
        <f t="shared" si="1819"/>
        <v>G</v>
      </c>
      <c r="S202" s="64" t="str">
        <f t="shared" si="1820"/>
        <v>VG</v>
      </c>
      <c r="T202" s="64" t="str">
        <f t="shared" si="1821"/>
        <v>VG</v>
      </c>
      <c r="U202" s="64" t="str">
        <f t="shared" si="1822"/>
        <v>VG</v>
      </c>
      <c r="V202" s="64">
        <v>0.71</v>
      </c>
      <c r="W202" s="64" t="str">
        <f t="shared" si="1823"/>
        <v>S</v>
      </c>
      <c r="X202" s="64" t="str">
        <f t="shared" si="1824"/>
        <v>G</v>
      </c>
      <c r="Y202" s="64" t="str">
        <f t="shared" si="1825"/>
        <v>VG</v>
      </c>
      <c r="Z202" s="64" t="str">
        <f t="shared" si="1826"/>
        <v>G</v>
      </c>
      <c r="AA202" s="66">
        <v>0.82957537734731002</v>
      </c>
      <c r="AB202" s="66">
        <v>0.770017181523593</v>
      </c>
      <c r="AC202" s="66">
        <v>4.1945904485044201</v>
      </c>
      <c r="AD202" s="66">
        <v>1.60133556975805</v>
      </c>
      <c r="AE202" s="66">
        <v>0.41282517201920899</v>
      </c>
      <c r="AF202" s="66">
        <v>0.47956523902010201</v>
      </c>
      <c r="AG202" s="66">
        <v>0.83981224617125405</v>
      </c>
      <c r="AH202" s="66">
        <v>0.77168278397218004</v>
      </c>
      <c r="AI202" s="67" t="s">
        <v>77</v>
      </c>
      <c r="AJ202" s="67" t="s">
        <v>75</v>
      </c>
      <c r="AK202" s="67" t="s">
        <v>77</v>
      </c>
      <c r="AL202" s="67" t="s">
        <v>77</v>
      </c>
      <c r="AM202" s="67" t="s">
        <v>77</v>
      </c>
      <c r="AN202" s="67" t="s">
        <v>77</v>
      </c>
      <c r="AO202" s="67" t="s">
        <v>75</v>
      </c>
      <c r="AP202" s="67" t="s">
        <v>75</v>
      </c>
      <c r="AR202" s="68" t="s">
        <v>87</v>
      </c>
      <c r="AS202" s="66">
        <v>0.84535320975234196</v>
      </c>
      <c r="AT202" s="66">
        <v>0.852362033202411</v>
      </c>
      <c r="AU202" s="66">
        <v>0.65503642042571297</v>
      </c>
      <c r="AV202" s="66">
        <v>0.70929549035220396</v>
      </c>
      <c r="AW202" s="66">
        <v>0.39325156102380399</v>
      </c>
      <c r="AX202" s="66">
        <v>0.38423686288224501</v>
      </c>
      <c r="AY202" s="66">
        <v>0.84908178687649805</v>
      </c>
      <c r="AZ202" s="66">
        <v>0.85623492331974904</v>
      </c>
      <c r="BA202" s="67" t="s">
        <v>77</v>
      </c>
      <c r="BB202" s="67" t="s">
        <v>77</v>
      </c>
      <c r="BC202" s="67" t="s">
        <v>77</v>
      </c>
      <c r="BD202" s="67" t="s">
        <v>77</v>
      </c>
      <c r="BE202" s="67" t="s">
        <v>77</v>
      </c>
      <c r="BF202" s="67" t="s">
        <v>77</v>
      </c>
      <c r="BG202" s="67" t="s">
        <v>75</v>
      </c>
      <c r="BH202" s="67" t="s">
        <v>77</v>
      </c>
      <c r="BI202" s="63">
        <f t="shared" si="1827"/>
        <v>1</v>
      </c>
      <c r="BJ202" s="63" t="s">
        <v>87</v>
      </c>
      <c r="BK202" s="66">
        <v>0.83149852870428698</v>
      </c>
      <c r="BL202" s="66">
        <v>0.840051780765255</v>
      </c>
      <c r="BM202" s="66">
        <v>2.4536945846266698</v>
      </c>
      <c r="BN202" s="66">
        <v>1.8573873082821999</v>
      </c>
      <c r="BO202" s="66">
        <v>0.41048930716367399</v>
      </c>
      <c r="BP202" s="66">
        <v>0.39993526880577102</v>
      </c>
      <c r="BQ202" s="66">
        <v>0.83515826593662201</v>
      </c>
      <c r="BR202" s="66">
        <v>0.84255161739777595</v>
      </c>
      <c r="BS202" s="63" t="s">
        <v>77</v>
      </c>
      <c r="BT202" s="63" t="s">
        <v>77</v>
      </c>
      <c r="BU202" s="63" t="s">
        <v>77</v>
      </c>
      <c r="BV202" s="63" t="s">
        <v>77</v>
      </c>
      <c r="BW202" s="63" t="s">
        <v>77</v>
      </c>
      <c r="BX202" s="63" t="s">
        <v>77</v>
      </c>
      <c r="BY202" s="63" t="s">
        <v>75</v>
      </c>
      <c r="BZ202" s="63" t="s">
        <v>75</v>
      </c>
    </row>
    <row r="203" spans="1:78" s="63" customFormat="1" x14ac:dyDescent="0.25">
      <c r="A203" s="62">
        <v>14164900</v>
      </c>
      <c r="B203" s="63">
        <v>23772751</v>
      </c>
      <c r="C203" s="63" t="s">
        <v>13</v>
      </c>
      <c r="D203" s="83" t="s">
        <v>197</v>
      </c>
      <c r="E203" s="83"/>
      <c r="F203" s="77"/>
      <c r="G203" s="64">
        <v>0.68</v>
      </c>
      <c r="H203" s="64" t="str">
        <f t="shared" si="1811"/>
        <v>S</v>
      </c>
      <c r="I203" s="64" t="str">
        <f t="shared" ref="I203" si="1828">AJ203</f>
        <v>G</v>
      </c>
      <c r="J203" s="64" t="str">
        <f t="shared" ref="J203" si="1829">BB203</f>
        <v>VG</v>
      </c>
      <c r="K203" s="64" t="str">
        <f t="shared" ref="K203" si="1830">BT203</f>
        <v>VG</v>
      </c>
      <c r="L203" s="65">
        <v>9.6000000000000002E-2</v>
      </c>
      <c r="M203" s="65" t="str">
        <f t="shared" si="1815"/>
        <v>G</v>
      </c>
      <c r="N203" s="64" t="str">
        <f t="shared" ref="N203" si="1831">AO203</f>
        <v>G</v>
      </c>
      <c r="O203" s="64" t="str">
        <f t="shared" ref="O203" si="1832">BD203</f>
        <v>VG</v>
      </c>
      <c r="P203" s="64" t="str">
        <f t="shared" ref="P203" si="1833">BY203</f>
        <v>G</v>
      </c>
      <c r="Q203" s="64">
        <v>0.56000000000000005</v>
      </c>
      <c r="R203" s="64" t="str">
        <f t="shared" si="1819"/>
        <v>G</v>
      </c>
      <c r="S203" s="64" t="str">
        <f t="shared" ref="S203" si="1834">AN203</f>
        <v>VG</v>
      </c>
      <c r="T203" s="64" t="str">
        <f t="shared" ref="T203" si="1835">BF203</f>
        <v>VG</v>
      </c>
      <c r="U203" s="64" t="str">
        <f t="shared" ref="U203" si="1836">BX203</f>
        <v>VG</v>
      </c>
      <c r="V203" s="64">
        <v>0.71</v>
      </c>
      <c r="W203" s="64" t="str">
        <f t="shared" si="1823"/>
        <v>S</v>
      </c>
      <c r="X203" s="64" t="str">
        <f t="shared" ref="X203" si="1837">AP203</f>
        <v>G</v>
      </c>
      <c r="Y203" s="64" t="str">
        <f t="shared" ref="Y203" si="1838">BH203</f>
        <v>VG</v>
      </c>
      <c r="Z203" s="64" t="str">
        <f t="shared" ref="Z203" si="1839">BZ203</f>
        <v>G</v>
      </c>
      <c r="AA203" s="66">
        <v>0.82957537734731002</v>
      </c>
      <c r="AB203" s="66">
        <v>0.770017181523593</v>
      </c>
      <c r="AC203" s="66">
        <v>4.1945904485044201</v>
      </c>
      <c r="AD203" s="66">
        <v>1.60133556975805</v>
      </c>
      <c r="AE203" s="66">
        <v>0.41282517201920899</v>
      </c>
      <c r="AF203" s="66">
        <v>0.47956523902010201</v>
      </c>
      <c r="AG203" s="66">
        <v>0.83981224617125405</v>
      </c>
      <c r="AH203" s="66">
        <v>0.77168278397218004</v>
      </c>
      <c r="AI203" s="67" t="s">
        <v>77</v>
      </c>
      <c r="AJ203" s="67" t="s">
        <v>75</v>
      </c>
      <c r="AK203" s="67" t="s">
        <v>77</v>
      </c>
      <c r="AL203" s="67" t="s">
        <v>77</v>
      </c>
      <c r="AM203" s="67" t="s">
        <v>77</v>
      </c>
      <c r="AN203" s="67" t="s">
        <v>77</v>
      </c>
      <c r="AO203" s="67" t="s">
        <v>75</v>
      </c>
      <c r="AP203" s="67" t="s">
        <v>75</v>
      </c>
      <c r="AR203" s="68" t="s">
        <v>87</v>
      </c>
      <c r="AS203" s="66">
        <v>0.84535320975234196</v>
      </c>
      <c r="AT203" s="66">
        <v>0.852362033202411</v>
      </c>
      <c r="AU203" s="66">
        <v>0.65503642042571297</v>
      </c>
      <c r="AV203" s="66">
        <v>0.70929549035220396</v>
      </c>
      <c r="AW203" s="66">
        <v>0.39325156102380399</v>
      </c>
      <c r="AX203" s="66">
        <v>0.38423686288224501</v>
      </c>
      <c r="AY203" s="66">
        <v>0.84908178687649805</v>
      </c>
      <c r="AZ203" s="66">
        <v>0.85623492331974904</v>
      </c>
      <c r="BA203" s="67" t="s">
        <v>77</v>
      </c>
      <c r="BB203" s="67" t="s">
        <v>77</v>
      </c>
      <c r="BC203" s="67" t="s">
        <v>77</v>
      </c>
      <c r="BD203" s="67" t="s">
        <v>77</v>
      </c>
      <c r="BE203" s="67" t="s">
        <v>77</v>
      </c>
      <c r="BF203" s="67" t="s">
        <v>77</v>
      </c>
      <c r="BG203" s="67" t="s">
        <v>75</v>
      </c>
      <c r="BH203" s="67" t="s">
        <v>77</v>
      </c>
      <c r="BI203" s="63">
        <f t="shared" ref="BI203" si="1840">IF(BJ203=AR203,1,0)</f>
        <v>1</v>
      </c>
      <c r="BJ203" s="63" t="s">
        <v>87</v>
      </c>
      <c r="BK203" s="66">
        <v>0.83149852870428698</v>
      </c>
      <c r="BL203" s="66">
        <v>0.840051780765255</v>
      </c>
      <c r="BM203" s="66">
        <v>2.4536945846266698</v>
      </c>
      <c r="BN203" s="66">
        <v>1.8573873082821999</v>
      </c>
      <c r="BO203" s="66">
        <v>0.41048930716367399</v>
      </c>
      <c r="BP203" s="66">
        <v>0.39993526880577102</v>
      </c>
      <c r="BQ203" s="66">
        <v>0.83515826593662201</v>
      </c>
      <c r="BR203" s="66">
        <v>0.84255161739777595</v>
      </c>
      <c r="BS203" s="63" t="s">
        <v>77</v>
      </c>
      <c r="BT203" s="63" t="s">
        <v>77</v>
      </c>
      <c r="BU203" s="63" t="s">
        <v>77</v>
      </c>
      <c r="BV203" s="63" t="s">
        <v>77</v>
      </c>
      <c r="BW203" s="63" t="s">
        <v>77</v>
      </c>
      <c r="BX203" s="63" t="s">
        <v>77</v>
      </c>
      <c r="BY203" s="63" t="s">
        <v>75</v>
      </c>
      <c r="BZ203" s="63" t="s">
        <v>75</v>
      </c>
    </row>
    <row r="204" spans="1:78" s="63" customFormat="1" x14ac:dyDescent="0.25">
      <c r="A204" s="62">
        <v>14164900</v>
      </c>
      <c r="B204" s="63">
        <v>23772751</v>
      </c>
      <c r="C204" s="63" t="s">
        <v>13</v>
      </c>
      <c r="D204" s="83">
        <v>44187</v>
      </c>
      <c r="E204" s="83"/>
      <c r="F204" s="77"/>
      <c r="G204" s="64">
        <v>0.81</v>
      </c>
      <c r="H204" s="64" t="str">
        <f t="shared" si="1811"/>
        <v>VG</v>
      </c>
      <c r="I204" s="64" t="str">
        <f t="shared" ref="I204" si="1841">AJ204</f>
        <v>G</v>
      </c>
      <c r="J204" s="64" t="str">
        <f t="shared" ref="J204" si="1842">BB204</f>
        <v>VG</v>
      </c>
      <c r="K204" s="64" t="str">
        <f t="shared" ref="K204" si="1843">BT204</f>
        <v>VG</v>
      </c>
      <c r="L204" s="65">
        <v>4.1000000000000002E-2</v>
      </c>
      <c r="M204" s="65" t="str">
        <f t="shared" si="1815"/>
        <v>VG</v>
      </c>
      <c r="N204" s="64" t="str">
        <f t="shared" ref="N204" si="1844">AO204</f>
        <v>G</v>
      </c>
      <c r="O204" s="64" t="str">
        <f t="shared" ref="O204" si="1845">BD204</f>
        <v>VG</v>
      </c>
      <c r="P204" s="64" t="str">
        <f t="shared" ref="P204" si="1846">BY204</f>
        <v>G</v>
      </c>
      <c r="Q204" s="64">
        <v>0.43</v>
      </c>
      <c r="R204" s="64" t="str">
        <f t="shared" si="1819"/>
        <v>VG</v>
      </c>
      <c r="S204" s="64" t="str">
        <f t="shared" ref="S204" si="1847">AN204</f>
        <v>VG</v>
      </c>
      <c r="T204" s="64" t="str">
        <f t="shared" ref="T204" si="1848">BF204</f>
        <v>VG</v>
      </c>
      <c r="U204" s="64" t="str">
        <f t="shared" ref="U204" si="1849">BX204</f>
        <v>VG</v>
      </c>
      <c r="V204" s="64">
        <v>0.82</v>
      </c>
      <c r="W204" s="64" t="str">
        <f t="shared" si="1823"/>
        <v>G</v>
      </c>
      <c r="X204" s="64" t="str">
        <f t="shared" ref="X204" si="1850">AP204</f>
        <v>G</v>
      </c>
      <c r="Y204" s="64" t="str">
        <f t="shared" ref="Y204" si="1851">BH204</f>
        <v>VG</v>
      </c>
      <c r="Z204" s="64" t="str">
        <f t="shared" ref="Z204" si="1852">BZ204</f>
        <v>G</v>
      </c>
      <c r="AA204" s="66">
        <v>0.82957537734731002</v>
      </c>
      <c r="AB204" s="66">
        <v>0.770017181523593</v>
      </c>
      <c r="AC204" s="66">
        <v>4.1945904485044201</v>
      </c>
      <c r="AD204" s="66">
        <v>1.60133556975805</v>
      </c>
      <c r="AE204" s="66">
        <v>0.41282517201920899</v>
      </c>
      <c r="AF204" s="66">
        <v>0.47956523902010201</v>
      </c>
      <c r="AG204" s="66">
        <v>0.83981224617125405</v>
      </c>
      <c r="AH204" s="66">
        <v>0.77168278397218004</v>
      </c>
      <c r="AI204" s="67" t="s">
        <v>77</v>
      </c>
      <c r="AJ204" s="67" t="s">
        <v>75</v>
      </c>
      <c r="AK204" s="67" t="s">
        <v>77</v>
      </c>
      <c r="AL204" s="67" t="s">
        <v>77</v>
      </c>
      <c r="AM204" s="67" t="s">
        <v>77</v>
      </c>
      <c r="AN204" s="67" t="s">
        <v>77</v>
      </c>
      <c r="AO204" s="67" t="s">
        <v>75</v>
      </c>
      <c r="AP204" s="67" t="s">
        <v>75</v>
      </c>
      <c r="AR204" s="68" t="s">
        <v>87</v>
      </c>
      <c r="AS204" s="66">
        <v>0.84535320975234196</v>
      </c>
      <c r="AT204" s="66">
        <v>0.852362033202411</v>
      </c>
      <c r="AU204" s="66">
        <v>0.65503642042571297</v>
      </c>
      <c r="AV204" s="66">
        <v>0.70929549035220396</v>
      </c>
      <c r="AW204" s="66">
        <v>0.39325156102380399</v>
      </c>
      <c r="AX204" s="66">
        <v>0.38423686288224501</v>
      </c>
      <c r="AY204" s="66">
        <v>0.84908178687649805</v>
      </c>
      <c r="AZ204" s="66">
        <v>0.85623492331974904</v>
      </c>
      <c r="BA204" s="67" t="s">
        <v>77</v>
      </c>
      <c r="BB204" s="67" t="s">
        <v>77</v>
      </c>
      <c r="BC204" s="67" t="s">
        <v>77</v>
      </c>
      <c r="BD204" s="67" t="s">
        <v>77</v>
      </c>
      <c r="BE204" s="67" t="s">
        <v>77</v>
      </c>
      <c r="BF204" s="67" t="s">
        <v>77</v>
      </c>
      <c r="BG204" s="67" t="s">
        <v>75</v>
      </c>
      <c r="BH204" s="67" t="s">
        <v>77</v>
      </c>
      <c r="BI204" s="63">
        <f t="shared" ref="BI204" si="1853">IF(BJ204=AR204,1,0)</f>
        <v>1</v>
      </c>
      <c r="BJ204" s="63" t="s">
        <v>87</v>
      </c>
      <c r="BK204" s="66">
        <v>0.83149852870428698</v>
      </c>
      <c r="BL204" s="66">
        <v>0.840051780765255</v>
      </c>
      <c r="BM204" s="66">
        <v>2.4536945846266698</v>
      </c>
      <c r="BN204" s="66">
        <v>1.8573873082821999</v>
      </c>
      <c r="BO204" s="66">
        <v>0.41048930716367399</v>
      </c>
      <c r="BP204" s="66">
        <v>0.39993526880577102</v>
      </c>
      <c r="BQ204" s="66">
        <v>0.83515826593662201</v>
      </c>
      <c r="BR204" s="66">
        <v>0.84255161739777595</v>
      </c>
      <c r="BS204" s="63" t="s">
        <v>77</v>
      </c>
      <c r="BT204" s="63" t="s">
        <v>77</v>
      </c>
      <c r="BU204" s="63" t="s">
        <v>77</v>
      </c>
      <c r="BV204" s="63" t="s">
        <v>77</v>
      </c>
      <c r="BW204" s="63" t="s">
        <v>77</v>
      </c>
      <c r="BX204" s="63" t="s">
        <v>77</v>
      </c>
      <c r="BY204" s="63" t="s">
        <v>75</v>
      </c>
      <c r="BZ204" s="63" t="s">
        <v>75</v>
      </c>
    </row>
    <row r="205" spans="1:78" s="63" customFormat="1" x14ac:dyDescent="0.25">
      <c r="A205" s="62">
        <v>14164900</v>
      </c>
      <c r="B205" s="63">
        <v>23772751</v>
      </c>
      <c r="C205" s="63" t="s">
        <v>13</v>
      </c>
      <c r="D205" s="83" t="s">
        <v>204</v>
      </c>
      <c r="E205" s="83"/>
      <c r="F205" s="77"/>
      <c r="G205" s="64">
        <v>0.82</v>
      </c>
      <c r="H205" s="64" t="str">
        <f t="shared" si="1811"/>
        <v>VG</v>
      </c>
      <c r="I205" s="64" t="str">
        <f t="shared" ref="I205" si="1854">AJ205</f>
        <v>G</v>
      </c>
      <c r="J205" s="64" t="str">
        <f t="shared" ref="J205" si="1855">BB205</f>
        <v>VG</v>
      </c>
      <c r="K205" s="64" t="str">
        <f t="shared" ref="K205" si="1856">BT205</f>
        <v>VG</v>
      </c>
      <c r="L205" s="65">
        <v>2.8000000000000001E-2</v>
      </c>
      <c r="M205" s="65" t="str">
        <f t="shared" si="1815"/>
        <v>VG</v>
      </c>
      <c r="N205" s="64" t="str">
        <f t="shared" ref="N205" si="1857">AO205</f>
        <v>G</v>
      </c>
      <c r="O205" s="64" t="str">
        <f t="shared" ref="O205" si="1858">BD205</f>
        <v>VG</v>
      </c>
      <c r="P205" s="64" t="str">
        <f t="shared" ref="P205" si="1859">BY205</f>
        <v>G</v>
      </c>
      <c r="Q205" s="64">
        <v>0.42</v>
      </c>
      <c r="R205" s="64" t="str">
        <f t="shared" si="1819"/>
        <v>VG</v>
      </c>
      <c r="S205" s="64" t="str">
        <f t="shared" ref="S205" si="1860">AN205</f>
        <v>VG</v>
      </c>
      <c r="T205" s="64" t="str">
        <f t="shared" ref="T205" si="1861">BF205</f>
        <v>VG</v>
      </c>
      <c r="U205" s="64" t="str">
        <f t="shared" ref="U205" si="1862">BX205</f>
        <v>VG</v>
      </c>
      <c r="V205" s="64">
        <v>0.83</v>
      </c>
      <c r="W205" s="64" t="str">
        <f t="shared" si="1823"/>
        <v>G</v>
      </c>
      <c r="X205" s="64" t="str">
        <f t="shared" ref="X205" si="1863">AP205</f>
        <v>G</v>
      </c>
      <c r="Y205" s="64" t="str">
        <f t="shared" ref="Y205" si="1864">BH205</f>
        <v>VG</v>
      </c>
      <c r="Z205" s="64" t="str">
        <f t="shared" ref="Z205" si="1865">BZ205</f>
        <v>G</v>
      </c>
      <c r="AA205" s="66">
        <v>0.82957537734731002</v>
      </c>
      <c r="AB205" s="66">
        <v>0.770017181523593</v>
      </c>
      <c r="AC205" s="66">
        <v>4.1945904485044201</v>
      </c>
      <c r="AD205" s="66">
        <v>1.60133556975805</v>
      </c>
      <c r="AE205" s="66">
        <v>0.41282517201920899</v>
      </c>
      <c r="AF205" s="66">
        <v>0.47956523902010201</v>
      </c>
      <c r="AG205" s="66">
        <v>0.83981224617125405</v>
      </c>
      <c r="AH205" s="66">
        <v>0.77168278397218004</v>
      </c>
      <c r="AI205" s="67" t="s">
        <v>77</v>
      </c>
      <c r="AJ205" s="67" t="s">
        <v>75</v>
      </c>
      <c r="AK205" s="67" t="s">
        <v>77</v>
      </c>
      <c r="AL205" s="67" t="s">
        <v>77</v>
      </c>
      <c r="AM205" s="67" t="s">
        <v>77</v>
      </c>
      <c r="AN205" s="67" t="s">
        <v>77</v>
      </c>
      <c r="AO205" s="67" t="s">
        <v>75</v>
      </c>
      <c r="AP205" s="67" t="s">
        <v>75</v>
      </c>
      <c r="AR205" s="68" t="s">
        <v>87</v>
      </c>
      <c r="AS205" s="66">
        <v>0.84535320975234196</v>
      </c>
      <c r="AT205" s="66">
        <v>0.852362033202411</v>
      </c>
      <c r="AU205" s="66">
        <v>0.65503642042571297</v>
      </c>
      <c r="AV205" s="66">
        <v>0.70929549035220396</v>
      </c>
      <c r="AW205" s="66">
        <v>0.39325156102380399</v>
      </c>
      <c r="AX205" s="66">
        <v>0.38423686288224501</v>
      </c>
      <c r="AY205" s="66">
        <v>0.84908178687649805</v>
      </c>
      <c r="AZ205" s="66">
        <v>0.85623492331974904</v>
      </c>
      <c r="BA205" s="67" t="s">
        <v>77</v>
      </c>
      <c r="BB205" s="67" t="s">
        <v>77</v>
      </c>
      <c r="BC205" s="67" t="s">
        <v>77</v>
      </c>
      <c r="BD205" s="67" t="s">
        <v>77</v>
      </c>
      <c r="BE205" s="67" t="s">
        <v>77</v>
      </c>
      <c r="BF205" s="67" t="s">
        <v>77</v>
      </c>
      <c r="BG205" s="67" t="s">
        <v>75</v>
      </c>
      <c r="BH205" s="67" t="s">
        <v>77</v>
      </c>
      <c r="BI205" s="63">
        <f t="shared" ref="BI205" si="1866">IF(BJ205=AR205,1,0)</f>
        <v>1</v>
      </c>
      <c r="BJ205" s="63" t="s">
        <v>87</v>
      </c>
      <c r="BK205" s="66">
        <v>0.83149852870428698</v>
      </c>
      <c r="BL205" s="66">
        <v>0.840051780765255</v>
      </c>
      <c r="BM205" s="66">
        <v>2.4536945846266698</v>
      </c>
      <c r="BN205" s="66">
        <v>1.8573873082821999</v>
      </c>
      <c r="BO205" s="66">
        <v>0.41048930716367399</v>
      </c>
      <c r="BP205" s="66">
        <v>0.39993526880577102</v>
      </c>
      <c r="BQ205" s="66">
        <v>0.83515826593662201</v>
      </c>
      <c r="BR205" s="66">
        <v>0.84255161739777595</v>
      </c>
      <c r="BS205" s="63" t="s">
        <v>77</v>
      </c>
      <c r="BT205" s="63" t="s">
        <v>77</v>
      </c>
      <c r="BU205" s="63" t="s">
        <v>77</v>
      </c>
      <c r="BV205" s="63" t="s">
        <v>77</v>
      </c>
      <c r="BW205" s="63" t="s">
        <v>77</v>
      </c>
      <c r="BX205" s="63" t="s">
        <v>77</v>
      </c>
      <c r="BY205" s="63" t="s">
        <v>75</v>
      </c>
      <c r="BZ205" s="63" t="s">
        <v>75</v>
      </c>
    </row>
    <row r="206" spans="1:78" s="63" customFormat="1" x14ac:dyDescent="0.25">
      <c r="A206" s="62">
        <v>14164900</v>
      </c>
      <c r="B206" s="63">
        <v>23772751</v>
      </c>
      <c r="C206" s="63" t="s">
        <v>13</v>
      </c>
      <c r="D206" s="83" t="s">
        <v>205</v>
      </c>
      <c r="E206" s="83"/>
      <c r="F206" s="77"/>
      <c r="G206" s="64">
        <v>0.82</v>
      </c>
      <c r="H206" s="64" t="str">
        <f t="shared" si="1811"/>
        <v>VG</v>
      </c>
      <c r="I206" s="64" t="str">
        <f t="shared" ref="I206" si="1867">AJ206</f>
        <v>G</v>
      </c>
      <c r="J206" s="64" t="str">
        <f t="shared" ref="J206" si="1868">BB206</f>
        <v>VG</v>
      </c>
      <c r="K206" s="64" t="str">
        <f t="shared" ref="K206" si="1869">BT206</f>
        <v>VG</v>
      </c>
      <c r="L206" s="65">
        <v>1.7000000000000001E-2</v>
      </c>
      <c r="M206" s="65" t="str">
        <f t="shared" si="1815"/>
        <v>VG</v>
      </c>
      <c r="N206" s="64" t="str">
        <f t="shared" ref="N206" si="1870">AO206</f>
        <v>G</v>
      </c>
      <c r="O206" s="64" t="str">
        <f t="shared" ref="O206" si="1871">BD206</f>
        <v>VG</v>
      </c>
      <c r="P206" s="64" t="str">
        <f t="shared" ref="P206" si="1872">BY206</f>
        <v>G</v>
      </c>
      <c r="Q206" s="64">
        <v>0.42</v>
      </c>
      <c r="R206" s="64" t="str">
        <f t="shared" si="1819"/>
        <v>VG</v>
      </c>
      <c r="S206" s="64" t="str">
        <f t="shared" ref="S206" si="1873">AN206</f>
        <v>VG</v>
      </c>
      <c r="T206" s="64" t="str">
        <f t="shared" ref="T206" si="1874">BF206</f>
        <v>VG</v>
      </c>
      <c r="U206" s="64" t="str">
        <f t="shared" ref="U206" si="1875">BX206</f>
        <v>VG</v>
      </c>
      <c r="V206" s="64">
        <v>0.83</v>
      </c>
      <c r="W206" s="64" t="str">
        <f t="shared" si="1823"/>
        <v>G</v>
      </c>
      <c r="X206" s="64" t="str">
        <f t="shared" ref="X206" si="1876">AP206</f>
        <v>G</v>
      </c>
      <c r="Y206" s="64" t="str">
        <f t="shared" ref="Y206" si="1877">BH206</f>
        <v>VG</v>
      </c>
      <c r="Z206" s="64" t="str">
        <f t="shared" ref="Z206" si="1878">BZ206</f>
        <v>G</v>
      </c>
      <c r="AA206" s="66">
        <v>0.82957537734731002</v>
      </c>
      <c r="AB206" s="66">
        <v>0.770017181523593</v>
      </c>
      <c r="AC206" s="66">
        <v>4.1945904485044201</v>
      </c>
      <c r="AD206" s="66">
        <v>1.60133556975805</v>
      </c>
      <c r="AE206" s="66">
        <v>0.41282517201920899</v>
      </c>
      <c r="AF206" s="66">
        <v>0.47956523902010201</v>
      </c>
      <c r="AG206" s="66">
        <v>0.83981224617125405</v>
      </c>
      <c r="AH206" s="66">
        <v>0.77168278397218004</v>
      </c>
      <c r="AI206" s="67" t="s">
        <v>77</v>
      </c>
      <c r="AJ206" s="67" t="s">
        <v>75</v>
      </c>
      <c r="AK206" s="67" t="s">
        <v>77</v>
      </c>
      <c r="AL206" s="67" t="s">
        <v>77</v>
      </c>
      <c r="AM206" s="67" t="s">
        <v>77</v>
      </c>
      <c r="AN206" s="67" t="s">
        <v>77</v>
      </c>
      <c r="AO206" s="67" t="s">
        <v>75</v>
      </c>
      <c r="AP206" s="67" t="s">
        <v>75</v>
      </c>
      <c r="AR206" s="68" t="s">
        <v>87</v>
      </c>
      <c r="AS206" s="66">
        <v>0.84535320975234196</v>
      </c>
      <c r="AT206" s="66">
        <v>0.852362033202411</v>
      </c>
      <c r="AU206" s="66">
        <v>0.65503642042571297</v>
      </c>
      <c r="AV206" s="66">
        <v>0.70929549035220396</v>
      </c>
      <c r="AW206" s="66">
        <v>0.39325156102380399</v>
      </c>
      <c r="AX206" s="66">
        <v>0.38423686288224501</v>
      </c>
      <c r="AY206" s="66">
        <v>0.84908178687649805</v>
      </c>
      <c r="AZ206" s="66">
        <v>0.85623492331974904</v>
      </c>
      <c r="BA206" s="67" t="s">
        <v>77</v>
      </c>
      <c r="BB206" s="67" t="s">
        <v>77</v>
      </c>
      <c r="BC206" s="67" t="s">
        <v>77</v>
      </c>
      <c r="BD206" s="67" t="s">
        <v>77</v>
      </c>
      <c r="BE206" s="67" t="s">
        <v>77</v>
      </c>
      <c r="BF206" s="67" t="s">
        <v>77</v>
      </c>
      <c r="BG206" s="67" t="s">
        <v>75</v>
      </c>
      <c r="BH206" s="67" t="s">
        <v>77</v>
      </c>
      <c r="BI206" s="63">
        <f t="shared" ref="BI206" si="1879">IF(BJ206=AR206,1,0)</f>
        <v>1</v>
      </c>
      <c r="BJ206" s="63" t="s">
        <v>87</v>
      </c>
      <c r="BK206" s="66">
        <v>0.83149852870428698</v>
      </c>
      <c r="BL206" s="66">
        <v>0.840051780765255</v>
      </c>
      <c r="BM206" s="66">
        <v>2.4536945846266698</v>
      </c>
      <c r="BN206" s="66">
        <v>1.8573873082821999</v>
      </c>
      <c r="BO206" s="66">
        <v>0.41048930716367399</v>
      </c>
      <c r="BP206" s="66">
        <v>0.39993526880577102</v>
      </c>
      <c r="BQ206" s="66">
        <v>0.83515826593662201</v>
      </c>
      <c r="BR206" s="66">
        <v>0.84255161739777595</v>
      </c>
      <c r="BS206" s="63" t="s">
        <v>77</v>
      </c>
      <c r="BT206" s="63" t="s">
        <v>77</v>
      </c>
      <c r="BU206" s="63" t="s">
        <v>77</v>
      </c>
      <c r="BV206" s="63" t="s">
        <v>77</v>
      </c>
      <c r="BW206" s="63" t="s">
        <v>77</v>
      </c>
      <c r="BX206" s="63" t="s">
        <v>77</v>
      </c>
      <c r="BY206" s="63" t="s">
        <v>75</v>
      </c>
      <c r="BZ206" s="63" t="s">
        <v>75</v>
      </c>
    </row>
    <row r="207" spans="1:78" s="63" customFormat="1" x14ac:dyDescent="0.25">
      <c r="A207" s="62">
        <v>14164900</v>
      </c>
      <c r="B207" s="63">
        <v>23772751</v>
      </c>
      <c r="C207" s="63" t="s">
        <v>13</v>
      </c>
      <c r="D207" s="83" t="s">
        <v>209</v>
      </c>
      <c r="E207" s="83"/>
      <c r="F207" s="77"/>
      <c r="G207" s="64">
        <v>0.8</v>
      </c>
      <c r="H207" s="64" t="str">
        <f t="shared" si="1811"/>
        <v>G</v>
      </c>
      <c r="I207" s="64" t="str">
        <f t="shared" ref="I207" si="1880">AJ207</f>
        <v>G</v>
      </c>
      <c r="J207" s="64" t="str">
        <f t="shared" ref="J207" si="1881">BB207</f>
        <v>VG</v>
      </c>
      <c r="K207" s="64" t="str">
        <f t="shared" ref="K207" si="1882">BT207</f>
        <v>VG</v>
      </c>
      <c r="L207" s="65">
        <v>-2.3E-2</v>
      </c>
      <c r="M207" s="65" t="str">
        <f t="shared" si="1815"/>
        <v>VG</v>
      </c>
      <c r="N207" s="64" t="str">
        <f t="shared" ref="N207" si="1883">AO207</f>
        <v>G</v>
      </c>
      <c r="O207" s="64" t="str">
        <f t="shared" ref="O207" si="1884">BD207</f>
        <v>VG</v>
      </c>
      <c r="P207" s="64" t="str">
        <f t="shared" ref="P207" si="1885">BY207</f>
        <v>G</v>
      </c>
      <c r="Q207" s="64">
        <v>0.45</v>
      </c>
      <c r="R207" s="64" t="str">
        <f t="shared" si="1819"/>
        <v>VG</v>
      </c>
      <c r="S207" s="64" t="str">
        <f t="shared" ref="S207" si="1886">AN207</f>
        <v>VG</v>
      </c>
      <c r="T207" s="64" t="str">
        <f t="shared" ref="T207" si="1887">BF207</f>
        <v>VG</v>
      </c>
      <c r="U207" s="64" t="str">
        <f t="shared" ref="U207" si="1888">BX207</f>
        <v>VG</v>
      </c>
      <c r="V207" s="64">
        <v>0.81</v>
      </c>
      <c r="W207" s="64" t="str">
        <f t="shared" si="1823"/>
        <v>G</v>
      </c>
      <c r="X207" s="64" t="str">
        <f t="shared" ref="X207" si="1889">AP207</f>
        <v>G</v>
      </c>
      <c r="Y207" s="64" t="str">
        <f t="shared" ref="Y207" si="1890">BH207</f>
        <v>VG</v>
      </c>
      <c r="Z207" s="64" t="str">
        <f t="shared" ref="Z207" si="1891">BZ207</f>
        <v>G</v>
      </c>
      <c r="AA207" s="66">
        <v>0.82957537734731002</v>
      </c>
      <c r="AB207" s="66">
        <v>0.770017181523593</v>
      </c>
      <c r="AC207" s="66">
        <v>4.1945904485044201</v>
      </c>
      <c r="AD207" s="66">
        <v>1.60133556975805</v>
      </c>
      <c r="AE207" s="66">
        <v>0.41282517201920899</v>
      </c>
      <c r="AF207" s="66">
        <v>0.47956523902010201</v>
      </c>
      <c r="AG207" s="66">
        <v>0.83981224617125405</v>
      </c>
      <c r="AH207" s="66">
        <v>0.77168278397218004</v>
      </c>
      <c r="AI207" s="67" t="s">
        <v>77</v>
      </c>
      <c r="AJ207" s="67" t="s">
        <v>75</v>
      </c>
      <c r="AK207" s="67" t="s">
        <v>77</v>
      </c>
      <c r="AL207" s="67" t="s">
        <v>77</v>
      </c>
      <c r="AM207" s="67" t="s">
        <v>77</v>
      </c>
      <c r="AN207" s="67" t="s">
        <v>77</v>
      </c>
      <c r="AO207" s="67" t="s">
        <v>75</v>
      </c>
      <c r="AP207" s="67" t="s">
        <v>75</v>
      </c>
      <c r="AR207" s="68" t="s">
        <v>87</v>
      </c>
      <c r="AS207" s="66">
        <v>0.84535320975234196</v>
      </c>
      <c r="AT207" s="66">
        <v>0.852362033202411</v>
      </c>
      <c r="AU207" s="66">
        <v>0.65503642042571297</v>
      </c>
      <c r="AV207" s="66">
        <v>0.70929549035220396</v>
      </c>
      <c r="AW207" s="66">
        <v>0.39325156102380399</v>
      </c>
      <c r="AX207" s="66">
        <v>0.38423686288224501</v>
      </c>
      <c r="AY207" s="66">
        <v>0.84908178687649805</v>
      </c>
      <c r="AZ207" s="66">
        <v>0.85623492331974904</v>
      </c>
      <c r="BA207" s="67" t="s">
        <v>77</v>
      </c>
      <c r="BB207" s="67" t="s">
        <v>77</v>
      </c>
      <c r="BC207" s="67" t="s">
        <v>77</v>
      </c>
      <c r="BD207" s="67" t="s">
        <v>77</v>
      </c>
      <c r="BE207" s="67" t="s">
        <v>77</v>
      </c>
      <c r="BF207" s="67" t="s">
        <v>77</v>
      </c>
      <c r="BG207" s="67" t="s">
        <v>75</v>
      </c>
      <c r="BH207" s="67" t="s">
        <v>77</v>
      </c>
      <c r="BI207" s="63">
        <f t="shared" ref="BI207" si="1892">IF(BJ207=AR207,1,0)</f>
        <v>1</v>
      </c>
      <c r="BJ207" s="63" t="s">
        <v>87</v>
      </c>
      <c r="BK207" s="66">
        <v>0.83149852870428698</v>
      </c>
      <c r="BL207" s="66">
        <v>0.840051780765255</v>
      </c>
      <c r="BM207" s="66">
        <v>2.4536945846266698</v>
      </c>
      <c r="BN207" s="66">
        <v>1.8573873082821999</v>
      </c>
      <c r="BO207" s="66">
        <v>0.41048930716367399</v>
      </c>
      <c r="BP207" s="66">
        <v>0.39993526880577102</v>
      </c>
      <c r="BQ207" s="66">
        <v>0.83515826593662201</v>
      </c>
      <c r="BR207" s="66">
        <v>0.84255161739777595</v>
      </c>
      <c r="BS207" s="63" t="s">
        <v>77</v>
      </c>
      <c r="BT207" s="63" t="s">
        <v>77</v>
      </c>
      <c r="BU207" s="63" t="s">
        <v>77</v>
      </c>
      <c r="BV207" s="63" t="s">
        <v>77</v>
      </c>
      <c r="BW207" s="63" t="s">
        <v>77</v>
      </c>
      <c r="BX207" s="63" t="s">
        <v>77</v>
      </c>
      <c r="BY207" s="63" t="s">
        <v>75</v>
      </c>
      <c r="BZ207" s="63" t="s">
        <v>75</v>
      </c>
    </row>
    <row r="208" spans="1:78" s="63" customFormat="1" x14ac:dyDescent="0.25">
      <c r="A208" s="62">
        <v>14164900</v>
      </c>
      <c r="B208" s="63">
        <v>23772751</v>
      </c>
      <c r="C208" s="63" t="s">
        <v>13</v>
      </c>
      <c r="D208" s="83" t="s">
        <v>212</v>
      </c>
      <c r="E208" s="83"/>
      <c r="F208" s="77"/>
      <c r="G208" s="64">
        <v>0.81</v>
      </c>
      <c r="H208" s="64" t="str">
        <f t="shared" si="1811"/>
        <v>VG</v>
      </c>
      <c r="I208" s="64" t="str">
        <f t="shared" ref="I208" si="1893">AJ208</f>
        <v>G</v>
      </c>
      <c r="J208" s="64" t="str">
        <f t="shared" ref="J208" si="1894">BB208</f>
        <v>VG</v>
      </c>
      <c r="K208" s="64" t="str">
        <f t="shared" ref="K208" si="1895">BT208</f>
        <v>VG</v>
      </c>
      <c r="L208" s="65">
        <v>-2.1000000000000001E-2</v>
      </c>
      <c r="M208" s="65" t="str">
        <f t="shared" si="1815"/>
        <v>VG</v>
      </c>
      <c r="N208" s="64" t="str">
        <f t="shared" ref="N208" si="1896">AO208</f>
        <v>G</v>
      </c>
      <c r="O208" s="64" t="str">
        <f t="shared" ref="O208" si="1897">BD208</f>
        <v>VG</v>
      </c>
      <c r="P208" s="64" t="str">
        <f t="shared" ref="P208" si="1898">BY208</f>
        <v>G</v>
      </c>
      <c r="Q208" s="64">
        <v>0.44</v>
      </c>
      <c r="R208" s="64" t="str">
        <f t="shared" si="1819"/>
        <v>VG</v>
      </c>
      <c r="S208" s="64" t="str">
        <f t="shared" ref="S208" si="1899">AN208</f>
        <v>VG</v>
      </c>
      <c r="T208" s="64" t="str">
        <f t="shared" ref="T208" si="1900">BF208</f>
        <v>VG</v>
      </c>
      <c r="U208" s="64" t="str">
        <f t="shared" ref="U208" si="1901">BX208</f>
        <v>VG</v>
      </c>
      <c r="V208" s="64">
        <v>0.81799999999999995</v>
      </c>
      <c r="W208" s="64" t="str">
        <f t="shared" si="1823"/>
        <v>G</v>
      </c>
      <c r="X208" s="64" t="str">
        <f t="shared" ref="X208" si="1902">AP208</f>
        <v>G</v>
      </c>
      <c r="Y208" s="64" t="str">
        <f t="shared" ref="Y208" si="1903">BH208</f>
        <v>VG</v>
      </c>
      <c r="Z208" s="64" t="str">
        <f t="shared" ref="Z208" si="1904">BZ208</f>
        <v>G</v>
      </c>
      <c r="AA208" s="66">
        <v>0.82957537734731002</v>
      </c>
      <c r="AB208" s="66">
        <v>0.770017181523593</v>
      </c>
      <c r="AC208" s="66">
        <v>4.1945904485044201</v>
      </c>
      <c r="AD208" s="66">
        <v>1.60133556975805</v>
      </c>
      <c r="AE208" s="66">
        <v>0.41282517201920899</v>
      </c>
      <c r="AF208" s="66">
        <v>0.47956523902010201</v>
      </c>
      <c r="AG208" s="66">
        <v>0.83981224617125405</v>
      </c>
      <c r="AH208" s="66">
        <v>0.77168278397218004</v>
      </c>
      <c r="AI208" s="67" t="s">
        <v>77</v>
      </c>
      <c r="AJ208" s="67" t="s">
        <v>75</v>
      </c>
      <c r="AK208" s="67" t="s">
        <v>77</v>
      </c>
      <c r="AL208" s="67" t="s">
        <v>77</v>
      </c>
      <c r="AM208" s="67" t="s">
        <v>77</v>
      </c>
      <c r="AN208" s="67" t="s">
        <v>77</v>
      </c>
      <c r="AO208" s="67" t="s">
        <v>75</v>
      </c>
      <c r="AP208" s="67" t="s">
        <v>75</v>
      </c>
      <c r="AR208" s="68" t="s">
        <v>87</v>
      </c>
      <c r="AS208" s="66">
        <v>0.84535320975234196</v>
      </c>
      <c r="AT208" s="66">
        <v>0.852362033202411</v>
      </c>
      <c r="AU208" s="66">
        <v>0.65503642042571297</v>
      </c>
      <c r="AV208" s="66">
        <v>0.70929549035220396</v>
      </c>
      <c r="AW208" s="66">
        <v>0.39325156102380399</v>
      </c>
      <c r="AX208" s="66">
        <v>0.38423686288224501</v>
      </c>
      <c r="AY208" s="66">
        <v>0.84908178687649805</v>
      </c>
      <c r="AZ208" s="66">
        <v>0.85623492331974904</v>
      </c>
      <c r="BA208" s="67" t="s">
        <v>77</v>
      </c>
      <c r="BB208" s="67" t="s">
        <v>77</v>
      </c>
      <c r="BC208" s="67" t="s">
        <v>77</v>
      </c>
      <c r="BD208" s="67" t="s">
        <v>77</v>
      </c>
      <c r="BE208" s="67" t="s">
        <v>77</v>
      </c>
      <c r="BF208" s="67" t="s">
        <v>77</v>
      </c>
      <c r="BG208" s="67" t="s">
        <v>75</v>
      </c>
      <c r="BH208" s="67" t="s">
        <v>77</v>
      </c>
      <c r="BI208" s="63">
        <f t="shared" ref="BI208" si="1905">IF(BJ208=AR208,1,0)</f>
        <v>1</v>
      </c>
      <c r="BJ208" s="63" t="s">
        <v>87</v>
      </c>
      <c r="BK208" s="66">
        <v>0.83149852870428698</v>
      </c>
      <c r="BL208" s="66">
        <v>0.840051780765255</v>
      </c>
      <c r="BM208" s="66">
        <v>2.4536945846266698</v>
      </c>
      <c r="BN208" s="66">
        <v>1.8573873082821999</v>
      </c>
      <c r="BO208" s="66">
        <v>0.41048930716367399</v>
      </c>
      <c r="BP208" s="66">
        <v>0.39993526880577102</v>
      </c>
      <c r="BQ208" s="66">
        <v>0.83515826593662201</v>
      </c>
      <c r="BR208" s="66">
        <v>0.84255161739777595</v>
      </c>
      <c r="BS208" s="63" t="s">
        <v>77</v>
      </c>
      <c r="BT208" s="63" t="s">
        <v>77</v>
      </c>
      <c r="BU208" s="63" t="s">
        <v>77</v>
      </c>
      <c r="BV208" s="63" t="s">
        <v>77</v>
      </c>
      <c r="BW208" s="63" t="s">
        <v>77</v>
      </c>
      <c r="BX208" s="63" t="s">
        <v>77</v>
      </c>
      <c r="BY208" s="63" t="s">
        <v>75</v>
      </c>
      <c r="BZ208" s="63" t="s">
        <v>75</v>
      </c>
    </row>
    <row r="209" spans="1:78" s="63" customFormat="1" x14ac:dyDescent="0.25">
      <c r="A209" s="62">
        <v>14164900</v>
      </c>
      <c r="B209" s="63">
        <v>23772751</v>
      </c>
      <c r="C209" s="63" t="s">
        <v>13</v>
      </c>
      <c r="D209" s="83" t="s">
        <v>225</v>
      </c>
      <c r="E209" s="83"/>
      <c r="F209" s="77"/>
      <c r="G209" s="81">
        <v>0.80400000000000005</v>
      </c>
      <c r="H209" s="64" t="str">
        <f t="shared" si="1811"/>
        <v>VG</v>
      </c>
      <c r="I209" s="64" t="str">
        <f t="shared" ref="I209" si="1906">AJ209</f>
        <v>G</v>
      </c>
      <c r="J209" s="64" t="str">
        <f t="shared" ref="J209" si="1907">BB209</f>
        <v>VG</v>
      </c>
      <c r="K209" s="64" t="str">
        <f t="shared" ref="K209" si="1908">BT209</f>
        <v>VG</v>
      </c>
      <c r="L209" s="65">
        <v>-2.8000000000000001E-2</v>
      </c>
      <c r="M209" s="65" t="str">
        <f t="shared" si="1815"/>
        <v>VG</v>
      </c>
      <c r="N209" s="64" t="str">
        <f t="shared" ref="N209" si="1909">AO209</f>
        <v>G</v>
      </c>
      <c r="O209" s="64" t="str">
        <f t="shared" ref="O209" si="1910">BD209</f>
        <v>VG</v>
      </c>
      <c r="P209" s="64" t="str">
        <f t="shared" ref="P209" si="1911">BY209</f>
        <v>G</v>
      </c>
      <c r="Q209" s="64">
        <v>0.44</v>
      </c>
      <c r="R209" s="64" t="str">
        <f t="shared" si="1819"/>
        <v>VG</v>
      </c>
      <c r="S209" s="64" t="str">
        <f t="shared" ref="S209" si="1912">AN209</f>
        <v>VG</v>
      </c>
      <c r="T209" s="64" t="str">
        <f t="shared" ref="T209" si="1913">BF209</f>
        <v>VG</v>
      </c>
      <c r="U209" s="64" t="str">
        <f t="shared" ref="U209" si="1914">BX209</f>
        <v>VG</v>
      </c>
      <c r="V209" s="64">
        <v>0.81799999999999995</v>
      </c>
      <c r="W209" s="64" t="str">
        <f t="shared" si="1823"/>
        <v>G</v>
      </c>
      <c r="X209" s="64" t="str">
        <f t="shared" ref="X209" si="1915">AP209</f>
        <v>G</v>
      </c>
      <c r="Y209" s="64" t="str">
        <f t="shared" ref="Y209" si="1916">BH209</f>
        <v>VG</v>
      </c>
      <c r="Z209" s="64" t="str">
        <f t="shared" ref="Z209" si="1917">BZ209</f>
        <v>G</v>
      </c>
      <c r="AA209" s="66">
        <v>0.82957537734731002</v>
      </c>
      <c r="AB209" s="66">
        <v>0.770017181523593</v>
      </c>
      <c r="AC209" s="66">
        <v>4.1945904485044201</v>
      </c>
      <c r="AD209" s="66">
        <v>1.60133556975805</v>
      </c>
      <c r="AE209" s="66">
        <v>0.41282517201920899</v>
      </c>
      <c r="AF209" s="66">
        <v>0.47956523902010201</v>
      </c>
      <c r="AG209" s="66">
        <v>0.83981224617125405</v>
      </c>
      <c r="AH209" s="66">
        <v>0.77168278397218004</v>
      </c>
      <c r="AI209" s="67" t="s">
        <v>77</v>
      </c>
      <c r="AJ209" s="67" t="s">
        <v>75</v>
      </c>
      <c r="AK209" s="67" t="s">
        <v>77</v>
      </c>
      <c r="AL209" s="67" t="s">
        <v>77</v>
      </c>
      <c r="AM209" s="67" t="s">
        <v>77</v>
      </c>
      <c r="AN209" s="67" t="s">
        <v>77</v>
      </c>
      <c r="AO209" s="67" t="s">
        <v>75</v>
      </c>
      <c r="AP209" s="67" t="s">
        <v>75</v>
      </c>
      <c r="AR209" s="68" t="s">
        <v>87</v>
      </c>
      <c r="AS209" s="66">
        <v>0.84535320975234196</v>
      </c>
      <c r="AT209" s="66">
        <v>0.852362033202411</v>
      </c>
      <c r="AU209" s="66">
        <v>0.65503642042571297</v>
      </c>
      <c r="AV209" s="66">
        <v>0.70929549035220396</v>
      </c>
      <c r="AW209" s="66">
        <v>0.39325156102380399</v>
      </c>
      <c r="AX209" s="66">
        <v>0.38423686288224501</v>
      </c>
      <c r="AY209" s="66">
        <v>0.84908178687649805</v>
      </c>
      <c r="AZ209" s="66">
        <v>0.85623492331974904</v>
      </c>
      <c r="BA209" s="67" t="s">
        <v>77</v>
      </c>
      <c r="BB209" s="67" t="s">
        <v>77</v>
      </c>
      <c r="BC209" s="67" t="s">
        <v>77</v>
      </c>
      <c r="BD209" s="67" t="s">
        <v>77</v>
      </c>
      <c r="BE209" s="67" t="s">
        <v>77</v>
      </c>
      <c r="BF209" s="67" t="s">
        <v>77</v>
      </c>
      <c r="BG209" s="67" t="s">
        <v>75</v>
      </c>
      <c r="BH209" s="67" t="s">
        <v>77</v>
      </c>
      <c r="BI209" s="63">
        <f t="shared" ref="BI209" si="1918">IF(BJ209=AR209,1,0)</f>
        <v>1</v>
      </c>
      <c r="BJ209" s="63" t="s">
        <v>87</v>
      </c>
      <c r="BK209" s="66">
        <v>0.83149852870428698</v>
      </c>
      <c r="BL209" s="66">
        <v>0.840051780765255</v>
      </c>
      <c r="BM209" s="66">
        <v>2.4536945846266698</v>
      </c>
      <c r="BN209" s="66">
        <v>1.8573873082821999</v>
      </c>
      <c r="BO209" s="66">
        <v>0.41048930716367399</v>
      </c>
      <c r="BP209" s="66">
        <v>0.39993526880577102</v>
      </c>
      <c r="BQ209" s="66">
        <v>0.83515826593662201</v>
      </c>
      <c r="BR209" s="66">
        <v>0.84255161739777595</v>
      </c>
      <c r="BS209" s="63" t="s">
        <v>77</v>
      </c>
      <c r="BT209" s="63" t="s">
        <v>77</v>
      </c>
      <c r="BU209" s="63" t="s">
        <v>77</v>
      </c>
      <c r="BV209" s="63" t="s">
        <v>77</v>
      </c>
      <c r="BW209" s="63" t="s">
        <v>77</v>
      </c>
      <c r="BX209" s="63" t="s">
        <v>77</v>
      </c>
      <c r="BY209" s="63" t="s">
        <v>75</v>
      </c>
      <c r="BZ209" s="63" t="s">
        <v>75</v>
      </c>
    </row>
    <row r="210" spans="1:78" s="63" customFormat="1" x14ac:dyDescent="0.25">
      <c r="A210" s="62">
        <v>14164900</v>
      </c>
      <c r="B210" s="63">
        <v>23772751</v>
      </c>
      <c r="C210" s="63" t="s">
        <v>13</v>
      </c>
      <c r="D210" s="83" t="s">
        <v>226</v>
      </c>
      <c r="E210" s="83"/>
      <c r="F210" s="77"/>
      <c r="G210" s="81">
        <v>0.80500000000000005</v>
      </c>
      <c r="H210" s="64" t="str">
        <f t="shared" si="1811"/>
        <v>VG</v>
      </c>
      <c r="I210" s="64" t="str">
        <f t="shared" ref="I210" si="1919">AJ210</f>
        <v>G</v>
      </c>
      <c r="J210" s="64" t="str">
        <f t="shared" ref="J210" si="1920">BB210</f>
        <v>VG</v>
      </c>
      <c r="K210" s="64" t="str">
        <f t="shared" ref="K210" si="1921">BT210</f>
        <v>VG</v>
      </c>
      <c r="L210" s="65">
        <v>-0.02</v>
      </c>
      <c r="M210" s="65" t="str">
        <f t="shared" si="1815"/>
        <v>VG</v>
      </c>
      <c r="N210" s="64" t="str">
        <f t="shared" ref="N210" si="1922">AO210</f>
        <v>G</v>
      </c>
      <c r="O210" s="64" t="str">
        <f t="shared" ref="O210" si="1923">BD210</f>
        <v>VG</v>
      </c>
      <c r="P210" s="64" t="str">
        <f t="shared" ref="P210" si="1924">BY210</f>
        <v>G</v>
      </c>
      <c r="Q210" s="64">
        <v>0.44</v>
      </c>
      <c r="R210" s="64" t="str">
        <f t="shared" si="1819"/>
        <v>VG</v>
      </c>
      <c r="S210" s="64" t="str">
        <f t="shared" ref="S210" si="1925">AN210</f>
        <v>VG</v>
      </c>
      <c r="T210" s="64" t="str">
        <f t="shared" ref="T210" si="1926">BF210</f>
        <v>VG</v>
      </c>
      <c r="U210" s="64" t="str">
        <f t="shared" ref="U210" si="1927">BX210</f>
        <v>VG</v>
      </c>
      <c r="V210" s="64">
        <v>0.81399999999999995</v>
      </c>
      <c r="W210" s="64" t="str">
        <f t="shared" si="1823"/>
        <v>G</v>
      </c>
      <c r="X210" s="64" t="str">
        <f t="shared" ref="X210" si="1928">AP210</f>
        <v>G</v>
      </c>
      <c r="Y210" s="64" t="str">
        <f t="shared" ref="Y210" si="1929">BH210</f>
        <v>VG</v>
      </c>
      <c r="Z210" s="64" t="str">
        <f t="shared" ref="Z210" si="1930">BZ210</f>
        <v>G</v>
      </c>
      <c r="AA210" s="66">
        <v>0.82957537734731002</v>
      </c>
      <c r="AB210" s="66">
        <v>0.770017181523593</v>
      </c>
      <c r="AC210" s="66">
        <v>4.1945904485044201</v>
      </c>
      <c r="AD210" s="66">
        <v>1.60133556975805</v>
      </c>
      <c r="AE210" s="66">
        <v>0.41282517201920899</v>
      </c>
      <c r="AF210" s="66">
        <v>0.47956523902010201</v>
      </c>
      <c r="AG210" s="66">
        <v>0.83981224617125405</v>
      </c>
      <c r="AH210" s="66">
        <v>0.77168278397218004</v>
      </c>
      <c r="AI210" s="67" t="s">
        <v>77</v>
      </c>
      <c r="AJ210" s="67" t="s">
        <v>75</v>
      </c>
      <c r="AK210" s="67" t="s">
        <v>77</v>
      </c>
      <c r="AL210" s="67" t="s">
        <v>77</v>
      </c>
      <c r="AM210" s="67" t="s">
        <v>77</v>
      </c>
      <c r="AN210" s="67" t="s">
        <v>77</v>
      </c>
      <c r="AO210" s="67" t="s">
        <v>75</v>
      </c>
      <c r="AP210" s="67" t="s">
        <v>75</v>
      </c>
      <c r="AR210" s="68" t="s">
        <v>87</v>
      </c>
      <c r="AS210" s="66">
        <v>0.84535320975234196</v>
      </c>
      <c r="AT210" s="66">
        <v>0.852362033202411</v>
      </c>
      <c r="AU210" s="66">
        <v>0.65503642042571297</v>
      </c>
      <c r="AV210" s="66">
        <v>0.70929549035220396</v>
      </c>
      <c r="AW210" s="66">
        <v>0.39325156102380399</v>
      </c>
      <c r="AX210" s="66">
        <v>0.38423686288224501</v>
      </c>
      <c r="AY210" s="66">
        <v>0.84908178687649805</v>
      </c>
      <c r="AZ210" s="66">
        <v>0.85623492331974904</v>
      </c>
      <c r="BA210" s="67" t="s">
        <v>77</v>
      </c>
      <c r="BB210" s="67" t="s">
        <v>77</v>
      </c>
      <c r="BC210" s="67" t="s">
        <v>77</v>
      </c>
      <c r="BD210" s="67" t="s">
        <v>77</v>
      </c>
      <c r="BE210" s="67" t="s">
        <v>77</v>
      </c>
      <c r="BF210" s="67" t="s">
        <v>77</v>
      </c>
      <c r="BG210" s="67" t="s">
        <v>75</v>
      </c>
      <c r="BH210" s="67" t="s">
        <v>77</v>
      </c>
      <c r="BI210" s="63">
        <f t="shared" ref="BI210" si="1931">IF(BJ210=AR210,1,0)</f>
        <v>1</v>
      </c>
      <c r="BJ210" s="63" t="s">
        <v>87</v>
      </c>
      <c r="BK210" s="66">
        <v>0.83149852870428698</v>
      </c>
      <c r="BL210" s="66">
        <v>0.840051780765255</v>
      </c>
      <c r="BM210" s="66">
        <v>2.4536945846266698</v>
      </c>
      <c r="BN210" s="66">
        <v>1.8573873082821999</v>
      </c>
      <c r="BO210" s="66">
        <v>0.41048930716367399</v>
      </c>
      <c r="BP210" s="66">
        <v>0.39993526880577102</v>
      </c>
      <c r="BQ210" s="66">
        <v>0.83515826593662201</v>
      </c>
      <c r="BR210" s="66">
        <v>0.84255161739777595</v>
      </c>
      <c r="BS210" s="63" t="s">
        <v>77</v>
      </c>
      <c r="BT210" s="63" t="s">
        <v>77</v>
      </c>
      <c r="BU210" s="63" t="s">
        <v>77</v>
      </c>
      <c r="BV210" s="63" t="s">
        <v>77</v>
      </c>
      <c r="BW210" s="63" t="s">
        <v>77</v>
      </c>
      <c r="BX210" s="63" t="s">
        <v>77</v>
      </c>
      <c r="BY210" s="63" t="s">
        <v>75</v>
      </c>
      <c r="BZ210" s="63" t="s">
        <v>75</v>
      </c>
    </row>
    <row r="211" spans="1:78" s="63" customFormat="1" x14ac:dyDescent="0.25">
      <c r="A211" s="62">
        <v>14164900</v>
      </c>
      <c r="B211" s="63">
        <v>23772751</v>
      </c>
      <c r="C211" s="63" t="s">
        <v>13</v>
      </c>
      <c r="D211" s="83" t="s">
        <v>228</v>
      </c>
      <c r="E211" s="83"/>
      <c r="F211" s="77"/>
      <c r="G211" s="81">
        <v>0.80500000000000005</v>
      </c>
      <c r="H211" s="64" t="str">
        <f t="shared" ref="H211" si="1932">IF(G211&gt;0.8,"VG",IF(G211&gt;0.7,"G",IF(G211&gt;0.45,"S","NS")))</f>
        <v>VG</v>
      </c>
      <c r="I211" s="64" t="str">
        <f t="shared" ref="I211" si="1933">AJ211</f>
        <v>G</v>
      </c>
      <c r="J211" s="64" t="str">
        <f t="shared" ref="J211" si="1934">BB211</f>
        <v>VG</v>
      </c>
      <c r="K211" s="64" t="str">
        <f t="shared" ref="K211" si="1935">BT211</f>
        <v>VG</v>
      </c>
      <c r="L211" s="65">
        <v>-1.78E-2</v>
      </c>
      <c r="M211" s="65" t="str">
        <f t="shared" ref="M211" si="1936">IF(ABS(L211)&lt;5%,"VG",IF(ABS(L211)&lt;10%,"G",IF(ABS(L211)&lt;15%,"S","NS")))</f>
        <v>VG</v>
      </c>
      <c r="N211" s="64" t="str">
        <f t="shared" ref="N211" si="1937">AO211</f>
        <v>G</v>
      </c>
      <c r="O211" s="64" t="str">
        <f t="shared" ref="O211" si="1938">BD211</f>
        <v>VG</v>
      </c>
      <c r="P211" s="64" t="str">
        <f t="shared" ref="P211" si="1939">BY211</f>
        <v>G</v>
      </c>
      <c r="Q211" s="64">
        <v>0.44</v>
      </c>
      <c r="R211" s="64" t="str">
        <f t="shared" ref="R211" si="1940">IF(Q211&lt;=0.5,"VG",IF(Q211&lt;=0.6,"G",IF(Q211&lt;=0.7,"S","NS")))</f>
        <v>VG</v>
      </c>
      <c r="S211" s="64" t="str">
        <f t="shared" ref="S211" si="1941">AN211</f>
        <v>VG</v>
      </c>
      <c r="T211" s="64" t="str">
        <f t="shared" ref="T211" si="1942">BF211</f>
        <v>VG</v>
      </c>
      <c r="U211" s="64" t="str">
        <f t="shared" ref="U211" si="1943">BX211</f>
        <v>VG</v>
      </c>
      <c r="V211" s="64">
        <v>0.81399999999999995</v>
      </c>
      <c r="W211" s="64" t="str">
        <f t="shared" ref="W211" si="1944">IF(V211&gt;0.85,"VG",IF(V211&gt;0.75,"G",IF(V211&gt;0.6,"S","NS")))</f>
        <v>G</v>
      </c>
      <c r="X211" s="64" t="str">
        <f t="shared" ref="X211" si="1945">AP211</f>
        <v>G</v>
      </c>
      <c r="Y211" s="64" t="str">
        <f t="shared" ref="Y211" si="1946">BH211</f>
        <v>VG</v>
      </c>
      <c r="Z211" s="64" t="str">
        <f t="shared" ref="Z211" si="1947">BZ211</f>
        <v>G</v>
      </c>
      <c r="AA211" s="66">
        <v>0.82957537734731002</v>
      </c>
      <c r="AB211" s="66">
        <v>0.770017181523593</v>
      </c>
      <c r="AC211" s="66">
        <v>4.1945904485044201</v>
      </c>
      <c r="AD211" s="66">
        <v>1.60133556975805</v>
      </c>
      <c r="AE211" s="66">
        <v>0.41282517201920899</v>
      </c>
      <c r="AF211" s="66">
        <v>0.47956523902010201</v>
      </c>
      <c r="AG211" s="66">
        <v>0.83981224617125405</v>
      </c>
      <c r="AH211" s="66">
        <v>0.77168278397218004</v>
      </c>
      <c r="AI211" s="67" t="s">
        <v>77</v>
      </c>
      <c r="AJ211" s="67" t="s">
        <v>75</v>
      </c>
      <c r="AK211" s="67" t="s">
        <v>77</v>
      </c>
      <c r="AL211" s="67" t="s">
        <v>77</v>
      </c>
      <c r="AM211" s="67" t="s">
        <v>77</v>
      </c>
      <c r="AN211" s="67" t="s">
        <v>77</v>
      </c>
      <c r="AO211" s="67" t="s">
        <v>75</v>
      </c>
      <c r="AP211" s="67" t="s">
        <v>75</v>
      </c>
      <c r="AR211" s="68" t="s">
        <v>87</v>
      </c>
      <c r="AS211" s="66">
        <v>0.84535320975234196</v>
      </c>
      <c r="AT211" s="66">
        <v>0.852362033202411</v>
      </c>
      <c r="AU211" s="66">
        <v>0.65503642042571297</v>
      </c>
      <c r="AV211" s="66">
        <v>0.70929549035220396</v>
      </c>
      <c r="AW211" s="66">
        <v>0.39325156102380399</v>
      </c>
      <c r="AX211" s="66">
        <v>0.38423686288224501</v>
      </c>
      <c r="AY211" s="66">
        <v>0.84908178687649805</v>
      </c>
      <c r="AZ211" s="66">
        <v>0.85623492331974904</v>
      </c>
      <c r="BA211" s="67" t="s">
        <v>77</v>
      </c>
      <c r="BB211" s="67" t="s">
        <v>77</v>
      </c>
      <c r="BC211" s="67" t="s">
        <v>77</v>
      </c>
      <c r="BD211" s="67" t="s">
        <v>77</v>
      </c>
      <c r="BE211" s="67" t="s">
        <v>77</v>
      </c>
      <c r="BF211" s="67" t="s">
        <v>77</v>
      </c>
      <c r="BG211" s="67" t="s">
        <v>75</v>
      </c>
      <c r="BH211" s="67" t="s">
        <v>77</v>
      </c>
      <c r="BI211" s="63">
        <f t="shared" ref="BI211" si="1948">IF(BJ211=AR211,1,0)</f>
        <v>1</v>
      </c>
      <c r="BJ211" s="63" t="s">
        <v>87</v>
      </c>
      <c r="BK211" s="66">
        <v>0.83149852870428698</v>
      </c>
      <c r="BL211" s="66">
        <v>0.840051780765255</v>
      </c>
      <c r="BM211" s="66">
        <v>2.4536945846266698</v>
      </c>
      <c r="BN211" s="66">
        <v>1.8573873082821999</v>
      </c>
      <c r="BO211" s="66">
        <v>0.41048930716367399</v>
      </c>
      <c r="BP211" s="66">
        <v>0.39993526880577102</v>
      </c>
      <c r="BQ211" s="66">
        <v>0.83515826593662201</v>
      </c>
      <c r="BR211" s="66">
        <v>0.84255161739777595</v>
      </c>
      <c r="BS211" s="63" t="s">
        <v>77</v>
      </c>
      <c r="BT211" s="63" t="s">
        <v>77</v>
      </c>
      <c r="BU211" s="63" t="s">
        <v>77</v>
      </c>
      <c r="BV211" s="63" t="s">
        <v>77</v>
      </c>
      <c r="BW211" s="63" t="s">
        <v>77</v>
      </c>
      <c r="BX211" s="63" t="s">
        <v>77</v>
      </c>
      <c r="BY211" s="63" t="s">
        <v>75</v>
      </c>
      <c r="BZ211" s="63" t="s">
        <v>75</v>
      </c>
    </row>
    <row r="212" spans="1:78" s="63" customFormat="1" x14ac:dyDescent="0.25">
      <c r="A212" s="62">
        <v>14164900</v>
      </c>
      <c r="B212" s="63">
        <v>23772751</v>
      </c>
      <c r="C212" s="63" t="s">
        <v>13</v>
      </c>
      <c r="D212" s="83" t="s">
        <v>240</v>
      </c>
      <c r="E212" s="83"/>
      <c r="F212" s="77"/>
      <c r="G212" s="81">
        <v>0.80400000000000005</v>
      </c>
      <c r="H212" s="64" t="str">
        <f t="shared" ref="H212" si="1949">IF(G212&gt;0.8,"VG",IF(G212&gt;0.7,"G",IF(G212&gt;0.45,"S","NS")))</f>
        <v>VG</v>
      </c>
      <c r="I212" s="64" t="str">
        <f t="shared" ref="I212" si="1950">AJ212</f>
        <v>G</v>
      </c>
      <c r="J212" s="64" t="str">
        <f t="shared" ref="J212" si="1951">BB212</f>
        <v>VG</v>
      </c>
      <c r="K212" s="64" t="str">
        <f t="shared" ref="K212" si="1952">BT212</f>
        <v>VG</v>
      </c>
      <c r="L212" s="65">
        <v>-2.07E-2</v>
      </c>
      <c r="M212" s="65" t="str">
        <f t="shared" ref="M212" si="1953">IF(ABS(L212)&lt;5%,"VG",IF(ABS(L212)&lt;10%,"G",IF(ABS(L212)&lt;15%,"S","NS")))</f>
        <v>VG</v>
      </c>
      <c r="N212" s="64" t="str">
        <f t="shared" ref="N212" si="1954">AO212</f>
        <v>G</v>
      </c>
      <c r="O212" s="64" t="str">
        <f t="shared" ref="O212" si="1955">BD212</f>
        <v>VG</v>
      </c>
      <c r="P212" s="64" t="str">
        <f t="shared" ref="P212" si="1956">BY212</f>
        <v>G</v>
      </c>
      <c r="Q212" s="64">
        <v>0.44</v>
      </c>
      <c r="R212" s="64" t="str">
        <f t="shared" ref="R212" si="1957">IF(Q212&lt;=0.5,"VG",IF(Q212&lt;=0.6,"G",IF(Q212&lt;=0.7,"S","NS")))</f>
        <v>VG</v>
      </c>
      <c r="S212" s="64" t="str">
        <f t="shared" ref="S212" si="1958">AN212</f>
        <v>VG</v>
      </c>
      <c r="T212" s="64" t="str">
        <f t="shared" ref="T212" si="1959">BF212</f>
        <v>VG</v>
      </c>
      <c r="U212" s="64" t="str">
        <f t="shared" ref="U212" si="1960">BX212</f>
        <v>VG</v>
      </c>
      <c r="V212" s="64">
        <v>0.81399999999999995</v>
      </c>
      <c r="W212" s="64" t="str">
        <f t="shared" ref="W212" si="1961">IF(V212&gt;0.85,"VG",IF(V212&gt;0.75,"G",IF(V212&gt;0.6,"S","NS")))</f>
        <v>G</v>
      </c>
      <c r="X212" s="64" t="str">
        <f t="shared" ref="X212" si="1962">AP212</f>
        <v>G</v>
      </c>
      <c r="Y212" s="64" t="str">
        <f t="shared" ref="Y212" si="1963">BH212</f>
        <v>VG</v>
      </c>
      <c r="Z212" s="64" t="str">
        <f t="shared" ref="Z212" si="1964">BZ212</f>
        <v>G</v>
      </c>
      <c r="AA212" s="66">
        <v>0.82957537734731002</v>
      </c>
      <c r="AB212" s="66">
        <v>0.770017181523593</v>
      </c>
      <c r="AC212" s="66">
        <v>4.1945904485044201</v>
      </c>
      <c r="AD212" s="66">
        <v>1.60133556975805</v>
      </c>
      <c r="AE212" s="66">
        <v>0.41282517201920899</v>
      </c>
      <c r="AF212" s="66">
        <v>0.47956523902010201</v>
      </c>
      <c r="AG212" s="66">
        <v>0.83981224617125405</v>
      </c>
      <c r="AH212" s="66">
        <v>0.77168278397218004</v>
      </c>
      <c r="AI212" s="67" t="s">
        <v>77</v>
      </c>
      <c r="AJ212" s="67" t="s">
        <v>75</v>
      </c>
      <c r="AK212" s="67" t="s">
        <v>77</v>
      </c>
      <c r="AL212" s="67" t="s">
        <v>77</v>
      </c>
      <c r="AM212" s="67" t="s">
        <v>77</v>
      </c>
      <c r="AN212" s="67" t="s">
        <v>77</v>
      </c>
      <c r="AO212" s="67" t="s">
        <v>75</v>
      </c>
      <c r="AP212" s="67" t="s">
        <v>75</v>
      </c>
      <c r="AR212" s="68" t="s">
        <v>87</v>
      </c>
      <c r="AS212" s="66">
        <v>0.84535320975234196</v>
      </c>
      <c r="AT212" s="66">
        <v>0.852362033202411</v>
      </c>
      <c r="AU212" s="66">
        <v>0.65503642042571297</v>
      </c>
      <c r="AV212" s="66">
        <v>0.70929549035220396</v>
      </c>
      <c r="AW212" s="66">
        <v>0.39325156102380399</v>
      </c>
      <c r="AX212" s="66">
        <v>0.38423686288224501</v>
      </c>
      <c r="AY212" s="66">
        <v>0.84908178687649805</v>
      </c>
      <c r="AZ212" s="66">
        <v>0.85623492331974904</v>
      </c>
      <c r="BA212" s="67" t="s">
        <v>77</v>
      </c>
      <c r="BB212" s="67" t="s">
        <v>77</v>
      </c>
      <c r="BC212" s="67" t="s">
        <v>77</v>
      </c>
      <c r="BD212" s="67" t="s">
        <v>77</v>
      </c>
      <c r="BE212" s="67" t="s">
        <v>77</v>
      </c>
      <c r="BF212" s="67" t="s">
        <v>77</v>
      </c>
      <c r="BG212" s="67" t="s">
        <v>75</v>
      </c>
      <c r="BH212" s="67" t="s">
        <v>77</v>
      </c>
      <c r="BI212" s="63">
        <f t="shared" ref="BI212" si="1965">IF(BJ212=AR212,1,0)</f>
        <v>1</v>
      </c>
      <c r="BJ212" s="63" t="s">
        <v>87</v>
      </c>
      <c r="BK212" s="66">
        <v>0.83149852870428698</v>
      </c>
      <c r="BL212" s="66">
        <v>0.840051780765255</v>
      </c>
      <c r="BM212" s="66">
        <v>2.4536945846266698</v>
      </c>
      <c r="BN212" s="66">
        <v>1.8573873082821999</v>
      </c>
      <c r="BO212" s="66">
        <v>0.41048930716367399</v>
      </c>
      <c r="BP212" s="66">
        <v>0.39993526880577102</v>
      </c>
      <c r="BQ212" s="66">
        <v>0.83515826593662201</v>
      </c>
      <c r="BR212" s="66">
        <v>0.84255161739777595</v>
      </c>
      <c r="BS212" s="63" t="s">
        <v>77</v>
      </c>
      <c r="BT212" s="63" t="s">
        <v>77</v>
      </c>
      <c r="BU212" s="63" t="s">
        <v>77</v>
      </c>
      <c r="BV212" s="63" t="s">
        <v>77</v>
      </c>
      <c r="BW212" s="63" t="s">
        <v>77</v>
      </c>
      <c r="BX212" s="63" t="s">
        <v>77</v>
      </c>
      <c r="BY212" s="63" t="s">
        <v>75</v>
      </c>
      <c r="BZ212" s="63" t="s">
        <v>75</v>
      </c>
    </row>
    <row r="213" spans="1:78" s="63" customFormat="1" x14ac:dyDescent="0.25">
      <c r="A213" s="62">
        <v>14164900</v>
      </c>
      <c r="B213" s="63">
        <v>23772751</v>
      </c>
      <c r="C213" s="63" t="s">
        <v>13</v>
      </c>
      <c r="D213" s="83" t="s">
        <v>254</v>
      </c>
      <c r="E213" s="83"/>
      <c r="F213" s="77"/>
      <c r="G213" s="81">
        <v>0.80500000000000005</v>
      </c>
      <c r="H213" s="64" t="str">
        <f t="shared" ref="H213" si="1966">IF(G213&gt;0.8,"VG",IF(G213&gt;0.7,"G",IF(G213&gt;0.45,"S","NS")))</f>
        <v>VG</v>
      </c>
      <c r="I213" s="64" t="str">
        <f t="shared" ref="I213" si="1967">AJ213</f>
        <v>G</v>
      </c>
      <c r="J213" s="64" t="str">
        <f t="shared" ref="J213" si="1968">BB213</f>
        <v>VG</v>
      </c>
      <c r="K213" s="64" t="str">
        <f t="shared" ref="K213" si="1969">BT213</f>
        <v>VG</v>
      </c>
      <c r="L213" s="65">
        <v>-0.02</v>
      </c>
      <c r="M213" s="65" t="str">
        <f t="shared" ref="M213" si="1970">IF(ABS(L213)&lt;5%,"VG",IF(ABS(L213)&lt;10%,"G",IF(ABS(L213)&lt;15%,"S","NS")))</f>
        <v>VG</v>
      </c>
      <c r="N213" s="64" t="str">
        <f t="shared" ref="N213" si="1971">AO213</f>
        <v>G</v>
      </c>
      <c r="O213" s="64" t="str">
        <f t="shared" ref="O213" si="1972">BD213</f>
        <v>VG</v>
      </c>
      <c r="P213" s="64" t="str">
        <f t="shared" ref="P213" si="1973">BY213</f>
        <v>G</v>
      </c>
      <c r="Q213" s="64">
        <v>0.44</v>
      </c>
      <c r="R213" s="64" t="str">
        <f t="shared" ref="R213" si="1974">IF(Q213&lt;=0.5,"VG",IF(Q213&lt;=0.6,"G",IF(Q213&lt;=0.7,"S","NS")))</f>
        <v>VG</v>
      </c>
      <c r="S213" s="64" t="str">
        <f t="shared" ref="S213" si="1975">AN213</f>
        <v>VG</v>
      </c>
      <c r="T213" s="64" t="str">
        <f t="shared" ref="T213" si="1976">BF213</f>
        <v>VG</v>
      </c>
      <c r="U213" s="64" t="str">
        <f t="shared" ref="U213" si="1977">BX213</f>
        <v>VG</v>
      </c>
      <c r="V213" s="64">
        <v>0.81399999999999995</v>
      </c>
      <c r="W213" s="64" t="str">
        <f t="shared" ref="W213" si="1978">IF(V213&gt;0.85,"VG",IF(V213&gt;0.75,"G",IF(V213&gt;0.6,"S","NS")))</f>
        <v>G</v>
      </c>
      <c r="X213" s="64" t="str">
        <f t="shared" ref="X213" si="1979">AP213</f>
        <v>G</v>
      </c>
      <c r="Y213" s="64" t="str">
        <f t="shared" ref="Y213" si="1980">BH213</f>
        <v>VG</v>
      </c>
      <c r="Z213" s="64" t="str">
        <f t="shared" ref="Z213" si="1981">BZ213</f>
        <v>G</v>
      </c>
      <c r="AA213" s="66">
        <v>0.82957537734731002</v>
      </c>
      <c r="AB213" s="66">
        <v>0.770017181523593</v>
      </c>
      <c r="AC213" s="66">
        <v>4.1945904485044201</v>
      </c>
      <c r="AD213" s="66">
        <v>1.60133556975805</v>
      </c>
      <c r="AE213" s="66">
        <v>0.41282517201920899</v>
      </c>
      <c r="AF213" s="66">
        <v>0.47956523902010201</v>
      </c>
      <c r="AG213" s="66">
        <v>0.83981224617125405</v>
      </c>
      <c r="AH213" s="66">
        <v>0.77168278397218004</v>
      </c>
      <c r="AI213" s="67" t="s">
        <v>77</v>
      </c>
      <c r="AJ213" s="67" t="s">
        <v>75</v>
      </c>
      <c r="AK213" s="67" t="s">
        <v>77</v>
      </c>
      <c r="AL213" s="67" t="s">
        <v>77</v>
      </c>
      <c r="AM213" s="67" t="s">
        <v>77</v>
      </c>
      <c r="AN213" s="67" t="s">
        <v>77</v>
      </c>
      <c r="AO213" s="67" t="s">
        <v>75</v>
      </c>
      <c r="AP213" s="67" t="s">
        <v>75</v>
      </c>
      <c r="AR213" s="68" t="s">
        <v>87</v>
      </c>
      <c r="AS213" s="66">
        <v>0.84535320975234196</v>
      </c>
      <c r="AT213" s="66">
        <v>0.852362033202411</v>
      </c>
      <c r="AU213" s="66">
        <v>0.65503642042571297</v>
      </c>
      <c r="AV213" s="66">
        <v>0.70929549035220396</v>
      </c>
      <c r="AW213" s="66">
        <v>0.39325156102380399</v>
      </c>
      <c r="AX213" s="66">
        <v>0.38423686288224501</v>
      </c>
      <c r="AY213" s="66">
        <v>0.84908178687649805</v>
      </c>
      <c r="AZ213" s="66">
        <v>0.85623492331974904</v>
      </c>
      <c r="BA213" s="67" t="s">
        <v>77</v>
      </c>
      <c r="BB213" s="67" t="s">
        <v>77</v>
      </c>
      <c r="BC213" s="67" t="s">
        <v>77</v>
      </c>
      <c r="BD213" s="67" t="s">
        <v>77</v>
      </c>
      <c r="BE213" s="67" t="s">
        <v>77</v>
      </c>
      <c r="BF213" s="67" t="s">
        <v>77</v>
      </c>
      <c r="BG213" s="67" t="s">
        <v>75</v>
      </c>
      <c r="BH213" s="67" t="s">
        <v>77</v>
      </c>
      <c r="BI213" s="63">
        <f t="shared" ref="BI213" si="1982">IF(BJ213=AR213,1,0)</f>
        <v>1</v>
      </c>
      <c r="BJ213" s="63" t="s">
        <v>87</v>
      </c>
      <c r="BK213" s="66">
        <v>0.83149852870428698</v>
      </c>
      <c r="BL213" s="66">
        <v>0.840051780765255</v>
      </c>
      <c r="BM213" s="66">
        <v>2.4536945846266698</v>
      </c>
      <c r="BN213" s="66">
        <v>1.8573873082821999</v>
      </c>
      <c r="BO213" s="66">
        <v>0.41048930716367399</v>
      </c>
      <c r="BP213" s="66">
        <v>0.39993526880577102</v>
      </c>
      <c r="BQ213" s="66">
        <v>0.83515826593662201</v>
      </c>
      <c r="BR213" s="66">
        <v>0.84255161739777595</v>
      </c>
      <c r="BS213" s="63" t="s">
        <v>77</v>
      </c>
      <c r="BT213" s="63" t="s">
        <v>77</v>
      </c>
      <c r="BU213" s="63" t="s">
        <v>77</v>
      </c>
      <c r="BV213" s="63" t="s">
        <v>77</v>
      </c>
      <c r="BW213" s="63" t="s">
        <v>77</v>
      </c>
      <c r="BX213" s="63" t="s">
        <v>77</v>
      </c>
      <c r="BY213" s="63" t="s">
        <v>75</v>
      </c>
      <c r="BZ213" s="63" t="s">
        <v>75</v>
      </c>
    </row>
    <row r="214" spans="1:78" s="63" customFormat="1" x14ac:dyDescent="0.25">
      <c r="A214" s="62">
        <v>14164900</v>
      </c>
      <c r="B214" s="63">
        <v>23772751</v>
      </c>
      <c r="C214" s="63" t="s">
        <v>13</v>
      </c>
      <c r="D214" s="83" t="s">
        <v>312</v>
      </c>
      <c r="E214" s="83"/>
      <c r="F214" s="77"/>
      <c r="G214" s="81">
        <v>0.78</v>
      </c>
      <c r="H214" s="64" t="str">
        <f t="shared" ref="H214" si="1983">IF(G214&gt;0.8,"VG",IF(G214&gt;0.7,"G",IF(G214&gt;0.45,"S","NS")))</f>
        <v>G</v>
      </c>
      <c r="I214" s="64" t="str">
        <f t="shared" ref="I214" si="1984">AJ214</f>
        <v>G</v>
      </c>
      <c r="J214" s="64" t="str">
        <f t="shared" ref="J214" si="1985">BB214</f>
        <v>VG</v>
      </c>
      <c r="K214" s="64" t="str">
        <f t="shared" ref="K214" si="1986">BT214</f>
        <v>VG</v>
      </c>
      <c r="L214" s="65">
        <v>0.1018</v>
      </c>
      <c r="M214" s="65" t="str">
        <f t="shared" ref="M214" si="1987">IF(ABS(L214)&lt;5%,"VG",IF(ABS(L214)&lt;10%,"G",IF(ABS(L214)&lt;15%,"S","NS")))</f>
        <v>S</v>
      </c>
      <c r="N214" s="64" t="str">
        <f t="shared" ref="N214" si="1988">AO214</f>
        <v>G</v>
      </c>
      <c r="O214" s="64" t="str">
        <f t="shared" ref="O214" si="1989">BD214</f>
        <v>VG</v>
      </c>
      <c r="P214" s="64" t="str">
        <f t="shared" ref="P214" si="1990">BY214</f>
        <v>G</v>
      </c>
      <c r="Q214" s="64">
        <v>0.46</v>
      </c>
      <c r="R214" s="64" t="str">
        <f t="shared" ref="R214" si="1991">IF(Q214&lt;=0.5,"VG",IF(Q214&lt;=0.6,"G",IF(Q214&lt;=0.7,"S","NS")))</f>
        <v>VG</v>
      </c>
      <c r="S214" s="64" t="str">
        <f t="shared" ref="S214" si="1992">AN214</f>
        <v>VG</v>
      </c>
      <c r="T214" s="64" t="str">
        <f t="shared" ref="T214" si="1993">BF214</f>
        <v>VG</v>
      </c>
      <c r="U214" s="64" t="str">
        <f t="shared" ref="U214" si="1994">BX214</f>
        <v>VG</v>
      </c>
      <c r="V214" s="64">
        <v>0.81359999999999999</v>
      </c>
      <c r="W214" s="64" t="str">
        <f t="shared" ref="W214" si="1995">IF(V214&gt;0.85,"VG",IF(V214&gt;0.75,"G",IF(V214&gt;0.6,"S","NS")))</f>
        <v>G</v>
      </c>
      <c r="X214" s="64" t="str">
        <f t="shared" ref="X214" si="1996">AP214</f>
        <v>G</v>
      </c>
      <c r="Y214" s="64" t="str">
        <f t="shared" ref="Y214" si="1997">BH214</f>
        <v>VG</v>
      </c>
      <c r="Z214" s="64" t="str">
        <f t="shared" ref="Z214" si="1998">BZ214</f>
        <v>G</v>
      </c>
      <c r="AA214" s="66">
        <v>0.82957537734731002</v>
      </c>
      <c r="AB214" s="66">
        <v>0.770017181523593</v>
      </c>
      <c r="AC214" s="66">
        <v>4.1945904485044201</v>
      </c>
      <c r="AD214" s="66">
        <v>1.60133556975805</v>
      </c>
      <c r="AE214" s="66">
        <v>0.41282517201920899</v>
      </c>
      <c r="AF214" s="66">
        <v>0.47956523902010201</v>
      </c>
      <c r="AG214" s="66">
        <v>0.83981224617125405</v>
      </c>
      <c r="AH214" s="66">
        <v>0.77168278397218004</v>
      </c>
      <c r="AI214" s="67" t="s">
        <v>77</v>
      </c>
      <c r="AJ214" s="67" t="s">
        <v>75</v>
      </c>
      <c r="AK214" s="67" t="s">
        <v>77</v>
      </c>
      <c r="AL214" s="67" t="s">
        <v>77</v>
      </c>
      <c r="AM214" s="67" t="s">
        <v>77</v>
      </c>
      <c r="AN214" s="67" t="s">
        <v>77</v>
      </c>
      <c r="AO214" s="67" t="s">
        <v>75</v>
      </c>
      <c r="AP214" s="67" t="s">
        <v>75</v>
      </c>
      <c r="AR214" s="68" t="s">
        <v>87</v>
      </c>
      <c r="AS214" s="66">
        <v>0.84535320975234196</v>
      </c>
      <c r="AT214" s="66">
        <v>0.852362033202411</v>
      </c>
      <c r="AU214" s="66">
        <v>0.65503642042571297</v>
      </c>
      <c r="AV214" s="66">
        <v>0.70929549035220396</v>
      </c>
      <c r="AW214" s="66">
        <v>0.39325156102380399</v>
      </c>
      <c r="AX214" s="66">
        <v>0.38423686288224501</v>
      </c>
      <c r="AY214" s="66">
        <v>0.84908178687649805</v>
      </c>
      <c r="AZ214" s="66">
        <v>0.85623492331974904</v>
      </c>
      <c r="BA214" s="67" t="s">
        <v>77</v>
      </c>
      <c r="BB214" s="67" t="s">
        <v>77</v>
      </c>
      <c r="BC214" s="67" t="s">
        <v>77</v>
      </c>
      <c r="BD214" s="67" t="s">
        <v>77</v>
      </c>
      <c r="BE214" s="67" t="s">
        <v>77</v>
      </c>
      <c r="BF214" s="67" t="s">
        <v>77</v>
      </c>
      <c r="BG214" s="67" t="s">
        <v>75</v>
      </c>
      <c r="BH214" s="67" t="s">
        <v>77</v>
      </c>
      <c r="BI214" s="63">
        <f t="shared" ref="BI214" si="1999">IF(BJ214=AR214,1,0)</f>
        <v>1</v>
      </c>
      <c r="BJ214" s="63" t="s">
        <v>87</v>
      </c>
      <c r="BK214" s="66">
        <v>0.83149852870428698</v>
      </c>
      <c r="BL214" s="66">
        <v>0.840051780765255</v>
      </c>
      <c r="BM214" s="66">
        <v>2.4536945846266698</v>
      </c>
      <c r="BN214" s="66">
        <v>1.8573873082821999</v>
      </c>
      <c r="BO214" s="66">
        <v>0.41048930716367399</v>
      </c>
      <c r="BP214" s="66">
        <v>0.39993526880577102</v>
      </c>
      <c r="BQ214" s="66">
        <v>0.83515826593662201</v>
      </c>
      <c r="BR214" s="66">
        <v>0.84255161739777595</v>
      </c>
      <c r="BS214" s="63" t="s">
        <v>77</v>
      </c>
      <c r="BT214" s="63" t="s">
        <v>77</v>
      </c>
      <c r="BU214" s="63" t="s">
        <v>77</v>
      </c>
      <c r="BV214" s="63" t="s">
        <v>77</v>
      </c>
      <c r="BW214" s="63" t="s">
        <v>77</v>
      </c>
      <c r="BX214" s="63" t="s">
        <v>77</v>
      </c>
      <c r="BY214" s="63" t="s">
        <v>75</v>
      </c>
      <c r="BZ214" s="63" t="s">
        <v>75</v>
      </c>
    </row>
    <row r="215" spans="1:78" s="63" customFormat="1" x14ac:dyDescent="0.25">
      <c r="A215" s="62">
        <v>14164900</v>
      </c>
      <c r="B215" s="63">
        <v>23772751</v>
      </c>
      <c r="C215" s="63" t="s">
        <v>13</v>
      </c>
      <c r="D215" s="83" t="s">
        <v>346</v>
      </c>
      <c r="E215" s="83"/>
      <c r="F215" s="77"/>
      <c r="G215" s="81">
        <v>0.80900000000000005</v>
      </c>
      <c r="H215" s="64" t="str">
        <f t="shared" ref="H215" si="2000">IF(G215&gt;0.8,"VG",IF(G215&gt;0.7,"G",IF(G215&gt;0.45,"S","NS")))</f>
        <v>VG</v>
      </c>
      <c r="I215" s="64" t="str">
        <f t="shared" ref="I215" si="2001">AJ215</f>
        <v>G</v>
      </c>
      <c r="J215" s="64" t="str">
        <f t="shared" ref="J215" si="2002">BB215</f>
        <v>VG</v>
      </c>
      <c r="K215" s="64" t="str">
        <f t="shared" ref="K215" si="2003">BT215</f>
        <v>VG</v>
      </c>
      <c r="L215" s="65">
        <v>-1.5699999999999999E-2</v>
      </c>
      <c r="M215" s="65" t="str">
        <f t="shared" ref="M215" si="2004">IF(ABS(L215)&lt;5%,"VG",IF(ABS(L215)&lt;10%,"G",IF(ABS(L215)&lt;15%,"S","NS")))</f>
        <v>VG</v>
      </c>
      <c r="N215" s="64" t="str">
        <f t="shared" ref="N215" si="2005">AO215</f>
        <v>G</v>
      </c>
      <c r="O215" s="64" t="str">
        <f t="shared" ref="O215" si="2006">BD215</f>
        <v>VG</v>
      </c>
      <c r="P215" s="64" t="str">
        <f t="shared" ref="P215" si="2007">BY215</f>
        <v>G</v>
      </c>
      <c r="Q215" s="64">
        <v>0.437</v>
      </c>
      <c r="R215" s="64" t="str">
        <f t="shared" ref="R215" si="2008">IF(Q215&lt;=0.5,"VG",IF(Q215&lt;=0.6,"G",IF(Q215&lt;=0.7,"S","NS")))</f>
        <v>VG</v>
      </c>
      <c r="S215" s="64" t="str">
        <f t="shared" ref="S215" si="2009">AN215</f>
        <v>VG</v>
      </c>
      <c r="T215" s="64" t="str">
        <f t="shared" ref="T215" si="2010">BF215</f>
        <v>VG</v>
      </c>
      <c r="U215" s="64" t="str">
        <f t="shared" ref="U215" si="2011">BX215</f>
        <v>VG</v>
      </c>
      <c r="V215" s="64">
        <v>0.81699999999999995</v>
      </c>
      <c r="W215" s="64" t="str">
        <f t="shared" ref="W215" si="2012">IF(V215&gt;0.85,"VG",IF(V215&gt;0.75,"G",IF(V215&gt;0.6,"S","NS")))</f>
        <v>G</v>
      </c>
      <c r="X215" s="64" t="str">
        <f t="shared" ref="X215" si="2013">AP215</f>
        <v>G</v>
      </c>
      <c r="Y215" s="64" t="str">
        <f t="shared" ref="Y215" si="2014">BH215</f>
        <v>VG</v>
      </c>
      <c r="Z215" s="64" t="str">
        <f t="shared" ref="Z215" si="2015">BZ215</f>
        <v>G</v>
      </c>
      <c r="AA215" s="66">
        <v>0.82957537734731002</v>
      </c>
      <c r="AB215" s="66">
        <v>0.770017181523593</v>
      </c>
      <c r="AC215" s="66">
        <v>4.1945904485044201</v>
      </c>
      <c r="AD215" s="66">
        <v>1.60133556975805</v>
      </c>
      <c r="AE215" s="66">
        <v>0.41282517201920899</v>
      </c>
      <c r="AF215" s="66">
        <v>0.47956523902010201</v>
      </c>
      <c r="AG215" s="66">
        <v>0.83981224617125405</v>
      </c>
      <c r="AH215" s="66">
        <v>0.77168278397218004</v>
      </c>
      <c r="AI215" s="67" t="s">
        <v>77</v>
      </c>
      <c r="AJ215" s="67" t="s">
        <v>75</v>
      </c>
      <c r="AK215" s="67" t="s">
        <v>77</v>
      </c>
      <c r="AL215" s="67" t="s">
        <v>77</v>
      </c>
      <c r="AM215" s="67" t="s">
        <v>77</v>
      </c>
      <c r="AN215" s="67" t="s">
        <v>77</v>
      </c>
      <c r="AO215" s="67" t="s">
        <v>75</v>
      </c>
      <c r="AP215" s="67" t="s">
        <v>75</v>
      </c>
      <c r="AR215" s="68" t="s">
        <v>87</v>
      </c>
      <c r="AS215" s="66">
        <v>0.84535320975234196</v>
      </c>
      <c r="AT215" s="66">
        <v>0.852362033202411</v>
      </c>
      <c r="AU215" s="66">
        <v>0.65503642042571297</v>
      </c>
      <c r="AV215" s="66">
        <v>0.70929549035220396</v>
      </c>
      <c r="AW215" s="66">
        <v>0.39325156102380399</v>
      </c>
      <c r="AX215" s="66">
        <v>0.38423686288224501</v>
      </c>
      <c r="AY215" s="66">
        <v>0.84908178687649805</v>
      </c>
      <c r="AZ215" s="66">
        <v>0.85623492331974904</v>
      </c>
      <c r="BA215" s="67" t="s">
        <v>77</v>
      </c>
      <c r="BB215" s="67" t="s">
        <v>77</v>
      </c>
      <c r="BC215" s="67" t="s">
        <v>77</v>
      </c>
      <c r="BD215" s="67" t="s">
        <v>77</v>
      </c>
      <c r="BE215" s="67" t="s">
        <v>77</v>
      </c>
      <c r="BF215" s="67" t="s">
        <v>77</v>
      </c>
      <c r="BG215" s="67" t="s">
        <v>75</v>
      </c>
      <c r="BH215" s="67" t="s">
        <v>77</v>
      </c>
      <c r="BI215" s="63">
        <f t="shared" ref="BI215" si="2016">IF(BJ215=AR215,1,0)</f>
        <v>1</v>
      </c>
      <c r="BJ215" s="63" t="s">
        <v>87</v>
      </c>
      <c r="BK215" s="66">
        <v>0.83149852870428698</v>
      </c>
      <c r="BL215" s="66">
        <v>0.840051780765255</v>
      </c>
      <c r="BM215" s="66">
        <v>2.4536945846266698</v>
      </c>
      <c r="BN215" s="66">
        <v>1.8573873082821999</v>
      </c>
      <c r="BO215" s="66">
        <v>0.41048930716367399</v>
      </c>
      <c r="BP215" s="66">
        <v>0.39993526880577102</v>
      </c>
      <c r="BQ215" s="66">
        <v>0.83515826593662201</v>
      </c>
      <c r="BR215" s="66">
        <v>0.84255161739777595</v>
      </c>
      <c r="BS215" s="63" t="s">
        <v>77</v>
      </c>
      <c r="BT215" s="63" t="s">
        <v>77</v>
      </c>
      <c r="BU215" s="63" t="s">
        <v>77</v>
      </c>
      <c r="BV215" s="63" t="s">
        <v>77</v>
      </c>
      <c r="BW215" s="63" t="s">
        <v>77</v>
      </c>
      <c r="BX215" s="63" t="s">
        <v>77</v>
      </c>
      <c r="BY215" s="63" t="s">
        <v>75</v>
      </c>
      <c r="BZ215" s="63" t="s">
        <v>75</v>
      </c>
    </row>
    <row r="216" spans="1:78" s="63" customFormat="1" x14ac:dyDescent="0.25">
      <c r="A216" s="62">
        <v>14164900</v>
      </c>
      <c r="B216" s="63">
        <v>23772751</v>
      </c>
      <c r="C216" s="63" t="s">
        <v>13</v>
      </c>
      <c r="D216" s="83" t="s">
        <v>347</v>
      </c>
      <c r="E216" s="83"/>
      <c r="F216" s="77"/>
      <c r="G216" s="81">
        <v>0.81399999999999995</v>
      </c>
      <c r="H216" s="64" t="str">
        <f t="shared" ref="H216" si="2017">IF(G216&gt;0.8,"VG",IF(G216&gt;0.7,"G",IF(G216&gt;0.45,"S","NS")))</f>
        <v>VG</v>
      </c>
      <c r="I216" s="64" t="str">
        <f t="shared" ref="I216" si="2018">AJ216</f>
        <v>G</v>
      </c>
      <c r="J216" s="64" t="str">
        <f t="shared" ref="J216" si="2019">BB216</f>
        <v>VG</v>
      </c>
      <c r="K216" s="64" t="str">
        <f t="shared" ref="K216" si="2020">BT216</f>
        <v>VG</v>
      </c>
      <c r="L216" s="65">
        <v>-2.1000000000000001E-2</v>
      </c>
      <c r="M216" s="65" t="str">
        <f t="shared" ref="M216" si="2021">IF(ABS(L216)&lt;5%,"VG",IF(ABS(L216)&lt;10%,"G",IF(ABS(L216)&lt;15%,"S","NS")))</f>
        <v>VG</v>
      </c>
      <c r="N216" s="64" t="str">
        <f t="shared" ref="N216" si="2022">AO216</f>
        <v>G</v>
      </c>
      <c r="O216" s="64" t="str">
        <f t="shared" ref="O216" si="2023">BD216</f>
        <v>VG</v>
      </c>
      <c r="P216" s="64" t="str">
        <f t="shared" ref="P216" si="2024">BY216</f>
        <v>G</v>
      </c>
      <c r="Q216" s="64">
        <v>0.43</v>
      </c>
      <c r="R216" s="64" t="str">
        <f t="shared" ref="R216" si="2025">IF(Q216&lt;=0.5,"VG",IF(Q216&lt;=0.6,"G",IF(Q216&lt;=0.7,"S","NS")))</f>
        <v>VG</v>
      </c>
      <c r="S216" s="64" t="str">
        <f t="shared" ref="S216" si="2026">AN216</f>
        <v>VG</v>
      </c>
      <c r="T216" s="64" t="str">
        <f t="shared" ref="T216" si="2027">BF216</f>
        <v>VG</v>
      </c>
      <c r="U216" s="64" t="str">
        <f t="shared" ref="U216" si="2028">BX216</f>
        <v>VG</v>
      </c>
      <c r="V216" s="64">
        <v>0.82</v>
      </c>
      <c r="W216" s="64" t="str">
        <f t="shared" ref="W216" si="2029">IF(V216&gt;0.85,"VG",IF(V216&gt;0.75,"G",IF(V216&gt;0.6,"S","NS")))</f>
        <v>G</v>
      </c>
      <c r="X216" s="64" t="str">
        <f t="shared" ref="X216" si="2030">AP216</f>
        <v>G</v>
      </c>
      <c r="Y216" s="64" t="str">
        <f t="shared" ref="Y216" si="2031">BH216</f>
        <v>VG</v>
      </c>
      <c r="Z216" s="64" t="str">
        <f t="shared" ref="Z216" si="2032">BZ216</f>
        <v>G</v>
      </c>
      <c r="AA216" s="66">
        <v>0.82957537734731002</v>
      </c>
      <c r="AB216" s="66">
        <v>0.770017181523593</v>
      </c>
      <c r="AC216" s="66">
        <v>4.1945904485044201</v>
      </c>
      <c r="AD216" s="66">
        <v>1.60133556975805</v>
      </c>
      <c r="AE216" s="66">
        <v>0.41282517201920899</v>
      </c>
      <c r="AF216" s="66">
        <v>0.47956523902010201</v>
      </c>
      <c r="AG216" s="66">
        <v>0.83981224617125405</v>
      </c>
      <c r="AH216" s="66">
        <v>0.77168278397218004</v>
      </c>
      <c r="AI216" s="67" t="s">
        <v>77</v>
      </c>
      <c r="AJ216" s="67" t="s">
        <v>75</v>
      </c>
      <c r="AK216" s="67" t="s">
        <v>77</v>
      </c>
      <c r="AL216" s="67" t="s">
        <v>77</v>
      </c>
      <c r="AM216" s="67" t="s">
        <v>77</v>
      </c>
      <c r="AN216" s="67" t="s">
        <v>77</v>
      </c>
      <c r="AO216" s="67" t="s">
        <v>75</v>
      </c>
      <c r="AP216" s="67" t="s">
        <v>75</v>
      </c>
      <c r="AR216" s="68" t="s">
        <v>87</v>
      </c>
      <c r="AS216" s="66">
        <v>0.84535320975234196</v>
      </c>
      <c r="AT216" s="66">
        <v>0.852362033202411</v>
      </c>
      <c r="AU216" s="66">
        <v>0.65503642042571297</v>
      </c>
      <c r="AV216" s="66">
        <v>0.70929549035220396</v>
      </c>
      <c r="AW216" s="66">
        <v>0.39325156102380399</v>
      </c>
      <c r="AX216" s="66">
        <v>0.38423686288224501</v>
      </c>
      <c r="AY216" s="66">
        <v>0.84908178687649805</v>
      </c>
      <c r="AZ216" s="66">
        <v>0.85623492331974904</v>
      </c>
      <c r="BA216" s="67" t="s">
        <v>77</v>
      </c>
      <c r="BB216" s="67" t="s">
        <v>77</v>
      </c>
      <c r="BC216" s="67" t="s">
        <v>77</v>
      </c>
      <c r="BD216" s="67" t="s">
        <v>77</v>
      </c>
      <c r="BE216" s="67" t="s">
        <v>77</v>
      </c>
      <c r="BF216" s="67" t="s">
        <v>77</v>
      </c>
      <c r="BG216" s="67" t="s">
        <v>75</v>
      </c>
      <c r="BH216" s="67" t="s">
        <v>77</v>
      </c>
      <c r="BI216" s="63">
        <f t="shared" ref="BI216" si="2033">IF(BJ216=AR216,1,0)</f>
        <v>1</v>
      </c>
      <c r="BJ216" s="63" t="s">
        <v>87</v>
      </c>
      <c r="BK216" s="66">
        <v>0.83149852870428698</v>
      </c>
      <c r="BL216" s="66">
        <v>0.840051780765255</v>
      </c>
      <c r="BM216" s="66">
        <v>2.4536945846266698</v>
      </c>
      <c r="BN216" s="66">
        <v>1.8573873082821999</v>
      </c>
      <c r="BO216" s="66">
        <v>0.41048930716367399</v>
      </c>
      <c r="BP216" s="66">
        <v>0.39993526880577102</v>
      </c>
      <c r="BQ216" s="66">
        <v>0.83515826593662201</v>
      </c>
      <c r="BR216" s="66">
        <v>0.84255161739777595</v>
      </c>
      <c r="BS216" s="63" t="s">
        <v>77</v>
      </c>
      <c r="BT216" s="63" t="s">
        <v>77</v>
      </c>
      <c r="BU216" s="63" t="s">
        <v>77</v>
      </c>
      <c r="BV216" s="63" t="s">
        <v>77</v>
      </c>
      <c r="BW216" s="63" t="s">
        <v>77</v>
      </c>
      <c r="BX216" s="63" t="s">
        <v>77</v>
      </c>
      <c r="BY216" s="63" t="s">
        <v>75</v>
      </c>
      <c r="BZ216" s="63" t="s">
        <v>75</v>
      </c>
    </row>
    <row r="217" spans="1:78" s="63" customFormat="1" x14ac:dyDescent="0.25">
      <c r="A217" s="62">
        <v>14164900</v>
      </c>
      <c r="B217" s="63">
        <v>23772751</v>
      </c>
      <c r="C217" s="63" t="s">
        <v>13</v>
      </c>
      <c r="D217" s="83" t="s">
        <v>355</v>
      </c>
      <c r="E217" s="83" t="s">
        <v>358</v>
      </c>
      <c r="F217" s="77"/>
      <c r="G217" s="81">
        <v>0.81399999999999995</v>
      </c>
      <c r="H217" s="64" t="str">
        <f t="shared" ref="H217" si="2034">IF(G217&gt;0.8,"VG",IF(G217&gt;0.7,"G",IF(G217&gt;0.45,"S","NS")))</f>
        <v>VG</v>
      </c>
      <c r="I217" s="64" t="str">
        <f t="shared" ref="I217" si="2035">AJ217</f>
        <v>G</v>
      </c>
      <c r="J217" s="64" t="str">
        <f t="shared" ref="J217" si="2036">BB217</f>
        <v>VG</v>
      </c>
      <c r="K217" s="64" t="str">
        <f t="shared" ref="K217" si="2037">BT217</f>
        <v>VG</v>
      </c>
      <c r="L217" s="65">
        <v>-2.1000000000000001E-2</v>
      </c>
      <c r="M217" s="65" t="str">
        <f t="shared" ref="M217" si="2038">IF(ABS(L217)&lt;5%,"VG",IF(ABS(L217)&lt;10%,"G",IF(ABS(L217)&lt;15%,"S","NS")))</f>
        <v>VG</v>
      </c>
      <c r="N217" s="64" t="str">
        <f t="shared" ref="N217" si="2039">AO217</f>
        <v>G</v>
      </c>
      <c r="O217" s="64" t="str">
        <f t="shared" ref="O217" si="2040">BD217</f>
        <v>VG</v>
      </c>
      <c r="P217" s="64" t="str">
        <f t="shared" ref="P217" si="2041">BY217</f>
        <v>G</v>
      </c>
      <c r="Q217" s="64">
        <v>0.43</v>
      </c>
      <c r="R217" s="64" t="str">
        <f t="shared" ref="R217" si="2042">IF(Q217&lt;=0.5,"VG",IF(Q217&lt;=0.6,"G",IF(Q217&lt;=0.7,"S","NS")))</f>
        <v>VG</v>
      </c>
      <c r="S217" s="64" t="str">
        <f t="shared" ref="S217" si="2043">AN217</f>
        <v>VG</v>
      </c>
      <c r="T217" s="64" t="str">
        <f t="shared" ref="T217" si="2044">BF217</f>
        <v>VG</v>
      </c>
      <c r="U217" s="64" t="str">
        <f t="shared" ref="U217" si="2045">BX217</f>
        <v>VG</v>
      </c>
      <c r="V217" s="64">
        <v>0.82</v>
      </c>
      <c r="W217" s="64" t="str">
        <f t="shared" ref="W217" si="2046">IF(V217&gt;0.85,"VG",IF(V217&gt;0.75,"G",IF(V217&gt;0.6,"S","NS")))</f>
        <v>G</v>
      </c>
      <c r="X217" s="64" t="str">
        <f t="shared" ref="X217" si="2047">AP217</f>
        <v>G</v>
      </c>
      <c r="Y217" s="64" t="str">
        <f t="shared" ref="Y217" si="2048">BH217</f>
        <v>VG</v>
      </c>
      <c r="Z217" s="64" t="str">
        <f t="shared" ref="Z217" si="2049">BZ217</f>
        <v>G</v>
      </c>
      <c r="AA217" s="66">
        <v>0.82957537734731002</v>
      </c>
      <c r="AB217" s="66">
        <v>0.770017181523593</v>
      </c>
      <c r="AC217" s="66">
        <v>4.1945904485044201</v>
      </c>
      <c r="AD217" s="66">
        <v>1.60133556975805</v>
      </c>
      <c r="AE217" s="66">
        <v>0.41282517201920899</v>
      </c>
      <c r="AF217" s="66">
        <v>0.47956523902010201</v>
      </c>
      <c r="AG217" s="66">
        <v>0.83981224617125405</v>
      </c>
      <c r="AH217" s="66">
        <v>0.77168278397218004</v>
      </c>
      <c r="AI217" s="67" t="s">
        <v>77</v>
      </c>
      <c r="AJ217" s="67" t="s">
        <v>75</v>
      </c>
      <c r="AK217" s="67" t="s">
        <v>77</v>
      </c>
      <c r="AL217" s="67" t="s">
        <v>77</v>
      </c>
      <c r="AM217" s="67" t="s">
        <v>77</v>
      </c>
      <c r="AN217" s="67" t="s">
        <v>77</v>
      </c>
      <c r="AO217" s="67" t="s">
        <v>75</v>
      </c>
      <c r="AP217" s="67" t="s">
        <v>75</v>
      </c>
      <c r="AR217" s="68" t="s">
        <v>87</v>
      </c>
      <c r="AS217" s="66">
        <v>0.84535320975234196</v>
      </c>
      <c r="AT217" s="66">
        <v>0.852362033202411</v>
      </c>
      <c r="AU217" s="66">
        <v>0.65503642042571297</v>
      </c>
      <c r="AV217" s="66">
        <v>0.70929549035220396</v>
      </c>
      <c r="AW217" s="66">
        <v>0.39325156102380399</v>
      </c>
      <c r="AX217" s="66">
        <v>0.38423686288224501</v>
      </c>
      <c r="AY217" s="66">
        <v>0.84908178687649805</v>
      </c>
      <c r="AZ217" s="66">
        <v>0.85623492331974904</v>
      </c>
      <c r="BA217" s="67" t="s">
        <v>77</v>
      </c>
      <c r="BB217" s="67" t="s">
        <v>77</v>
      </c>
      <c r="BC217" s="67" t="s">
        <v>77</v>
      </c>
      <c r="BD217" s="67" t="s">
        <v>77</v>
      </c>
      <c r="BE217" s="67" t="s">
        <v>77</v>
      </c>
      <c r="BF217" s="67" t="s">
        <v>77</v>
      </c>
      <c r="BG217" s="67" t="s">
        <v>75</v>
      </c>
      <c r="BH217" s="67" t="s">
        <v>77</v>
      </c>
      <c r="BI217" s="63">
        <f t="shared" ref="BI217" si="2050">IF(BJ217=AR217,1,0)</f>
        <v>1</v>
      </c>
      <c r="BJ217" s="63" t="s">
        <v>87</v>
      </c>
      <c r="BK217" s="66">
        <v>0.83149852870428698</v>
      </c>
      <c r="BL217" s="66">
        <v>0.840051780765255</v>
      </c>
      <c r="BM217" s="66">
        <v>2.4536945846266698</v>
      </c>
      <c r="BN217" s="66">
        <v>1.8573873082821999</v>
      </c>
      <c r="BO217" s="66">
        <v>0.41048930716367399</v>
      </c>
      <c r="BP217" s="66">
        <v>0.39993526880577102</v>
      </c>
      <c r="BQ217" s="66">
        <v>0.83515826593662201</v>
      </c>
      <c r="BR217" s="66">
        <v>0.84255161739777595</v>
      </c>
      <c r="BS217" s="63" t="s">
        <v>77</v>
      </c>
      <c r="BT217" s="63" t="s">
        <v>77</v>
      </c>
      <c r="BU217" s="63" t="s">
        <v>77</v>
      </c>
      <c r="BV217" s="63" t="s">
        <v>77</v>
      </c>
      <c r="BW217" s="63" t="s">
        <v>77</v>
      </c>
      <c r="BX217" s="63" t="s">
        <v>77</v>
      </c>
      <c r="BY217" s="63" t="s">
        <v>75</v>
      </c>
      <c r="BZ217" s="63" t="s">
        <v>75</v>
      </c>
    </row>
    <row r="218" spans="1:78" s="63" customFormat="1" x14ac:dyDescent="0.25">
      <c r="A218" s="62">
        <v>14164900</v>
      </c>
      <c r="B218" s="63">
        <v>23772751</v>
      </c>
      <c r="C218" s="63" t="s">
        <v>13</v>
      </c>
      <c r="D218" s="83" t="s">
        <v>359</v>
      </c>
      <c r="E218" s="83" t="s">
        <v>357</v>
      </c>
      <c r="F218" s="77"/>
      <c r="G218" s="81">
        <v>0.81399999999999995</v>
      </c>
      <c r="H218" s="64" t="str">
        <f t="shared" ref="H218:H219" si="2051">IF(G218&gt;0.8,"VG",IF(G218&gt;0.7,"G",IF(G218&gt;0.45,"S","NS")))</f>
        <v>VG</v>
      </c>
      <c r="I218" s="64" t="str">
        <f t="shared" ref="I218:I219" si="2052">AJ218</f>
        <v>G</v>
      </c>
      <c r="J218" s="64" t="str">
        <f t="shared" ref="J218:J219" si="2053">BB218</f>
        <v>VG</v>
      </c>
      <c r="K218" s="64" t="str">
        <f t="shared" ref="K218:K219" si="2054">BT218</f>
        <v>VG</v>
      </c>
      <c r="L218" s="65">
        <v>-2.1000000000000001E-2</v>
      </c>
      <c r="M218" s="65" t="str">
        <f t="shared" ref="M218:M219" si="2055">IF(ABS(L218)&lt;5%,"VG",IF(ABS(L218)&lt;10%,"G",IF(ABS(L218)&lt;15%,"S","NS")))</f>
        <v>VG</v>
      </c>
      <c r="N218" s="64" t="str">
        <f t="shared" ref="N218:N219" si="2056">AO218</f>
        <v>G</v>
      </c>
      <c r="O218" s="64" t="str">
        <f t="shared" ref="O218:O219" si="2057">BD218</f>
        <v>VG</v>
      </c>
      <c r="P218" s="64" t="str">
        <f t="shared" ref="P218:P219" si="2058">BY218</f>
        <v>G</v>
      </c>
      <c r="Q218" s="64">
        <v>0.43099999999999999</v>
      </c>
      <c r="R218" s="64" t="str">
        <f t="shared" ref="R218:R219" si="2059">IF(Q218&lt;=0.5,"VG",IF(Q218&lt;=0.6,"G",IF(Q218&lt;=0.7,"S","NS")))</f>
        <v>VG</v>
      </c>
      <c r="S218" s="64" t="str">
        <f t="shared" ref="S218:S219" si="2060">AN218</f>
        <v>VG</v>
      </c>
      <c r="T218" s="64" t="str">
        <f t="shared" ref="T218:T219" si="2061">BF218</f>
        <v>VG</v>
      </c>
      <c r="U218" s="64" t="str">
        <f t="shared" ref="U218:U219" si="2062">BX218</f>
        <v>VG</v>
      </c>
      <c r="V218" s="64">
        <v>0.82199999999999995</v>
      </c>
      <c r="W218" s="64" t="str">
        <f t="shared" ref="W218:W219" si="2063">IF(V218&gt;0.85,"VG",IF(V218&gt;0.75,"G",IF(V218&gt;0.6,"S","NS")))</f>
        <v>G</v>
      </c>
      <c r="X218" s="64" t="str">
        <f t="shared" ref="X218:X219" si="2064">AP218</f>
        <v>G</v>
      </c>
      <c r="Y218" s="64" t="str">
        <f t="shared" ref="Y218:Y219" si="2065">BH218</f>
        <v>VG</v>
      </c>
      <c r="Z218" s="64" t="str">
        <f t="shared" ref="Z218:Z219" si="2066">BZ218</f>
        <v>G</v>
      </c>
      <c r="AA218" s="66">
        <v>0.82957537734731002</v>
      </c>
      <c r="AB218" s="66">
        <v>0.770017181523593</v>
      </c>
      <c r="AC218" s="66">
        <v>4.1945904485044201</v>
      </c>
      <c r="AD218" s="66">
        <v>1.60133556975805</v>
      </c>
      <c r="AE218" s="66">
        <v>0.41282517201920899</v>
      </c>
      <c r="AF218" s="66">
        <v>0.47956523902010201</v>
      </c>
      <c r="AG218" s="66">
        <v>0.83981224617125405</v>
      </c>
      <c r="AH218" s="66">
        <v>0.77168278397218004</v>
      </c>
      <c r="AI218" s="67" t="s">
        <v>77</v>
      </c>
      <c r="AJ218" s="67" t="s">
        <v>75</v>
      </c>
      <c r="AK218" s="67" t="s">
        <v>77</v>
      </c>
      <c r="AL218" s="67" t="s">
        <v>77</v>
      </c>
      <c r="AM218" s="67" t="s">
        <v>77</v>
      </c>
      <c r="AN218" s="67" t="s">
        <v>77</v>
      </c>
      <c r="AO218" s="67" t="s">
        <v>75</v>
      </c>
      <c r="AP218" s="67" t="s">
        <v>75</v>
      </c>
      <c r="AR218" s="68" t="s">
        <v>87</v>
      </c>
      <c r="AS218" s="66">
        <v>0.84535320975234196</v>
      </c>
      <c r="AT218" s="66">
        <v>0.852362033202411</v>
      </c>
      <c r="AU218" s="66">
        <v>0.65503642042571297</v>
      </c>
      <c r="AV218" s="66">
        <v>0.70929549035220396</v>
      </c>
      <c r="AW218" s="66">
        <v>0.39325156102380399</v>
      </c>
      <c r="AX218" s="66">
        <v>0.38423686288224501</v>
      </c>
      <c r="AY218" s="66">
        <v>0.84908178687649805</v>
      </c>
      <c r="AZ218" s="66">
        <v>0.85623492331974904</v>
      </c>
      <c r="BA218" s="67" t="s">
        <v>77</v>
      </c>
      <c r="BB218" s="67" t="s">
        <v>77</v>
      </c>
      <c r="BC218" s="67" t="s">
        <v>77</v>
      </c>
      <c r="BD218" s="67" t="s">
        <v>77</v>
      </c>
      <c r="BE218" s="67" t="s">
        <v>77</v>
      </c>
      <c r="BF218" s="67" t="s">
        <v>77</v>
      </c>
      <c r="BG218" s="67" t="s">
        <v>75</v>
      </c>
      <c r="BH218" s="67" t="s">
        <v>77</v>
      </c>
      <c r="BI218" s="63">
        <f t="shared" ref="BI218:BI219" si="2067">IF(BJ218=AR218,1,0)</f>
        <v>1</v>
      </c>
      <c r="BJ218" s="63" t="s">
        <v>87</v>
      </c>
      <c r="BK218" s="66">
        <v>0.83149852870428698</v>
      </c>
      <c r="BL218" s="66">
        <v>0.840051780765255</v>
      </c>
      <c r="BM218" s="66">
        <v>2.4536945846266698</v>
      </c>
      <c r="BN218" s="66">
        <v>1.8573873082821999</v>
      </c>
      <c r="BO218" s="66">
        <v>0.41048930716367399</v>
      </c>
      <c r="BP218" s="66">
        <v>0.39993526880577102</v>
      </c>
      <c r="BQ218" s="66">
        <v>0.83515826593662201</v>
      </c>
      <c r="BR218" s="66">
        <v>0.84255161739777595</v>
      </c>
      <c r="BS218" s="63" t="s">
        <v>77</v>
      </c>
      <c r="BT218" s="63" t="s">
        <v>77</v>
      </c>
      <c r="BU218" s="63" t="s">
        <v>77</v>
      </c>
      <c r="BV218" s="63" t="s">
        <v>77</v>
      </c>
      <c r="BW218" s="63" t="s">
        <v>77</v>
      </c>
      <c r="BX218" s="63" t="s">
        <v>77</v>
      </c>
      <c r="BY218" s="63" t="s">
        <v>75</v>
      </c>
      <c r="BZ218" s="63" t="s">
        <v>75</v>
      </c>
    </row>
    <row r="219" spans="1:78" s="63" customFormat="1" x14ac:dyDescent="0.25">
      <c r="A219" s="62">
        <v>14164900</v>
      </c>
      <c r="B219" s="63">
        <v>23772751</v>
      </c>
      <c r="C219" s="63" t="s">
        <v>13</v>
      </c>
      <c r="D219" s="83" t="s">
        <v>364</v>
      </c>
      <c r="E219" s="83" t="s">
        <v>358</v>
      </c>
      <c r="F219" s="77"/>
      <c r="G219" s="81">
        <v>0.81399999999999995</v>
      </c>
      <c r="H219" s="64" t="str">
        <f t="shared" si="2051"/>
        <v>VG</v>
      </c>
      <c r="I219" s="64" t="str">
        <f t="shared" si="2052"/>
        <v>G</v>
      </c>
      <c r="J219" s="64" t="str">
        <f t="shared" si="2053"/>
        <v>VG</v>
      </c>
      <c r="K219" s="64" t="str">
        <f t="shared" si="2054"/>
        <v>VG</v>
      </c>
      <c r="L219" s="65">
        <v>-2.1000000000000001E-2</v>
      </c>
      <c r="M219" s="65" t="str">
        <f t="shared" si="2055"/>
        <v>VG</v>
      </c>
      <c r="N219" s="64" t="str">
        <f t="shared" si="2056"/>
        <v>G</v>
      </c>
      <c r="O219" s="64" t="str">
        <f t="shared" si="2057"/>
        <v>VG</v>
      </c>
      <c r="P219" s="64" t="str">
        <f t="shared" si="2058"/>
        <v>G</v>
      </c>
      <c r="Q219" s="64">
        <v>0.43</v>
      </c>
      <c r="R219" s="64" t="str">
        <f t="shared" si="2059"/>
        <v>VG</v>
      </c>
      <c r="S219" s="64" t="str">
        <f t="shared" si="2060"/>
        <v>VG</v>
      </c>
      <c r="T219" s="64" t="str">
        <f t="shared" si="2061"/>
        <v>VG</v>
      </c>
      <c r="U219" s="64" t="str">
        <f t="shared" si="2062"/>
        <v>VG</v>
      </c>
      <c r="V219" s="64">
        <v>0.82</v>
      </c>
      <c r="W219" s="64" t="str">
        <f t="shared" si="2063"/>
        <v>G</v>
      </c>
      <c r="X219" s="64" t="str">
        <f t="shared" si="2064"/>
        <v>G</v>
      </c>
      <c r="Y219" s="64" t="str">
        <f t="shared" si="2065"/>
        <v>VG</v>
      </c>
      <c r="Z219" s="64" t="str">
        <f t="shared" si="2066"/>
        <v>G</v>
      </c>
      <c r="AA219" s="66">
        <v>0.82957537734731002</v>
      </c>
      <c r="AB219" s="66">
        <v>0.770017181523593</v>
      </c>
      <c r="AC219" s="66">
        <v>4.1945904485044201</v>
      </c>
      <c r="AD219" s="66">
        <v>1.60133556975805</v>
      </c>
      <c r="AE219" s="66">
        <v>0.41282517201920899</v>
      </c>
      <c r="AF219" s="66">
        <v>0.47956523902010201</v>
      </c>
      <c r="AG219" s="66">
        <v>0.83981224617125405</v>
      </c>
      <c r="AH219" s="66">
        <v>0.77168278397218004</v>
      </c>
      <c r="AI219" s="67" t="s">
        <v>77</v>
      </c>
      <c r="AJ219" s="67" t="s">
        <v>75</v>
      </c>
      <c r="AK219" s="67" t="s">
        <v>77</v>
      </c>
      <c r="AL219" s="67" t="s">
        <v>77</v>
      </c>
      <c r="AM219" s="67" t="s">
        <v>77</v>
      </c>
      <c r="AN219" s="67" t="s">
        <v>77</v>
      </c>
      <c r="AO219" s="67" t="s">
        <v>75</v>
      </c>
      <c r="AP219" s="67" t="s">
        <v>75</v>
      </c>
      <c r="AR219" s="68" t="s">
        <v>87</v>
      </c>
      <c r="AS219" s="66">
        <v>0.84535320975234196</v>
      </c>
      <c r="AT219" s="66">
        <v>0.852362033202411</v>
      </c>
      <c r="AU219" s="66">
        <v>0.65503642042571297</v>
      </c>
      <c r="AV219" s="66">
        <v>0.70929549035220396</v>
      </c>
      <c r="AW219" s="66">
        <v>0.39325156102380399</v>
      </c>
      <c r="AX219" s="66">
        <v>0.38423686288224501</v>
      </c>
      <c r="AY219" s="66">
        <v>0.84908178687649805</v>
      </c>
      <c r="AZ219" s="66">
        <v>0.85623492331974904</v>
      </c>
      <c r="BA219" s="67" t="s">
        <v>77</v>
      </c>
      <c r="BB219" s="67" t="s">
        <v>77</v>
      </c>
      <c r="BC219" s="67" t="s">
        <v>77</v>
      </c>
      <c r="BD219" s="67" t="s">
        <v>77</v>
      </c>
      <c r="BE219" s="67" t="s">
        <v>77</v>
      </c>
      <c r="BF219" s="67" t="s">
        <v>77</v>
      </c>
      <c r="BG219" s="67" t="s">
        <v>75</v>
      </c>
      <c r="BH219" s="67" t="s">
        <v>77</v>
      </c>
      <c r="BI219" s="63">
        <f t="shared" si="2067"/>
        <v>1</v>
      </c>
      <c r="BJ219" s="63" t="s">
        <v>87</v>
      </c>
      <c r="BK219" s="66">
        <v>0.83149852870428698</v>
      </c>
      <c r="BL219" s="66">
        <v>0.840051780765255</v>
      </c>
      <c r="BM219" s="66">
        <v>2.4536945846266698</v>
      </c>
      <c r="BN219" s="66">
        <v>1.8573873082821999</v>
      </c>
      <c r="BO219" s="66">
        <v>0.41048930716367399</v>
      </c>
      <c r="BP219" s="66">
        <v>0.39993526880577102</v>
      </c>
      <c r="BQ219" s="66">
        <v>0.83515826593662201</v>
      </c>
      <c r="BR219" s="66">
        <v>0.84255161739777595</v>
      </c>
      <c r="BS219" s="63" t="s">
        <v>77</v>
      </c>
      <c r="BT219" s="63" t="s">
        <v>77</v>
      </c>
      <c r="BU219" s="63" t="s">
        <v>77</v>
      </c>
      <c r="BV219" s="63" t="s">
        <v>77</v>
      </c>
      <c r="BW219" s="63" t="s">
        <v>77</v>
      </c>
      <c r="BX219" s="63" t="s">
        <v>77</v>
      </c>
      <c r="BY219" s="63" t="s">
        <v>75</v>
      </c>
      <c r="BZ219" s="63" t="s">
        <v>75</v>
      </c>
    </row>
    <row r="220" spans="1:78" s="63" customFormat="1" x14ac:dyDescent="0.25">
      <c r="A220" s="62">
        <v>14164900</v>
      </c>
      <c r="B220" s="63">
        <v>23772751</v>
      </c>
      <c r="C220" s="63" t="s">
        <v>13</v>
      </c>
      <c r="D220" s="83" t="s">
        <v>380</v>
      </c>
      <c r="E220" s="83" t="s">
        <v>358</v>
      </c>
      <c r="F220" s="77"/>
      <c r="G220" s="81">
        <v>0.81599999999999995</v>
      </c>
      <c r="H220" s="64" t="str">
        <f t="shared" ref="H220" si="2068">IF(G220&gt;0.8,"VG",IF(G220&gt;0.7,"G",IF(G220&gt;0.45,"S","NS")))</f>
        <v>VG</v>
      </c>
      <c r="I220" s="64" t="str">
        <f t="shared" ref="I220" si="2069">AJ220</f>
        <v>G</v>
      </c>
      <c r="J220" s="64" t="str">
        <f t="shared" ref="J220" si="2070">BB220</f>
        <v>VG</v>
      </c>
      <c r="K220" s="64" t="str">
        <f t="shared" ref="K220" si="2071">BT220</f>
        <v>VG</v>
      </c>
      <c r="L220" s="65">
        <v>1.4200000000000001E-2</v>
      </c>
      <c r="M220" s="65" t="str">
        <f t="shared" ref="M220" si="2072">IF(ABS(L220)&lt;5%,"VG",IF(ABS(L220)&lt;10%,"G",IF(ABS(L220)&lt;15%,"S","NS")))</f>
        <v>VG</v>
      </c>
      <c r="N220" s="64" t="str">
        <f t="shared" ref="N220" si="2073">AO220</f>
        <v>G</v>
      </c>
      <c r="O220" s="64" t="str">
        <f t="shared" ref="O220" si="2074">BD220</f>
        <v>VG</v>
      </c>
      <c r="P220" s="64" t="str">
        <f t="shared" ref="P220" si="2075">BY220</f>
        <v>G</v>
      </c>
      <c r="Q220" s="64">
        <v>0.42899999999999999</v>
      </c>
      <c r="R220" s="64" t="str">
        <f t="shared" ref="R220" si="2076">IF(Q220&lt;=0.5,"VG",IF(Q220&lt;=0.6,"G",IF(Q220&lt;=0.7,"S","NS")))</f>
        <v>VG</v>
      </c>
      <c r="S220" s="64" t="str">
        <f t="shared" ref="S220" si="2077">AN220</f>
        <v>VG</v>
      </c>
      <c r="T220" s="64" t="str">
        <f t="shared" ref="T220" si="2078">BF220</f>
        <v>VG</v>
      </c>
      <c r="U220" s="64" t="str">
        <f t="shared" ref="U220" si="2079">BX220</f>
        <v>VG</v>
      </c>
      <c r="V220" s="64">
        <v>0.81799999999999995</v>
      </c>
      <c r="W220" s="64" t="str">
        <f t="shared" ref="W220" si="2080">IF(V220&gt;0.85,"VG",IF(V220&gt;0.75,"G",IF(V220&gt;0.6,"S","NS")))</f>
        <v>G</v>
      </c>
      <c r="X220" s="64" t="str">
        <f t="shared" ref="X220" si="2081">AP220</f>
        <v>G</v>
      </c>
      <c r="Y220" s="64" t="str">
        <f t="shared" ref="Y220" si="2082">BH220</f>
        <v>VG</v>
      </c>
      <c r="Z220" s="64" t="str">
        <f t="shared" ref="Z220" si="2083">BZ220</f>
        <v>G</v>
      </c>
      <c r="AA220" s="66">
        <v>0.82957537734731002</v>
      </c>
      <c r="AB220" s="66">
        <v>0.770017181523593</v>
      </c>
      <c r="AC220" s="66">
        <v>4.1945904485044201</v>
      </c>
      <c r="AD220" s="66">
        <v>1.60133556975805</v>
      </c>
      <c r="AE220" s="66">
        <v>0.41282517201920899</v>
      </c>
      <c r="AF220" s="66">
        <v>0.47956523902010201</v>
      </c>
      <c r="AG220" s="66">
        <v>0.83981224617125405</v>
      </c>
      <c r="AH220" s="66">
        <v>0.77168278397218004</v>
      </c>
      <c r="AI220" s="67" t="s">
        <v>77</v>
      </c>
      <c r="AJ220" s="67" t="s">
        <v>75</v>
      </c>
      <c r="AK220" s="67" t="s">
        <v>77</v>
      </c>
      <c r="AL220" s="67" t="s">
        <v>77</v>
      </c>
      <c r="AM220" s="67" t="s">
        <v>77</v>
      </c>
      <c r="AN220" s="67" t="s">
        <v>77</v>
      </c>
      <c r="AO220" s="67" t="s">
        <v>75</v>
      </c>
      <c r="AP220" s="67" t="s">
        <v>75</v>
      </c>
      <c r="AR220" s="68" t="s">
        <v>87</v>
      </c>
      <c r="AS220" s="66">
        <v>0.84535320975234196</v>
      </c>
      <c r="AT220" s="66">
        <v>0.852362033202411</v>
      </c>
      <c r="AU220" s="66">
        <v>0.65503642042571297</v>
      </c>
      <c r="AV220" s="66">
        <v>0.70929549035220396</v>
      </c>
      <c r="AW220" s="66">
        <v>0.39325156102380399</v>
      </c>
      <c r="AX220" s="66">
        <v>0.38423686288224501</v>
      </c>
      <c r="AY220" s="66">
        <v>0.84908178687649805</v>
      </c>
      <c r="AZ220" s="66">
        <v>0.85623492331974904</v>
      </c>
      <c r="BA220" s="67" t="s">
        <v>77</v>
      </c>
      <c r="BB220" s="67" t="s">
        <v>77</v>
      </c>
      <c r="BC220" s="67" t="s">
        <v>77</v>
      </c>
      <c r="BD220" s="67" t="s">
        <v>77</v>
      </c>
      <c r="BE220" s="67" t="s">
        <v>77</v>
      </c>
      <c r="BF220" s="67" t="s">
        <v>77</v>
      </c>
      <c r="BG220" s="67" t="s">
        <v>75</v>
      </c>
      <c r="BH220" s="67" t="s">
        <v>77</v>
      </c>
      <c r="BI220" s="63">
        <f t="shared" ref="BI220" si="2084">IF(BJ220=AR220,1,0)</f>
        <v>1</v>
      </c>
      <c r="BJ220" s="63" t="s">
        <v>87</v>
      </c>
      <c r="BK220" s="66">
        <v>0.83149852870428698</v>
      </c>
      <c r="BL220" s="66">
        <v>0.840051780765255</v>
      </c>
      <c r="BM220" s="66">
        <v>2.4536945846266698</v>
      </c>
      <c r="BN220" s="66">
        <v>1.8573873082821999</v>
      </c>
      <c r="BO220" s="66">
        <v>0.41048930716367399</v>
      </c>
      <c r="BP220" s="66">
        <v>0.39993526880577102</v>
      </c>
      <c r="BQ220" s="66">
        <v>0.83515826593662201</v>
      </c>
      <c r="BR220" s="66">
        <v>0.84255161739777595</v>
      </c>
      <c r="BS220" s="63" t="s">
        <v>77</v>
      </c>
      <c r="BT220" s="63" t="s">
        <v>77</v>
      </c>
      <c r="BU220" s="63" t="s">
        <v>77</v>
      </c>
      <c r="BV220" s="63" t="s">
        <v>77</v>
      </c>
      <c r="BW220" s="63" t="s">
        <v>77</v>
      </c>
      <c r="BX220" s="63" t="s">
        <v>77</v>
      </c>
      <c r="BY220" s="63" t="s">
        <v>75</v>
      </c>
      <c r="BZ220" s="63" t="s">
        <v>75</v>
      </c>
    </row>
    <row r="221" spans="1:78" s="63" customFormat="1" x14ac:dyDescent="0.25">
      <c r="A221" s="62">
        <v>14164900</v>
      </c>
      <c r="B221" s="63">
        <v>23772751</v>
      </c>
      <c r="C221" s="63" t="s">
        <v>13</v>
      </c>
      <c r="D221" s="83" t="s">
        <v>384</v>
      </c>
      <c r="E221" s="83" t="s">
        <v>381</v>
      </c>
      <c r="F221" s="77"/>
      <c r="G221" s="81">
        <v>0.873</v>
      </c>
      <c r="H221" s="64" t="str">
        <f t="shared" ref="H221" si="2085">IF(G221&gt;0.8,"VG",IF(G221&gt;0.7,"G",IF(G221&gt;0.45,"S","NS")))</f>
        <v>VG</v>
      </c>
      <c r="I221" s="64" t="str">
        <f t="shared" ref="I221" si="2086">AJ221</f>
        <v>G</v>
      </c>
      <c r="J221" s="64" t="str">
        <f t="shared" ref="J221" si="2087">BB221</f>
        <v>VG</v>
      </c>
      <c r="K221" s="64" t="str">
        <f t="shared" ref="K221" si="2088">BT221</f>
        <v>VG</v>
      </c>
      <c r="L221" s="65">
        <v>8.0000000000000002E-3</v>
      </c>
      <c r="M221" s="65" t="str">
        <f t="shared" ref="M221" si="2089">IF(ABS(L221)&lt;5%,"VG",IF(ABS(L221)&lt;10%,"G",IF(ABS(L221)&lt;15%,"S","NS")))</f>
        <v>VG</v>
      </c>
      <c r="N221" s="64" t="str">
        <f t="shared" ref="N221" si="2090">AO221</f>
        <v>G</v>
      </c>
      <c r="O221" s="64" t="str">
        <f t="shared" ref="O221" si="2091">BD221</f>
        <v>VG</v>
      </c>
      <c r="P221" s="64" t="str">
        <f t="shared" ref="P221" si="2092">BY221</f>
        <v>G</v>
      </c>
      <c r="Q221" s="64">
        <v>0.35599999999999998</v>
      </c>
      <c r="R221" s="64" t="str">
        <f t="shared" ref="R221" si="2093">IF(Q221&lt;=0.5,"VG",IF(Q221&lt;=0.6,"G",IF(Q221&lt;=0.7,"S","NS")))</f>
        <v>VG</v>
      </c>
      <c r="S221" s="64" t="str">
        <f t="shared" ref="S221" si="2094">AN221</f>
        <v>VG</v>
      </c>
      <c r="T221" s="64" t="str">
        <f t="shared" ref="T221" si="2095">BF221</f>
        <v>VG</v>
      </c>
      <c r="U221" s="64" t="str">
        <f t="shared" ref="U221" si="2096">BX221</f>
        <v>VG</v>
      </c>
      <c r="V221" s="64">
        <v>0.879</v>
      </c>
      <c r="W221" s="64" t="str">
        <f t="shared" ref="W221" si="2097">IF(V221&gt;0.85,"VG",IF(V221&gt;0.75,"G",IF(V221&gt;0.6,"S","NS")))</f>
        <v>VG</v>
      </c>
      <c r="X221" s="64" t="str">
        <f t="shared" ref="X221" si="2098">AP221</f>
        <v>G</v>
      </c>
      <c r="Y221" s="64" t="str">
        <f t="shared" ref="Y221" si="2099">BH221</f>
        <v>VG</v>
      </c>
      <c r="Z221" s="64" t="str">
        <f t="shared" ref="Z221" si="2100">BZ221</f>
        <v>G</v>
      </c>
      <c r="AA221" s="66">
        <v>0.82957537734731002</v>
      </c>
      <c r="AB221" s="66">
        <v>0.770017181523593</v>
      </c>
      <c r="AC221" s="66">
        <v>4.1945904485044201</v>
      </c>
      <c r="AD221" s="66">
        <v>1.60133556975805</v>
      </c>
      <c r="AE221" s="66">
        <v>0.41282517201920899</v>
      </c>
      <c r="AF221" s="66">
        <v>0.47956523902010201</v>
      </c>
      <c r="AG221" s="66">
        <v>0.83981224617125405</v>
      </c>
      <c r="AH221" s="66">
        <v>0.77168278397218004</v>
      </c>
      <c r="AI221" s="67" t="s">
        <v>77</v>
      </c>
      <c r="AJ221" s="67" t="s">
        <v>75</v>
      </c>
      <c r="AK221" s="67" t="s">
        <v>77</v>
      </c>
      <c r="AL221" s="67" t="s">
        <v>77</v>
      </c>
      <c r="AM221" s="67" t="s">
        <v>77</v>
      </c>
      <c r="AN221" s="67" t="s">
        <v>77</v>
      </c>
      <c r="AO221" s="67" t="s">
        <v>75</v>
      </c>
      <c r="AP221" s="67" t="s">
        <v>75</v>
      </c>
      <c r="AR221" s="68" t="s">
        <v>87</v>
      </c>
      <c r="AS221" s="66">
        <v>0.84535320975234196</v>
      </c>
      <c r="AT221" s="66">
        <v>0.852362033202411</v>
      </c>
      <c r="AU221" s="66">
        <v>0.65503642042571297</v>
      </c>
      <c r="AV221" s="66">
        <v>0.70929549035220396</v>
      </c>
      <c r="AW221" s="66">
        <v>0.39325156102380399</v>
      </c>
      <c r="AX221" s="66">
        <v>0.38423686288224501</v>
      </c>
      <c r="AY221" s="66">
        <v>0.84908178687649805</v>
      </c>
      <c r="AZ221" s="66">
        <v>0.85623492331974904</v>
      </c>
      <c r="BA221" s="67" t="s">
        <v>77</v>
      </c>
      <c r="BB221" s="67" t="s">
        <v>77</v>
      </c>
      <c r="BC221" s="67" t="s">
        <v>77</v>
      </c>
      <c r="BD221" s="67" t="s">
        <v>77</v>
      </c>
      <c r="BE221" s="67" t="s">
        <v>77</v>
      </c>
      <c r="BF221" s="67" t="s">
        <v>77</v>
      </c>
      <c r="BG221" s="67" t="s">
        <v>75</v>
      </c>
      <c r="BH221" s="67" t="s">
        <v>77</v>
      </c>
      <c r="BI221" s="63">
        <f t="shared" ref="BI221" si="2101">IF(BJ221=AR221,1,0)</f>
        <v>1</v>
      </c>
      <c r="BJ221" s="63" t="s">
        <v>87</v>
      </c>
      <c r="BK221" s="66">
        <v>0.83149852870428698</v>
      </c>
      <c r="BL221" s="66">
        <v>0.840051780765255</v>
      </c>
      <c r="BM221" s="66">
        <v>2.4536945846266698</v>
      </c>
      <c r="BN221" s="66">
        <v>1.8573873082821999</v>
      </c>
      <c r="BO221" s="66">
        <v>0.41048930716367399</v>
      </c>
      <c r="BP221" s="66">
        <v>0.39993526880577102</v>
      </c>
      <c r="BQ221" s="66">
        <v>0.83515826593662201</v>
      </c>
      <c r="BR221" s="66">
        <v>0.84255161739777595</v>
      </c>
      <c r="BS221" s="63" t="s">
        <v>77</v>
      </c>
      <c r="BT221" s="63" t="s">
        <v>77</v>
      </c>
      <c r="BU221" s="63" t="s">
        <v>77</v>
      </c>
      <c r="BV221" s="63" t="s">
        <v>77</v>
      </c>
      <c r="BW221" s="63" t="s">
        <v>77</v>
      </c>
      <c r="BX221" s="63" t="s">
        <v>77</v>
      </c>
      <c r="BY221" s="63" t="s">
        <v>75</v>
      </c>
      <c r="BZ221" s="63" t="s">
        <v>75</v>
      </c>
    </row>
    <row r="222" spans="1:78" s="63" customFormat="1" x14ac:dyDescent="0.25">
      <c r="A222" s="62">
        <v>14164900</v>
      </c>
      <c r="B222" s="63">
        <v>23772751</v>
      </c>
      <c r="C222" s="63" t="s">
        <v>13</v>
      </c>
      <c r="D222" s="83" t="s">
        <v>391</v>
      </c>
      <c r="E222" s="83" t="s">
        <v>392</v>
      </c>
      <c r="F222" s="77"/>
      <c r="G222" s="81">
        <v>0.81599999999999995</v>
      </c>
      <c r="H222" s="64" t="str">
        <f t="shared" ref="H222" si="2102">IF(G222&gt;0.8,"VG",IF(G222&gt;0.7,"G",IF(G222&gt;0.45,"S","NS")))</f>
        <v>VG</v>
      </c>
      <c r="I222" s="64" t="str">
        <f t="shared" ref="I222" si="2103">AJ222</f>
        <v>G</v>
      </c>
      <c r="J222" s="64" t="str">
        <f t="shared" ref="J222" si="2104">BB222</f>
        <v>VG</v>
      </c>
      <c r="K222" s="64" t="str">
        <f t="shared" ref="K222" si="2105">BT222</f>
        <v>VG</v>
      </c>
      <c r="L222" s="65">
        <v>1.4200000000000001E-2</v>
      </c>
      <c r="M222" s="65" t="str">
        <f t="shared" ref="M222" si="2106">IF(ABS(L222)&lt;5%,"VG",IF(ABS(L222)&lt;10%,"G",IF(ABS(L222)&lt;15%,"S","NS")))</f>
        <v>VG</v>
      </c>
      <c r="N222" s="64" t="str">
        <f t="shared" ref="N222" si="2107">AO222</f>
        <v>G</v>
      </c>
      <c r="O222" s="64" t="str">
        <f t="shared" ref="O222" si="2108">BD222</f>
        <v>VG</v>
      </c>
      <c r="P222" s="64" t="str">
        <f t="shared" ref="P222" si="2109">BY222</f>
        <v>G</v>
      </c>
      <c r="Q222" s="64">
        <v>0.42899999999999999</v>
      </c>
      <c r="R222" s="64" t="str">
        <f t="shared" ref="R222" si="2110">IF(Q222&lt;=0.5,"VG",IF(Q222&lt;=0.6,"G",IF(Q222&lt;=0.7,"S","NS")))</f>
        <v>VG</v>
      </c>
      <c r="S222" s="64" t="str">
        <f t="shared" ref="S222" si="2111">AN222</f>
        <v>VG</v>
      </c>
      <c r="T222" s="64" t="str">
        <f t="shared" ref="T222" si="2112">BF222</f>
        <v>VG</v>
      </c>
      <c r="U222" s="64" t="str">
        <f t="shared" ref="U222" si="2113">BX222</f>
        <v>VG</v>
      </c>
      <c r="V222" s="64">
        <v>0.81799999999999995</v>
      </c>
      <c r="W222" s="64" t="str">
        <f t="shared" ref="W222" si="2114">IF(V222&gt;0.85,"VG",IF(V222&gt;0.75,"G",IF(V222&gt;0.6,"S","NS")))</f>
        <v>G</v>
      </c>
      <c r="X222" s="64" t="str">
        <f t="shared" ref="X222" si="2115">AP222</f>
        <v>G</v>
      </c>
      <c r="Y222" s="64" t="str">
        <f t="shared" ref="Y222" si="2116">BH222</f>
        <v>VG</v>
      </c>
      <c r="Z222" s="64" t="str">
        <f t="shared" ref="Z222" si="2117">BZ222</f>
        <v>G</v>
      </c>
      <c r="AA222" s="66">
        <v>0.82957537734731002</v>
      </c>
      <c r="AB222" s="66">
        <v>0.770017181523593</v>
      </c>
      <c r="AC222" s="66">
        <v>4.1945904485044201</v>
      </c>
      <c r="AD222" s="66">
        <v>1.60133556975805</v>
      </c>
      <c r="AE222" s="66">
        <v>0.41282517201920899</v>
      </c>
      <c r="AF222" s="66">
        <v>0.47956523902010201</v>
      </c>
      <c r="AG222" s="66">
        <v>0.83981224617125405</v>
      </c>
      <c r="AH222" s="66">
        <v>0.77168278397218004</v>
      </c>
      <c r="AI222" s="67" t="s">
        <v>77</v>
      </c>
      <c r="AJ222" s="67" t="s">
        <v>75</v>
      </c>
      <c r="AK222" s="67" t="s">
        <v>77</v>
      </c>
      <c r="AL222" s="67" t="s">
        <v>77</v>
      </c>
      <c r="AM222" s="67" t="s">
        <v>77</v>
      </c>
      <c r="AN222" s="67" t="s">
        <v>77</v>
      </c>
      <c r="AO222" s="67" t="s">
        <v>75</v>
      </c>
      <c r="AP222" s="67" t="s">
        <v>75</v>
      </c>
      <c r="AR222" s="68" t="s">
        <v>87</v>
      </c>
      <c r="AS222" s="66">
        <v>0.84535320975234196</v>
      </c>
      <c r="AT222" s="66">
        <v>0.852362033202411</v>
      </c>
      <c r="AU222" s="66">
        <v>0.65503642042571297</v>
      </c>
      <c r="AV222" s="66">
        <v>0.70929549035220396</v>
      </c>
      <c r="AW222" s="66">
        <v>0.39325156102380399</v>
      </c>
      <c r="AX222" s="66">
        <v>0.38423686288224501</v>
      </c>
      <c r="AY222" s="66">
        <v>0.84908178687649805</v>
      </c>
      <c r="AZ222" s="66">
        <v>0.85623492331974904</v>
      </c>
      <c r="BA222" s="67" t="s">
        <v>77</v>
      </c>
      <c r="BB222" s="67" t="s">
        <v>77</v>
      </c>
      <c r="BC222" s="67" t="s">
        <v>77</v>
      </c>
      <c r="BD222" s="67" t="s">
        <v>77</v>
      </c>
      <c r="BE222" s="67" t="s">
        <v>77</v>
      </c>
      <c r="BF222" s="67" t="s">
        <v>77</v>
      </c>
      <c r="BG222" s="67" t="s">
        <v>75</v>
      </c>
      <c r="BH222" s="67" t="s">
        <v>77</v>
      </c>
      <c r="BI222" s="63">
        <f t="shared" ref="BI222" si="2118">IF(BJ222=AR222,1,0)</f>
        <v>1</v>
      </c>
      <c r="BJ222" s="63" t="s">
        <v>87</v>
      </c>
      <c r="BK222" s="66">
        <v>0.83149852870428698</v>
      </c>
      <c r="BL222" s="66">
        <v>0.840051780765255</v>
      </c>
      <c r="BM222" s="66">
        <v>2.4536945846266698</v>
      </c>
      <c r="BN222" s="66">
        <v>1.8573873082821999</v>
      </c>
      <c r="BO222" s="66">
        <v>0.41048930716367399</v>
      </c>
      <c r="BP222" s="66">
        <v>0.39993526880577102</v>
      </c>
      <c r="BQ222" s="66">
        <v>0.83515826593662201</v>
      </c>
      <c r="BR222" s="66">
        <v>0.84255161739777595</v>
      </c>
      <c r="BS222" s="63" t="s">
        <v>77</v>
      </c>
      <c r="BT222" s="63" t="s">
        <v>77</v>
      </c>
      <c r="BU222" s="63" t="s">
        <v>77</v>
      </c>
      <c r="BV222" s="63" t="s">
        <v>77</v>
      </c>
      <c r="BW222" s="63" t="s">
        <v>77</v>
      </c>
      <c r="BX222" s="63" t="s">
        <v>77</v>
      </c>
      <c r="BY222" s="63" t="s">
        <v>75</v>
      </c>
      <c r="BZ222" s="63" t="s">
        <v>75</v>
      </c>
    </row>
    <row r="223" spans="1:78" s="63" customFormat="1" x14ac:dyDescent="0.25">
      <c r="A223" s="62">
        <v>14164900</v>
      </c>
      <c r="B223" s="63">
        <v>23772751</v>
      </c>
      <c r="C223" s="63" t="s">
        <v>13</v>
      </c>
      <c r="D223" s="83" t="s">
        <v>397</v>
      </c>
      <c r="E223" s="83" t="s">
        <v>392</v>
      </c>
      <c r="F223" s="77"/>
      <c r="G223" s="81">
        <v>0.82399999999999995</v>
      </c>
      <c r="H223" s="64" t="str">
        <f t="shared" ref="H223" si="2119">IF(G223&gt;0.8,"VG",IF(G223&gt;0.7,"G",IF(G223&gt;0.45,"S","NS")))</f>
        <v>VG</v>
      </c>
      <c r="I223" s="64" t="str">
        <f t="shared" ref="I223" si="2120">AJ223</f>
        <v>G</v>
      </c>
      <c r="J223" s="64" t="str">
        <f t="shared" ref="J223" si="2121">BB223</f>
        <v>VG</v>
      </c>
      <c r="K223" s="64" t="str">
        <f t="shared" ref="K223" si="2122">BT223</f>
        <v>VG</v>
      </c>
      <c r="L223" s="65">
        <v>-1.1999999999999999E-3</v>
      </c>
      <c r="M223" s="65" t="str">
        <f t="shared" ref="M223" si="2123">IF(ABS(L223)&lt;5%,"VG",IF(ABS(L223)&lt;10%,"G",IF(ABS(L223)&lt;15%,"S","NS")))</f>
        <v>VG</v>
      </c>
      <c r="N223" s="64" t="str">
        <f t="shared" ref="N223" si="2124">AO223</f>
        <v>G</v>
      </c>
      <c r="O223" s="64" t="str">
        <f t="shared" ref="O223" si="2125">BD223</f>
        <v>VG</v>
      </c>
      <c r="P223" s="64" t="str">
        <f t="shared" ref="P223" si="2126">BY223</f>
        <v>G</v>
      </c>
      <c r="Q223" s="64">
        <v>0.41899999999999998</v>
      </c>
      <c r="R223" s="64" t="str">
        <f t="shared" ref="R223" si="2127">IF(Q223&lt;=0.5,"VG",IF(Q223&lt;=0.6,"G",IF(Q223&lt;=0.7,"S","NS")))</f>
        <v>VG</v>
      </c>
      <c r="S223" s="64" t="str">
        <f t="shared" ref="S223" si="2128">AN223</f>
        <v>VG</v>
      </c>
      <c r="T223" s="64" t="str">
        <f t="shared" ref="T223" si="2129">BF223</f>
        <v>VG</v>
      </c>
      <c r="U223" s="64" t="str">
        <f t="shared" ref="U223" si="2130">BX223</f>
        <v>VG</v>
      </c>
      <c r="V223" s="64">
        <v>0.82599999999999996</v>
      </c>
      <c r="W223" s="64" t="str">
        <f t="shared" ref="W223" si="2131">IF(V223&gt;0.85,"VG",IF(V223&gt;0.75,"G",IF(V223&gt;0.6,"S","NS")))</f>
        <v>G</v>
      </c>
      <c r="X223" s="64" t="str">
        <f t="shared" ref="X223" si="2132">AP223</f>
        <v>G</v>
      </c>
      <c r="Y223" s="64" t="str">
        <f t="shared" ref="Y223" si="2133">BH223</f>
        <v>VG</v>
      </c>
      <c r="Z223" s="64" t="str">
        <f t="shared" ref="Z223" si="2134">BZ223</f>
        <v>G</v>
      </c>
      <c r="AA223" s="66">
        <v>0.82957537734731002</v>
      </c>
      <c r="AB223" s="66">
        <v>0.770017181523593</v>
      </c>
      <c r="AC223" s="66">
        <v>4.1945904485044201</v>
      </c>
      <c r="AD223" s="66">
        <v>1.60133556975805</v>
      </c>
      <c r="AE223" s="66">
        <v>0.41282517201920899</v>
      </c>
      <c r="AF223" s="66">
        <v>0.47956523902010201</v>
      </c>
      <c r="AG223" s="66">
        <v>0.83981224617125405</v>
      </c>
      <c r="AH223" s="66">
        <v>0.77168278397218004</v>
      </c>
      <c r="AI223" s="67" t="s">
        <v>77</v>
      </c>
      <c r="AJ223" s="67" t="s">
        <v>75</v>
      </c>
      <c r="AK223" s="67" t="s">
        <v>77</v>
      </c>
      <c r="AL223" s="67" t="s">
        <v>77</v>
      </c>
      <c r="AM223" s="67" t="s">
        <v>77</v>
      </c>
      <c r="AN223" s="67" t="s">
        <v>77</v>
      </c>
      <c r="AO223" s="67" t="s">
        <v>75</v>
      </c>
      <c r="AP223" s="67" t="s">
        <v>75</v>
      </c>
      <c r="AR223" s="68" t="s">
        <v>87</v>
      </c>
      <c r="AS223" s="66">
        <v>0.84535320975234196</v>
      </c>
      <c r="AT223" s="66">
        <v>0.852362033202411</v>
      </c>
      <c r="AU223" s="66">
        <v>0.65503642042571297</v>
      </c>
      <c r="AV223" s="66">
        <v>0.70929549035220396</v>
      </c>
      <c r="AW223" s="66">
        <v>0.39325156102380399</v>
      </c>
      <c r="AX223" s="66">
        <v>0.38423686288224501</v>
      </c>
      <c r="AY223" s="66">
        <v>0.84908178687649805</v>
      </c>
      <c r="AZ223" s="66">
        <v>0.85623492331974904</v>
      </c>
      <c r="BA223" s="67" t="s">
        <v>77</v>
      </c>
      <c r="BB223" s="67" t="s">
        <v>77</v>
      </c>
      <c r="BC223" s="67" t="s">
        <v>77</v>
      </c>
      <c r="BD223" s="67" t="s">
        <v>77</v>
      </c>
      <c r="BE223" s="67" t="s">
        <v>77</v>
      </c>
      <c r="BF223" s="67" t="s">
        <v>77</v>
      </c>
      <c r="BG223" s="67" t="s">
        <v>75</v>
      </c>
      <c r="BH223" s="67" t="s">
        <v>77</v>
      </c>
      <c r="BI223" s="63">
        <f t="shared" ref="BI223" si="2135">IF(BJ223=AR223,1,0)</f>
        <v>1</v>
      </c>
      <c r="BJ223" s="63" t="s">
        <v>87</v>
      </c>
      <c r="BK223" s="66">
        <v>0.83149852870428698</v>
      </c>
      <c r="BL223" s="66">
        <v>0.840051780765255</v>
      </c>
      <c r="BM223" s="66">
        <v>2.4536945846266698</v>
      </c>
      <c r="BN223" s="66">
        <v>1.8573873082821999</v>
      </c>
      <c r="BO223" s="66">
        <v>0.41048930716367399</v>
      </c>
      <c r="BP223" s="66">
        <v>0.39993526880577102</v>
      </c>
      <c r="BQ223" s="66">
        <v>0.83515826593662201</v>
      </c>
      <c r="BR223" s="66">
        <v>0.84255161739777595</v>
      </c>
      <c r="BS223" s="63" t="s">
        <v>77</v>
      </c>
      <c r="BT223" s="63" t="s">
        <v>77</v>
      </c>
      <c r="BU223" s="63" t="s">
        <v>77</v>
      </c>
      <c r="BV223" s="63" t="s">
        <v>77</v>
      </c>
      <c r="BW223" s="63" t="s">
        <v>77</v>
      </c>
      <c r="BX223" s="63" t="s">
        <v>77</v>
      </c>
      <c r="BY223" s="63" t="s">
        <v>75</v>
      </c>
      <c r="BZ223" s="63" t="s">
        <v>75</v>
      </c>
    </row>
    <row r="224" spans="1:78" s="63" customFormat="1" x14ac:dyDescent="0.25">
      <c r="A224" s="62">
        <v>14164900</v>
      </c>
      <c r="B224" s="63">
        <v>23772751</v>
      </c>
      <c r="C224" s="63" t="s">
        <v>13</v>
      </c>
      <c r="D224" s="83" t="s">
        <v>406</v>
      </c>
      <c r="E224" s="83" t="s">
        <v>392</v>
      </c>
      <c r="F224" s="77"/>
      <c r="G224" s="81">
        <v>0.82499999999999996</v>
      </c>
      <c r="H224" s="64" t="str">
        <f t="shared" ref="H224" si="2136">IF(G224&gt;0.8,"VG",IF(G224&gt;0.7,"G",IF(G224&gt;0.45,"S","NS")))</f>
        <v>VG</v>
      </c>
      <c r="I224" s="64" t="str">
        <f t="shared" ref="I224" si="2137">AJ224</f>
        <v>G</v>
      </c>
      <c r="J224" s="64" t="str">
        <f t="shared" ref="J224" si="2138">BB224</f>
        <v>VG</v>
      </c>
      <c r="K224" s="64" t="str">
        <f t="shared" ref="K224" si="2139">BT224</f>
        <v>VG</v>
      </c>
      <c r="L224" s="65">
        <v>3.5999999999999999E-3</v>
      </c>
      <c r="M224" s="65" t="str">
        <f t="shared" ref="M224" si="2140">IF(ABS(L224)&lt;5%,"VG",IF(ABS(L224)&lt;10%,"G",IF(ABS(L224)&lt;15%,"S","NS")))</f>
        <v>VG</v>
      </c>
      <c r="N224" s="64" t="str">
        <f t="shared" ref="N224" si="2141">AO224</f>
        <v>G</v>
      </c>
      <c r="O224" s="64" t="str">
        <f t="shared" ref="O224" si="2142">BD224</f>
        <v>VG</v>
      </c>
      <c r="P224" s="64" t="str">
        <f t="shared" ref="P224" si="2143">BY224</f>
        <v>G</v>
      </c>
      <c r="Q224" s="64">
        <v>0.41899999999999998</v>
      </c>
      <c r="R224" s="64" t="str">
        <f t="shared" ref="R224" si="2144">IF(Q224&lt;=0.5,"VG",IF(Q224&lt;=0.6,"G",IF(Q224&lt;=0.7,"S","NS")))</f>
        <v>VG</v>
      </c>
      <c r="S224" s="64" t="str">
        <f t="shared" ref="S224" si="2145">AN224</f>
        <v>VG</v>
      </c>
      <c r="T224" s="64" t="str">
        <f t="shared" ref="T224" si="2146">BF224</f>
        <v>VG</v>
      </c>
      <c r="U224" s="64" t="str">
        <f t="shared" ref="U224" si="2147">BX224</f>
        <v>VG</v>
      </c>
      <c r="V224" s="64">
        <v>0.82599999999999996</v>
      </c>
      <c r="W224" s="64" t="str">
        <f t="shared" ref="W224" si="2148">IF(V224&gt;0.85,"VG",IF(V224&gt;0.75,"G",IF(V224&gt;0.6,"S","NS")))</f>
        <v>G</v>
      </c>
      <c r="X224" s="64" t="str">
        <f t="shared" ref="X224" si="2149">AP224</f>
        <v>G</v>
      </c>
      <c r="Y224" s="64" t="str">
        <f t="shared" ref="Y224" si="2150">BH224</f>
        <v>VG</v>
      </c>
      <c r="Z224" s="64" t="str">
        <f t="shared" ref="Z224" si="2151">BZ224</f>
        <v>G</v>
      </c>
      <c r="AA224" s="66">
        <v>0.82957537734731002</v>
      </c>
      <c r="AB224" s="66">
        <v>0.770017181523593</v>
      </c>
      <c r="AC224" s="66">
        <v>4.1945904485044201</v>
      </c>
      <c r="AD224" s="66">
        <v>1.60133556975805</v>
      </c>
      <c r="AE224" s="66">
        <v>0.41282517201920899</v>
      </c>
      <c r="AF224" s="66">
        <v>0.47956523902010201</v>
      </c>
      <c r="AG224" s="66">
        <v>0.83981224617125405</v>
      </c>
      <c r="AH224" s="66">
        <v>0.77168278397218004</v>
      </c>
      <c r="AI224" s="67" t="s">
        <v>77</v>
      </c>
      <c r="AJ224" s="67" t="s">
        <v>75</v>
      </c>
      <c r="AK224" s="67" t="s">
        <v>77</v>
      </c>
      <c r="AL224" s="67" t="s">
        <v>77</v>
      </c>
      <c r="AM224" s="67" t="s">
        <v>77</v>
      </c>
      <c r="AN224" s="67" t="s">
        <v>77</v>
      </c>
      <c r="AO224" s="67" t="s">
        <v>75</v>
      </c>
      <c r="AP224" s="67" t="s">
        <v>75</v>
      </c>
      <c r="AR224" s="68" t="s">
        <v>87</v>
      </c>
      <c r="AS224" s="66">
        <v>0.84535320975234196</v>
      </c>
      <c r="AT224" s="66">
        <v>0.852362033202411</v>
      </c>
      <c r="AU224" s="66">
        <v>0.65503642042571297</v>
      </c>
      <c r="AV224" s="66">
        <v>0.70929549035220396</v>
      </c>
      <c r="AW224" s="66">
        <v>0.39325156102380399</v>
      </c>
      <c r="AX224" s="66">
        <v>0.38423686288224501</v>
      </c>
      <c r="AY224" s="66">
        <v>0.84908178687649805</v>
      </c>
      <c r="AZ224" s="66">
        <v>0.85623492331974904</v>
      </c>
      <c r="BA224" s="67" t="s">
        <v>77</v>
      </c>
      <c r="BB224" s="67" t="s">
        <v>77</v>
      </c>
      <c r="BC224" s="67" t="s">
        <v>77</v>
      </c>
      <c r="BD224" s="67" t="s">
        <v>77</v>
      </c>
      <c r="BE224" s="67" t="s">
        <v>77</v>
      </c>
      <c r="BF224" s="67" t="s">
        <v>77</v>
      </c>
      <c r="BG224" s="67" t="s">
        <v>75</v>
      </c>
      <c r="BH224" s="67" t="s">
        <v>77</v>
      </c>
      <c r="BI224" s="63">
        <f t="shared" ref="BI224" si="2152">IF(BJ224=AR224,1,0)</f>
        <v>1</v>
      </c>
      <c r="BJ224" s="63" t="s">
        <v>87</v>
      </c>
      <c r="BK224" s="66">
        <v>0.83149852870428698</v>
      </c>
      <c r="BL224" s="66">
        <v>0.840051780765255</v>
      </c>
      <c r="BM224" s="66">
        <v>2.4536945846266698</v>
      </c>
      <c r="BN224" s="66">
        <v>1.8573873082821999</v>
      </c>
      <c r="BO224" s="66">
        <v>0.41048930716367399</v>
      </c>
      <c r="BP224" s="66">
        <v>0.39993526880577102</v>
      </c>
      <c r="BQ224" s="66">
        <v>0.83515826593662201</v>
      </c>
      <c r="BR224" s="66">
        <v>0.84255161739777595</v>
      </c>
      <c r="BS224" s="63" t="s">
        <v>77</v>
      </c>
      <c r="BT224" s="63" t="s">
        <v>77</v>
      </c>
      <c r="BU224" s="63" t="s">
        <v>77</v>
      </c>
      <c r="BV224" s="63" t="s">
        <v>77</v>
      </c>
      <c r="BW224" s="63" t="s">
        <v>77</v>
      </c>
      <c r="BX224" s="63" t="s">
        <v>77</v>
      </c>
      <c r="BY224" s="63" t="s">
        <v>75</v>
      </c>
      <c r="BZ224" s="63" t="s">
        <v>75</v>
      </c>
    </row>
    <row r="225" spans="1:78" s="63" customFormat="1" x14ac:dyDescent="0.25">
      <c r="A225" s="62">
        <v>14164900</v>
      </c>
      <c r="B225" s="63">
        <v>23772751</v>
      </c>
      <c r="C225" s="63" t="s">
        <v>13</v>
      </c>
      <c r="D225" s="83" t="s">
        <v>409</v>
      </c>
      <c r="E225" s="83" t="s">
        <v>392</v>
      </c>
      <c r="F225" s="77"/>
      <c r="G225" s="81">
        <v>0.82499999999999996</v>
      </c>
      <c r="H225" s="64" t="str">
        <f t="shared" ref="H225" si="2153">IF(G225&gt;0.8,"VG",IF(G225&gt;0.7,"G",IF(G225&gt;0.45,"S","NS")))</f>
        <v>VG</v>
      </c>
      <c r="I225" s="64" t="str">
        <f t="shared" ref="I225" si="2154">AJ225</f>
        <v>G</v>
      </c>
      <c r="J225" s="64" t="str">
        <f t="shared" ref="J225" si="2155">BB225</f>
        <v>VG</v>
      </c>
      <c r="K225" s="64" t="str">
        <f t="shared" ref="K225" si="2156">BT225</f>
        <v>VG</v>
      </c>
      <c r="L225" s="65">
        <v>5.0000000000000001E-3</v>
      </c>
      <c r="M225" s="65" t="str">
        <f t="shared" ref="M225" si="2157">IF(ABS(L225)&lt;5%,"VG",IF(ABS(L225)&lt;10%,"G",IF(ABS(L225)&lt;15%,"S","NS")))</f>
        <v>VG</v>
      </c>
      <c r="N225" s="64" t="str">
        <f t="shared" ref="N225" si="2158">AO225</f>
        <v>G</v>
      </c>
      <c r="O225" s="64" t="str">
        <f t="shared" ref="O225" si="2159">BD225</f>
        <v>VG</v>
      </c>
      <c r="P225" s="64" t="str">
        <f t="shared" ref="P225" si="2160">BY225</f>
        <v>G</v>
      </c>
      <c r="Q225" s="64">
        <v>0.41799999999999998</v>
      </c>
      <c r="R225" s="64" t="str">
        <f t="shared" ref="R225" si="2161">IF(Q225&lt;=0.5,"VG",IF(Q225&lt;=0.6,"G",IF(Q225&lt;=0.7,"S","NS")))</f>
        <v>VG</v>
      </c>
      <c r="S225" s="64" t="str">
        <f t="shared" ref="S225" si="2162">AN225</f>
        <v>VG</v>
      </c>
      <c r="T225" s="64" t="str">
        <f t="shared" ref="T225" si="2163">BF225</f>
        <v>VG</v>
      </c>
      <c r="U225" s="64" t="str">
        <f t="shared" ref="U225" si="2164">BX225</f>
        <v>VG</v>
      </c>
      <c r="V225" s="64">
        <v>0.82609999999999995</v>
      </c>
      <c r="W225" s="64" t="str">
        <f t="shared" ref="W225" si="2165">IF(V225&gt;0.85,"VG",IF(V225&gt;0.75,"G",IF(V225&gt;0.6,"S","NS")))</f>
        <v>G</v>
      </c>
      <c r="X225" s="64" t="str">
        <f t="shared" ref="X225" si="2166">AP225</f>
        <v>G</v>
      </c>
      <c r="Y225" s="64" t="str">
        <f t="shared" ref="Y225" si="2167">BH225</f>
        <v>VG</v>
      </c>
      <c r="Z225" s="64" t="str">
        <f t="shared" ref="Z225" si="2168">BZ225</f>
        <v>G</v>
      </c>
      <c r="AA225" s="66">
        <v>0.82957537734731002</v>
      </c>
      <c r="AB225" s="66">
        <v>0.770017181523593</v>
      </c>
      <c r="AC225" s="66">
        <v>4.1945904485044201</v>
      </c>
      <c r="AD225" s="66">
        <v>1.60133556975805</v>
      </c>
      <c r="AE225" s="66">
        <v>0.41282517201920899</v>
      </c>
      <c r="AF225" s="66">
        <v>0.47956523902010201</v>
      </c>
      <c r="AG225" s="66">
        <v>0.83981224617125405</v>
      </c>
      <c r="AH225" s="66">
        <v>0.77168278397218004</v>
      </c>
      <c r="AI225" s="67" t="s">
        <v>77</v>
      </c>
      <c r="AJ225" s="67" t="s">
        <v>75</v>
      </c>
      <c r="AK225" s="67" t="s">
        <v>77</v>
      </c>
      <c r="AL225" s="67" t="s">
        <v>77</v>
      </c>
      <c r="AM225" s="67" t="s">
        <v>77</v>
      </c>
      <c r="AN225" s="67" t="s">
        <v>77</v>
      </c>
      <c r="AO225" s="67" t="s">
        <v>75</v>
      </c>
      <c r="AP225" s="67" t="s">
        <v>75</v>
      </c>
      <c r="AR225" s="68" t="s">
        <v>87</v>
      </c>
      <c r="AS225" s="66">
        <v>0.84535320975234196</v>
      </c>
      <c r="AT225" s="66">
        <v>0.852362033202411</v>
      </c>
      <c r="AU225" s="66">
        <v>0.65503642042571297</v>
      </c>
      <c r="AV225" s="66">
        <v>0.70929549035220396</v>
      </c>
      <c r="AW225" s="66">
        <v>0.39325156102380399</v>
      </c>
      <c r="AX225" s="66">
        <v>0.38423686288224501</v>
      </c>
      <c r="AY225" s="66">
        <v>0.84908178687649805</v>
      </c>
      <c r="AZ225" s="66">
        <v>0.85623492331974904</v>
      </c>
      <c r="BA225" s="67" t="s">
        <v>77</v>
      </c>
      <c r="BB225" s="67" t="s">
        <v>77</v>
      </c>
      <c r="BC225" s="67" t="s">
        <v>77</v>
      </c>
      <c r="BD225" s="67" t="s">
        <v>77</v>
      </c>
      <c r="BE225" s="67" t="s">
        <v>77</v>
      </c>
      <c r="BF225" s="67" t="s">
        <v>77</v>
      </c>
      <c r="BG225" s="67" t="s">
        <v>75</v>
      </c>
      <c r="BH225" s="67" t="s">
        <v>77</v>
      </c>
      <c r="BI225" s="63">
        <f t="shared" ref="BI225" si="2169">IF(BJ225=AR225,1,0)</f>
        <v>1</v>
      </c>
      <c r="BJ225" s="63" t="s">
        <v>87</v>
      </c>
      <c r="BK225" s="66">
        <v>0.83149852870428698</v>
      </c>
      <c r="BL225" s="66">
        <v>0.840051780765255</v>
      </c>
      <c r="BM225" s="66">
        <v>2.4536945846266698</v>
      </c>
      <c r="BN225" s="66">
        <v>1.8573873082821999</v>
      </c>
      <c r="BO225" s="66">
        <v>0.41048930716367399</v>
      </c>
      <c r="BP225" s="66">
        <v>0.39993526880577102</v>
      </c>
      <c r="BQ225" s="66">
        <v>0.83515826593662201</v>
      </c>
      <c r="BR225" s="66">
        <v>0.84255161739777595</v>
      </c>
      <c r="BS225" s="63" t="s">
        <v>77</v>
      </c>
      <c r="BT225" s="63" t="s">
        <v>77</v>
      </c>
      <c r="BU225" s="63" t="s">
        <v>77</v>
      </c>
      <c r="BV225" s="63" t="s">
        <v>77</v>
      </c>
      <c r="BW225" s="63" t="s">
        <v>77</v>
      </c>
      <c r="BX225" s="63" t="s">
        <v>77</v>
      </c>
      <c r="BY225" s="63" t="s">
        <v>75</v>
      </c>
      <c r="BZ225" s="63" t="s">
        <v>75</v>
      </c>
    </row>
    <row r="226" spans="1:78" s="63" customFormat="1" x14ac:dyDescent="0.25">
      <c r="A226" s="62">
        <v>14164900</v>
      </c>
      <c r="B226" s="63">
        <v>23772751</v>
      </c>
      <c r="C226" s="63" t="s">
        <v>13</v>
      </c>
      <c r="D226" s="83" t="s">
        <v>410</v>
      </c>
      <c r="E226" s="83" t="s">
        <v>392</v>
      </c>
      <c r="F226" s="77"/>
      <c r="G226" s="81">
        <v>0.82499999999999996</v>
      </c>
      <c r="H226" s="64" t="str">
        <f t="shared" ref="H226" si="2170">IF(G226&gt;0.8,"VG",IF(G226&gt;0.7,"G",IF(G226&gt;0.45,"S","NS")))</f>
        <v>VG</v>
      </c>
      <c r="I226" s="64" t="str">
        <f t="shared" ref="I226" si="2171">AJ226</f>
        <v>G</v>
      </c>
      <c r="J226" s="64" t="str">
        <f t="shared" ref="J226" si="2172">BB226</f>
        <v>VG</v>
      </c>
      <c r="K226" s="64" t="str">
        <f t="shared" ref="K226" si="2173">BT226</f>
        <v>VG</v>
      </c>
      <c r="L226" s="65">
        <v>4.5999999999999999E-3</v>
      </c>
      <c r="M226" s="65" t="str">
        <f t="shared" ref="M226" si="2174">IF(ABS(L226)&lt;5%,"VG",IF(ABS(L226)&lt;10%,"G",IF(ABS(L226)&lt;15%,"S","NS")))</f>
        <v>VG</v>
      </c>
      <c r="N226" s="64" t="str">
        <f t="shared" ref="N226" si="2175">AO226</f>
        <v>G</v>
      </c>
      <c r="O226" s="64" t="str">
        <f t="shared" ref="O226" si="2176">BD226</f>
        <v>VG</v>
      </c>
      <c r="P226" s="64" t="str">
        <f t="shared" ref="P226" si="2177">BY226</f>
        <v>G</v>
      </c>
      <c r="Q226" s="64">
        <v>0.41799999999999998</v>
      </c>
      <c r="R226" s="64" t="str">
        <f t="shared" ref="R226" si="2178">IF(Q226&lt;=0.5,"VG",IF(Q226&lt;=0.6,"G",IF(Q226&lt;=0.7,"S","NS")))</f>
        <v>VG</v>
      </c>
      <c r="S226" s="64" t="str">
        <f t="shared" ref="S226" si="2179">AN226</f>
        <v>VG</v>
      </c>
      <c r="T226" s="64" t="str">
        <f t="shared" ref="T226" si="2180">BF226</f>
        <v>VG</v>
      </c>
      <c r="U226" s="64" t="str">
        <f t="shared" ref="U226" si="2181">BX226</f>
        <v>VG</v>
      </c>
      <c r="V226" s="64">
        <v>0.82640000000000002</v>
      </c>
      <c r="W226" s="64" t="str">
        <f t="shared" ref="W226" si="2182">IF(V226&gt;0.85,"VG",IF(V226&gt;0.75,"G",IF(V226&gt;0.6,"S","NS")))</f>
        <v>G</v>
      </c>
      <c r="X226" s="64" t="str">
        <f t="shared" ref="X226" si="2183">AP226</f>
        <v>G</v>
      </c>
      <c r="Y226" s="64" t="str">
        <f t="shared" ref="Y226" si="2184">BH226</f>
        <v>VG</v>
      </c>
      <c r="Z226" s="64" t="str">
        <f t="shared" ref="Z226" si="2185">BZ226</f>
        <v>G</v>
      </c>
      <c r="AA226" s="66">
        <v>0.82957537734731002</v>
      </c>
      <c r="AB226" s="66">
        <v>0.770017181523593</v>
      </c>
      <c r="AC226" s="66">
        <v>4.1945904485044201</v>
      </c>
      <c r="AD226" s="66">
        <v>1.60133556975805</v>
      </c>
      <c r="AE226" s="66">
        <v>0.41282517201920899</v>
      </c>
      <c r="AF226" s="66">
        <v>0.47956523902010201</v>
      </c>
      <c r="AG226" s="66">
        <v>0.83981224617125405</v>
      </c>
      <c r="AH226" s="66">
        <v>0.77168278397218004</v>
      </c>
      <c r="AI226" s="67" t="s">
        <v>77</v>
      </c>
      <c r="AJ226" s="67" t="s">
        <v>75</v>
      </c>
      <c r="AK226" s="67" t="s">
        <v>77</v>
      </c>
      <c r="AL226" s="67" t="s">
        <v>77</v>
      </c>
      <c r="AM226" s="67" t="s">
        <v>77</v>
      </c>
      <c r="AN226" s="67" t="s">
        <v>77</v>
      </c>
      <c r="AO226" s="67" t="s">
        <v>75</v>
      </c>
      <c r="AP226" s="67" t="s">
        <v>75</v>
      </c>
      <c r="AR226" s="68" t="s">
        <v>87</v>
      </c>
      <c r="AS226" s="66">
        <v>0.84535320975234196</v>
      </c>
      <c r="AT226" s="66">
        <v>0.852362033202411</v>
      </c>
      <c r="AU226" s="66">
        <v>0.65503642042571297</v>
      </c>
      <c r="AV226" s="66">
        <v>0.70929549035220396</v>
      </c>
      <c r="AW226" s="66">
        <v>0.39325156102380399</v>
      </c>
      <c r="AX226" s="66">
        <v>0.38423686288224501</v>
      </c>
      <c r="AY226" s="66">
        <v>0.84908178687649805</v>
      </c>
      <c r="AZ226" s="66">
        <v>0.85623492331974904</v>
      </c>
      <c r="BA226" s="67" t="s">
        <v>77</v>
      </c>
      <c r="BB226" s="67" t="s">
        <v>77</v>
      </c>
      <c r="BC226" s="67" t="s">
        <v>77</v>
      </c>
      <c r="BD226" s="67" t="s">
        <v>77</v>
      </c>
      <c r="BE226" s="67" t="s">
        <v>77</v>
      </c>
      <c r="BF226" s="67" t="s">
        <v>77</v>
      </c>
      <c r="BG226" s="67" t="s">
        <v>75</v>
      </c>
      <c r="BH226" s="67" t="s">
        <v>77</v>
      </c>
      <c r="BI226" s="63">
        <f t="shared" ref="BI226" si="2186">IF(BJ226=AR226,1,0)</f>
        <v>1</v>
      </c>
      <c r="BJ226" s="63" t="s">
        <v>87</v>
      </c>
      <c r="BK226" s="66">
        <v>0.83149852870428698</v>
      </c>
      <c r="BL226" s="66">
        <v>0.840051780765255</v>
      </c>
      <c r="BM226" s="66">
        <v>2.4536945846266698</v>
      </c>
      <c r="BN226" s="66">
        <v>1.8573873082821999</v>
      </c>
      <c r="BO226" s="66">
        <v>0.41048930716367399</v>
      </c>
      <c r="BP226" s="66">
        <v>0.39993526880577102</v>
      </c>
      <c r="BQ226" s="66">
        <v>0.83515826593662201</v>
      </c>
      <c r="BR226" s="66">
        <v>0.84255161739777595</v>
      </c>
      <c r="BS226" s="63" t="s">
        <v>77</v>
      </c>
      <c r="BT226" s="63" t="s">
        <v>77</v>
      </c>
      <c r="BU226" s="63" t="s">
        <v>77</v>
      </c>
      <c r="BV226" s="63" t="s">
        <v>77</v>
      </c>
      <c r="BW226" s="63" t="s">
        <v>77</v>
      </c>
      <c r="BX226" s="63" t="s">
        <v>77</v>
      </c>
      <c r="BY226" s="63" t="s">
        <v>75</v>
      </c>
      <c r="BZ226" s="63" t="s">
        <v>75</v>
      </c>
    </row>
    <row r="227" spans="1:78" s="63" customFormat="1" x14ac:dyDescent="0.25">
      <c r="A227" s="62">
        <v>14164900</v>
      </c>
      <c r="B227" s="63">
        <v>23772751</v>
      </c>
      <c r="C227" s="63" t="s">
        <v>13</v>
      </c>
      <c r="D227" s="83" t="s">
        <v>410</v>
      </c>
      <c r="E227" s="83" t="s">
        <v>392</v>
      </c>
      <c r="F227" s="77"/>
      <c r="G227" s="81">
        <v>0.82499999999999996</v>
      </c>
      <c r="H227" s="64" t="str">
        <f t="shared" ref="H227" si="2187">IF(G227&gt;0.8,"VG",IF(G227&gt;0.7,"G",IF(G227&gt;0.45,"S","NS")))</f>
        <v>VG</v>
      </c>
      <c r="I227" s="64" t="str">
        <f t="shared" ref="I227" si="2188">AJ227</f>
        <v>G</v>
      </c>
      <c r="J227" s="64" t="str">
        <f t="shared" ref="J227" si="2189">BB227</f>
        <v>VG</v>
      </c>
      <c r="K227" s="64" t="str">
        <f t="shared" ref="K227" si="2190">BT227</f>
        <v>VG</v>
      </c>
      <c r="L227" s="65">
        <v>4.5999999999999999E-3</v>
      </c>
      <c r="M227" s="65" t="str">
        <f t="shared" ref="M227" si="2191">IF(ABS(L227)&lt;5%,"VG",IF(ABS(L227)&lt;10%,"G",IF(ABS(L227)&lt;15%,"S","NS")))</f>
        <v>VG</v>
      </c>
      <c r="N227" s="64" t="str">
        <f t="shared" ref="N227" si="2192">AO227</f>
        <v>G</v>
      </c>
      <c r="O227" s="64" t="str">
        <f t="shared" ref="O227" si="2193">BD227</f>
        <v>VG</v>
      </c>
      <c r="P227" s="64" t="str">
        <f t="shared" ref="P227" si="2194">BY227</f>
        <v>G</v>
      </c>
      <c r="Q227" s="64">
        <v>0.41799999999999998</v>
      </c>
      <c r="R227" s="64" t="str">
        <f t="shared" ref="R227" si="2195">IF(Q227&lt;=0.5,"VG",IF(Q227&lt;=0.6,"G",IF(Q227&lt;=0.7,"S","NS")))</f>
        <v>VG</v>
      </c>
      <c r="S227" s="64" t="str">
        <f t="shared" ref="S227" si="2196">AN227</f>
        <v>VG</v>
      </c>
      <c r="T227" s="64" t="str">
        <f t="shared" ref="T227" si="2197">BF227</f>
        <v>VG</v>
      </c>
      <c r="U227" s="64" t="str">
        <f t="shared" ref="U227" si="2198">BX227</f>
        <v>VG</v>
      </c>
      <c r="V227" s="64">
        <v>0.82640000000000002</v>
      </c>
      <c r="W227" s="64" t="str">
        <f t="shared" ref="W227" si="2199">IF(V227&gt;0.85,"VG",IF(V227&gt;0.75,"G",IF(V227&gt;0.6,"S","NS")))</f>
        <v>G</v>
      </c>
      <c r="X227" s="64" t="str">
        <f t="shared" ref="X227" si="2200">AP227</f>
        <v>G</v>
      </c>
      <c r="Y227" s="64" t="str">
        <f t="shared" ref="Y227" si="2201">BH227</f>
        <v>VG</v>
      </c>
      <c r="Z227" s="64" t="str">
        <f t="shared" ref="Z227" si="2202">BZ227</f>
        <v>G</v>
      </c>
      <c r="AA227" s="66">
        <v>0.82957537734731002</v>
      </c>
      <c r="AB227" s="66">
        <v>0.770017181523593</v>
      </c>
      <c r="AC227" s="66">
        <v>4.1945904485044201</v>
      </c>
      <c r="AD227" s="66">
        <v>1.60133556975805</v>
      </c>
      <c r="AE227" s="66">
        <v>0.41282517201920899</v>
      </c>
      <c r="AF227" s="66">
        <v>0.47956523902010201</v>
      </c>
      <c r="AG227" s="66">
        <v>0.83981224617125405</v>
      </c>
      <c r="AH227" s="66">
        <v>0.77168278397218004</v>
      </c>
      <c r="AI227" s="67" t="s">
        <v>77</v>
      </c>
      <c r="AJ227" s="67" t="s">
        <v>75</v>
      </c>
      <c r="AK227" s="67" t="s">
        <v>77</v>
      </c>
      <c r="AL227" s="67" t="s">
        <v>77</v>
      </c>
      <c r="AM227" s="67" t="s">
        <v>77</v>
      </c>
      <c r="AN227" s="67" t="s">
        <v>77</v>
      </c>
      <c r="AO227" s="67" t="s">
        <v>75</v>
      </c>
      <c r="AP227" s="67" t="s">
        <v>75</v>
      </c>
      <c r="AR227" s="68" t="s">
        <v>87</v>
      </c>
      <c r="AS227" s="66">
        <v>0.84535320975234196</v>
      </c>
      <c r="AT227" s="66">
        <v>0.852362033202411</v>
      </c>
      <c r="AU227" s="66">
        <v>0.65503642042571297</v>
      </c>
      <c r="AV227" s="66">
        <v>0.70929549035220396</v>
      </c>
      <c r="AW227" s="66">
        <v>0.39325156102380399</v>
      </c>
      <c r="AX227" s="66">
        <v>0.38423686288224501</v>
      </c>
      <c r="AY227" s="66">
        <v>0.84908178687649805</v>
      </c>
      <c r="AZ227" s="66">
        <v>0.85623492331974904</v>
      </c>
      <c r="BA227" s="67" t="s">
        <v>77</v>
      </c>
      <c r="BB227" s="67" t="s">
        <v>77</v>
      </c>
      <c r="BC227" s="67" t="s">
        <v>77</v>
      </c>
      <c r="BD227" s="67" t="s">
        <v>77</v>
      </c>
      <c r="BE227" s="67" t="s">
        <v>77</v>
      </c>
      <c r="BF227" s="67" t="s">
        <v>77</v>
      </c>
      <c r="BG227" s="67" t="s">
        <v>75</v>
      </c>
      <c r="BH227" s="67" t="s">
        <v>77</v>
      </c>
      <c r="BI227" s="63">
        <f t="shared" ref="BI227" si="2203">IF(BJ227=AR227,1,0)</f>
        <v>1</v>
      </c>
      <c r="BJ227" s="63" t="s">
        <v>87</v>
      </c>
      <c r="BK227" s="66">
        <v>0.83149852870428698</v>
      </c>
      <c r="BL227" s="66">
        <v>0.840051780765255</v>
      </c>
      <c r="BM227" s="66">
        <v>2.4536945846266698</v>
      </c>
      <c r="BN227" s="66">
        <v>1.8573873082821999</v>
      </c>
      <c r="BO227" s="66">
        <v>0.41048930716367399</v>
      </c>
      <c r="BP227" s="66">
        <v>0.39993526880577102</v>
      </c>
      <c r="BQ227" s="66">
        <v>0.83515826593662201</v>
      </c>
      <c r="BR227" s="66">
        <v>0.84255161739777595</v>
      </c>
      <c r="BS227" s="63" t="s">
        <v>77</v>
      </c>
      <c r="BT227" s="63" t="s">
        <v>77</v>
      </c>
      <c r="BU227" s="63" t="s">
        <v>77</v>
      </c>
      <c r="BV227" s="63" t="s">
        <v>77</v>
      </c>
      <c r="BW227" s="63" t="s">
        <v>77</v>
      </c>
      <c r="BX227" s="63" t="s">
        <v>77</v>
      </c>
      <c r="BY227" s="63" t="s">
        <v>75</v>
      </c>
      <c r="BZ227" s="63" t="s">
        <v>75</v>
      </c>
    </row>
    <row r="228" spans="1:78" s="63" customFormat="1" x14ac:dyDescent="0.25">
      <c r="A228" s="62">
        <v>14164900</v>
      </c>
      <c r="B228" s="63">
        <v>23772751</v>
      </c>
      <c r="C228" s="63" t="s">
        <v>13</v>
      </c>
      <c r="D228" s="83" t="s">
        <v>411</v>
      </c>
      <c r="E228" s="83" t="s">
        <v>392</v>
      </c>
      <c r="F228" s="77"/>
      <c r="G228" s="81">
        <v>0.82499999999999996</v>
      </c>
      <c r="H228" s="64" t="str">
        <f t="shared" ref="H228" si="2204">IF(G228&gt;0.8,"VG",IF(G228&gt;0.7,"G",IF(G228&gt;0.45,"S","NS")))</f>
        <v>VG</v>
      </c>
      <c r="I228" s="64" t="str">
        <f t="shared" ref="I228" si="2205">AJ228</f>
        <v>G</v>
      </c>
      <c r="J228" s="64" t="str">
        <f t="shared" ref="J228" si="2206">BB228</f>
        <v>VG</v>
      </c>
      <c r="K228" s="64" t="str">
        <f t="shared" ref="K228" si="2207">BT228</f>
        <v>VG</v>
      </c>
      <c r="L228" s="65">
        <v>4.5999999999999999E-3</v>
      </c>
      <c r="M228" s="65" t="str">
        <f t="shared" ref="M228" si="2208">IF(ABS(L228)&lt;5%,"VG",IF(ABS(L228)&lt;10%,"G",IF(ABS(L228)&lt;15%,"S","NS")))</f>
        <v>VG</v>
      </c>
      <c r="N228" s="64" t="str">
        <f t="shared" ref="N228" si="2209">AO228</f>
        <v>G</v>
      </c>
      <c r="O228" s="64" t="str">
        <f t="shared" ref="O228" si="2210">BD228</f>
        <v>VG</v>
      </c>
      <c r="P228" s="64" t="str">
        <f t="shared" ref="P228" si="2211">BY228</f>
        <v>G</v>
      </c>
      <c r="Q228" s="64">
        <v>0.41799999999999998</v>
      </c>
      <c r="R228" s="64" t="str">
        <f t="shared" ref="R228" si="2212">IF(Q228&lt;=0.5,"VG",IF(Q228&lt;=0.6,"G",IF(Q228&lt;=0.7,"S","NS")))</f>
        <v>VG</v>
      </c>
      <c r="S228" s="64" t="str">
        <f t="shared" ref="S228" si="2213">AN228</f>
        <v>VG</v>
      </c>
      <c r="T228" s="64" t="str">
        <f t="shared" ref="T228" si="2214">BF228</f>
        <v>VG</v>
      </c>
      <c r="U228" s="64" t="str">
        <f t="shared" ref="U228" si="2215">BX228</f>
        <v>VG</v>
      </c>
      <c r="V228" s="64">
        <v>0.82640000000000002</v>
      </c>
      <c r="W228" s="64" t="str">
        <f t="shared" ref="W228" si="2216">IF(V228&gt;0.85,"VG",IF(V228&gt;0.75,"G",IF(V228&gt;0.6,"S","NS")))</f>
        <v>G</v>
      </c>
      <c r="X228" s="64" t="str">
        <f t="shared" ref="X228" si="2217">AP228</f>
        <v>G</v>
      </c>
      <c r="Y228" s="64" t="str">
        <f t="shared" ref="Y228" si="2218">BH228</f>
        <v>VG</v>
      </c>
      <c r="Z228" s="64" t="str">
        <f t="shared" ref="Z228" si="2219">BZ228</f>
        <v>G</v>
      </c>
      <c r="AA228" s="66">
        <v>0.8296</v>
      </c>
      <c r="AB228" s="66">
        <v>0.770017181523593</v>
      </c>
      <c r="AC228" s="66">
        <v>4.1945904485044201</v>
      </c>
      <c r="AD228" s="66">
        <v>1.60133556975805</v>
      </c>
      <c r="AE228" s="66">
        <v>0.41282517201920899</v>
      </c>
      <c r="AF228" s="66">
        <v>0.47956523902010201</v>
      </c>
      <c r="AG228" s="66">
        <v>0.83981224617125405</v>
      </c>
      <c r="AH228" s="66">
        <v>0.77168278397218004</v>
      </c>
      <c r="AI228" s="67" t="s">
        <v>77</v>
      </c>
      <c r="AJ228" s="67" t="s">
        <v>75</v>
      </c>
      <c r="AK228" s="67" t="s">
        <v>77</v>
      </c>
      <c r="AL228" s="67" t="s">
        <v>77</v>
      </c>
      <c r="AM228" s="67" t="s">
        <v>77</v>
      </c>
      <c r="AN228" s="67" t="s">
        <v>77</v>
      </c>
      <c r="AO228" s="67" t="s">
        <v>75</v>
      </c>
      <c r="AP228" s="67" t="s">
        <v>75</v>
      </c>
      <c r="AR228" s="68" t="s">
        <v>87</v>
      </c>
      <c r="AS228" s="66">
        <v>0.84535320975234196</v>
      </c>
      <c r="AT228" s="66">
        <v>0.852362033202411</v>
      </c>
      <c r="AU228" s="66">
        <v>0.65503642042571297</v>
      </c>
      <c r="AV228" s="66">
        <v>0.70929549035220396</v>
      </c>
      <c r="AW228" s="66">
        <v>0.39325156102380399</v>
      </c>
      <c r="AX228" s="66">
        <v>0.38423686288224501</v>
      </c>
      <c r="AY228" s="66">
        <v>0.84908178687649805</v>
      </c>
      <c r="AZ228" s="66">
        <v>0.85623492331974904</v>
      </c>
      <c r="BA228" s="67" t="s">
        <v>77</v>
      </c>
      <c r="BB228" s="67" t="s">
        <v>77</v>
      </c>
      <c r="BC228" s="67" t="s">
        <v>77</v>
      </c>
      <c r="BD228" s="67" t="s">
        <v>77</v>
      </c>
      <c r="BE228" s="67" t="s">
        <v>77</v>
      </c>
      <c r="BF228" s="67" t="s">
        <v>77</v>
      </c>
      <c r="BG228" s="67" t="s">
        <v>75</v>
      </c>
      <c r="BH228" s="67" t="s">
        <v>77</v>
      </c>
      <c r="BI228" s="63">
        <f t="shared" ref="BI228" si="2220">IF(BJ228=AR228,1,0)</f>
        <v>1</v>
      </c>
      <c r="BJ228" s="63" t="s">
        <v>87</v>
      </c>
      <c r="BK228" s="66">
        <v>0.83149852870428698</v>
      </c>
      <c r="BL228" s="66">
        <v>0.840051780765255</v>
      </c>
      <c r="BM228" s="66">
        <v>2.4536945846266698</v>
      </c>
      <c r="BN228" s="66">
        <v>1.8573873082821999</v>
      </c>
      <c r="BO228" s="66">
        <v>0.41048930716367399</v>
      </c>
      <c r="BP228" s="66">
        <v>0.39993526880577102</v>
      </c>
      <c r="BQ228" s="66">
        <v>0.83515826593662201</v>
      </c>
      <c r="BR228" s="66">
        <v>0.84255161739777595</v>
      </c>
      <c r="BS228" s="63" t="s">
        <v>77</v>
      </c>
      <c r="BT228" s="63" t="s">
        <v>77</v>
      </c>
      <c r="BU228" s="63" t="s">
        <v>77</v>
      </c>
      <c r="BV228" s="63" t="s">
        <v>77</v>
      </c>
      <c r="BW228" s="63" t="s">
        <v>77</v>
      </c>
      <c r="BX228" s="63" t="s">
        <v>77</v>
      </c>
      <c r="BY228" s="63" t="s">
        <v>75</v>
      </c>
      <c r="BZ228" s="63" t="s">
        <v>75</v>
      </c>
    </row>
    <row r="229" spans="1:78" s="69" customFormat="1" x14ac:dyDescent="0.25">
      <c r="A229" s="72"/>
      <c r="D229" s="113"/>
      <c r="E229" s="113"/>
      <c r="F229" s="80"/>
      <c r="G229" s="158"/>
      <c r="H229" s="70"/>
      <c r="I229" s="70"/>
      <c r="J229" s="70"/>
      <c r="K229" s="70"/>
      <c r="L229" s="71"/>
      <c r="M229" s="71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  <c r="AA229" s="73"/>
      <c r="AB229" s="73"/>
      <c r="AC229" s="73"/>
      <c r="AD229" s="73"/>
      <c r="AE229" s="73"/>
      <c r="AF229" s="73"/>
      <c r="AG229" s="73"/>
      <c r="AH229" s="73"/>
      <c r="AI229" s="74"/>
      <c r="AJ229" s="74"/>
      <c r="AK229" s="74"/>
      <c r="AL229" s="74"/>
      <c r="AM229" s="74"/>
      <c r="AN229" s="74"/>
      <c r="AO229" s="74"/>
      <c r="AP229" s="74"/>
      <c r="AR229" s="75"/>
      <c r="AS229" s="73"/>
      <c r="AT229" s="73"/>
      <c r="AU229" s="73"/>
      <c r="AV229" s="73"/>
      <c r="AW229" s="73"/>
      <c r="AX229" s="73"/>
      <c r="AY229" s="73"/>
      <c r="AZ229" s="73"/>
      <c r="BA229" s="74"/>
      <c r="BB229" s="74"/>
      <c r="BC229" s="74"/>
      <c r="BD229" s="74"/>
      <c r="BE229" s="74"/>
      <c r="BF229" s="74"/>
      <c r="BG229" s="74"/>
      <c r="BH229" s="74"/>
      <c r="BK229" s="73"/>
      <c r="BL229" s="73"/>
      <c r="BM229" s="73"/>
      <c r="BN229" s="73"/>
      <c r="BO229" s="73"/>
      <c r="BP229" s="73"/>
      <c r="BQ229" s="73"/>
      <c r="BR229" s="73"/>
    </row>
    <row r="230" spans="1:78" s="63" customFormat="1" x14ac:dyDescent="0.25">
      <c r="A230" s="62">
        <v>14165000</v>
      </c>
      <c r="B230" s="63">
        <v>23773513</v>
      </c>
      <c r="C230" s="63" t="s">
        <v>14</v>
      </c>
      <c r="D230" s="63" t="s">
        <v>172</v>
      </c>
      <c r="F230" s="77"/>
      <c r="G230" s="64">
        <v>0.72699999999999998</v>
      </c>
      <c r="H230" s="64" t="str">
        <f t="shared" ref="H230:H239" si="2221">IF(G230&gt;0.8,"VG",IF(G230&gt;0.7,"G",IF(G230&gt;0.45,"S","NS")))</f>
        <v>G</v>
      </c>
      <c r="I230" s="64" t="str">
        <f t="shared" ref="I230:I238" si="2222">AJ230</f>
        <v>S</v>
      </c>
      <c r="J230" s="64" t="str">
        <f t="shared" ref="J230:J238" si="2223">BB230</f>
        <v>S</v>
      </c>
      <c r="K230" s="64" t="str">
        <f t="shared" ref="K230:K238" si="2224">BT230</f>
        <v>S</v>
      </c>
      <c r="L230" s="65">
        <v>8.9999999999999993E-3</v>
      </c>
      <c r="M230" s="65" t="str">
        <f t="shared" ref="M230:M239" si="2225">IF(ABS(L230)&lt;5%,"VG",IF(ABS(L230)&lt;10%,"G",IF(ABS(L230)&lt;15%,"S","NS")))</f>
        <v>VG</v>
      </c>
      <c r="N230" s="64" t="str">
        <f t="shared" ref="N230:N238" si="2226">AO230</f>
        <v>VG</v>
      </c>
      <c r="O230" s="64" t="str">
        <f t="shared" ref="O230:O238" si="2227">BD230</f>
        <v>NS</v>
      </c>
      <c r="P230" s="64" t="str">
        <f t="shared" ref="P230:P238" si="2228">BY230</f>
        <v>VG</v>
      </c>
      <c r="Q230" s="64">
        <v>0.51800000000000002</v>
      </c>
      <c r="R230" s="64" t="str">
        <f t="shared" ref="R230:R239" si="2229">IF(Q230&lt;=0.5,"VG",IF(Q230&lt;=0.6,"G",IF(Q230&lt;=0.7,"S","NS")))</f>
        <v>G</v>
      </c>
      <c r="S230" s="64" t="str">
        <f t="shared" ref="S230:S238" si="2230">AN230</f>
        <v>NS</v>
      </c>
      <c r="T230" s="64" t="str">
        <f t="shared" ref="T230:T238" si="2231">BF230</f>
        <v>NS</v>
      </c>
      <c r="U230" s="64" t="str">
        <f t="shared" ref="U230:U238" si="2232">BX230</f>
        <v>NS</v>
      </c>
      <c r="V230" s="64">
        <v>0.81499999999999995</v>
      </c>
      <c r="W230" s="64" t="str">
        <f t="shared" ref="W230:W239" si="2233">IF(V230&gt;0.85,"VG",IF(V230&gt;0.75,"G",IF(V230&gt;0.6,"S","NS")))</f>
        <v>G</v>
      </c>
      <c r="X230" s="64" t="str">
        <f t="shared" ref="X230:X238" si="2234">AP230</f>
        <v>VG</v>
      </c>
      <c r="Y230" s="64" t="str">
        <f t="shared" ref="Y230:Y238" si="2235">BH230</f>
        <v>VG</v>
      </c>
      <c r="Z230" s="64" t="str">
        <f t="shared" ref="Z230:Z238" si="2236">BZ230</f>
        <v>VG</v>
      </c>
      <c r="AA230" s="66">
        <v>0.46449135700952998</v>
      </c>
      <c r="AB230" s="66">
        <v>0.48582826247624</v>
      </c>
      <c r="AC230" s="66">
        <v>36.925476905016303</v>
      </c>
      <c r="AD230" s="66">
        <v>35.422135499048998</v>
      </c>
      <c r="AE230" s="66">
        <v>0.73178456050293195</v>
      </c>
      <c r="AF230" s="66">
        <v>0.71705769469670899</v>
      </c>
      <c r="AG230" s="66">
        <v>0.86373220117502103</v>
      </c>
      <c r="AH230" s="66">
        <v>0.86641318681162205</v>
      </c>
      <c r="AI230" s="67" t="s">
        <v>76</v>
      </c>
      <c r="AJ230" s="67" t="s">
        <v>76</v>
      </c>
      <c r="AK230" s="67" t="s">
        <v>73</v>
      </c>
      <c r="AL230" s="67" t="s">
        <v>73</v>
      </c>
      <c r="AM230" s="67" t="s">
        <v>73</v>
      </c>
      <c r="AN230" s="67" t="s">
        <v>73</v>
      </c>
      <c r="AO230" s="67" t="s">
        <v>77</v>
      </c>
      <c r="AP230" s="67" t="s">
        <v>77</v>
      </c>
      <c r="AR230" s="68" t="s">
        <v>88</v>
      </c>
      <c r="AS230" s="66">
        <v>0.43843094218020001</v>
      </c>
      <c r="AT230" s="66">
        <v>0.45450937038529099</v>
      </c>
      <c r="AU230" s="66">
        <v>40.067811319636199</v>
      </c>
      <c r="AV230" s="66">
        <v>39.605988650487703</v>
      </c>
      <c r="AW230" s="66">
        <v>0.74937911488097997</v>
      </c>
      <c r="AX230" s="66">
        <v>0.73857337456390104</v>
      </c>
      <c r="AY230" s="66">
        <v>0.87051913419226601</v>
      </c>
      <c r="AZ230" s="66">
        <v>0.88200065354242896</v>
      </c>
      <c r="BA230" s="67" t="s">
        <v>73</v>
      </c>
      <c r="BB230" s="67" t="s">
        <v>76</v>
      </c>
      <c r="BC230" s="67" t="s">
        <v>73</v>
      </c>
      <c r="BD230" s="67" t="s">
        <v>73</v>
      </c>
      <c r="BE230" s="67" t="s">
        <v>73</v>
      </c>
      <c r="BF230" s="67" t="s">
        <v>73</v>
      </c>
      <c r="BG230" s="67" t="s">
        <v>77</v>
      </c>
      <c r="BH230" s="67" t="s">
        <v>77</v>
      </c>
      <c r="BI230" s="63">
        <f t="shared" ref="BI230:BI238" si="2237">IF(BJ230=AR230,1,0)</f>
        <v>1</v>
      </c>
      <c r="BJ230" s="63" t="s">
        <v>88</v>
      </c>
      <c r="BK230" s="66">
        <v>0.48875926577338902</v>
      </c>
      <c r="BL230" s="66">
        <v>0.49850744282400899</v>
      </c>
      <c r="BM230" s="66">
        <v>34.750583660210602</v>
      </c>
      <c r="BN230" s="66">
        <v>34.841960954976599</v>
      </c>
      <c r="BO230" s="66">
        <v>0.71501100287101205</v>
      </c>
      <c r="BP230" s="66">
        <v>0.70816139203997197</v>
      </c>
      <c r="BQ230" s="66">
        <v>0.86944312864988105</v>
      </c>
      <c r="BR230" s="66">
        <v>0.88290786392832199</v>
      </c>
      <c r="BS230" s="63" t="s">
        <v>76</v>
      </c>
      <c r="BT230" s="63" t="s">
        <v>76</v>
      </c>
      <c r="BU230" s="63" t="s">
        <v>73</v>
      </c>
      <c r="BV230" s="63" t="s">
        <v>73</v>
      </c>
      <c r="BW230" s="63" t="s">
        <v>73</v>
      </c>
      <c r="BX230" s="63" t="s">
        <v>73</v>
      </c>
      <c r="BY230" s="63" t="s">
        <v>77</v>
      </c>
      <c r="BZ230" s="63" t="s">
        <v>77</v>
      </c>
    </row>
    <row r="231" spans="1:78" s="85" customFormat="1" x14ac:dyDescent="0.25">
      <c r="A231" s="84">
        <v>14165000</v>
      </c>
      <c r="B231" s="85">
        <v>23773513</v>
      </c>
      <c r="C231" s="85" t="s">
        <v>14</v>
      </c>
      <c r="D231" s="86" t="s">
        <v>185</v>
      </c>
      <c r="E231" s="86"/>
      <c r="F231" s="87"/>
      <c r="G231" s="88">
        <v>0.16</v>
      </c>
      <c r="H231" s="88" t="str">
        <f t="shared" si="2221"/>
        <v>NS</v>
      </c>
      <c r="I231" s="88" t="str">
        <f t="shared" si="2222"/>
        <v>S</v>
      </c>
      <c r="J231" s="88" t="str">
        <f t="shared" si="2223"/>
        <v>S</v>
      </c>
      <c r="K231" s="88" t="str">
        <f t="shared" si="2224"/>
        <v>S</v>
      </c>
      <c r="L231" s="89">
        <v>1.1970000000000001</v>
      </c>
      <c r="M231" s="89" t="str">
        <f t="shared" si="2225"/>
        <v>NS</v>
      </c>
      <c r="N231" s="88" t="str">
        <f t="shared" si="2226"/>
        <v>VG</v>
      </c>
      <c r="O231" s="88" t="str">
        <f t="shared" si="2227"/>
        <v>NS</v>
      </c>
      <c r="P231" s="88" t="str">
        <f t="shared" si="2228"/>
        <v>VG</v>
      </c>
      <c r="Q231" s="88">
        <v>0.8</v>
      </c>
      <c r="R231" s="88" t="str">
        <f t="shared" si="2229"/>
        <v>NS</v>
      </c>
      <c r="S231" s="88" t="str">
        <f t="shared" si="2230"/>
        <v>NS</v>
      </c>
      <c r="T231" s="88" t="str">
        <f t="shared" si="2231"/>
        <v>NS</v>
      </c>
      <c r="U231" s="88" t="str">
        <f t="shared" si="2232"/>
        <v>NS</v>
      </c>
      <c r="V231" s="88">
        <v>0.81</v>
      </c>
      <c r="W231" s="88" t="str">
        <f t="shared" si="2233"/>
        <v>G</v>
      </c>
      <c r="X231" s="88" t="str">
        <f t="shared" si="2234"/>
        <v>VG</v>
      </c>
      <c r="Y231" s="88" t="str">
        <f t="shared" si="2235"/>
        <v>VG</v>
      </c>
      <c r="Z231" s="88" t="str">
        <f t="shared" si="2236"/>
        <v>VG</v>
      </c>
      <c r="AA231" s="90">
        <v>0.46449135700952998</v>
      </c>
      <c r="AB231" s="90">
        <v>0.48582826247624</v>
      </c>
      <c r="AC231" s="90">
        <v>36.925476905016303</v>
      </c>
      <c r="AD231" s="90">
        <v>35.422135499048998</v>
      </c>
      <c r="AE231" s="90">
        <v>0.73178456050293195</v>
      </c>
      <c r="AF231" s="90">
        <v>0.71705769469670899</v>
      </c>
      <c r="AG231" s="90">
        <v>0.86373220117502103</v>
      </c>
      <c r="AH231" s="90">
        <v>0.86641318681162205</v>
      </c>
      <c r="AI231" s="91" t="s">
        <v>76</v>
      </c>
      <c r="AJ231" s="91" t="s">
        <v>76</v>
      </c>
      <c r="AK231" s="91" t="s">
        <v>73</v>
      </c>
      <c r="AL231" s="91" t="s">
        <v>73</v>
      </c>
      <c r="AM231" s="91" t="s">
        <v>73</v>
      </c>
      <c r="AN231" s="91" t="s">
        <v>73</v>
      </c>
      <c r="AO231" s="91" t="s">
        <v>77</v>
      </c>
      <c r="AP231" s="91" t="s">
        <v>77</v>
      </c>
      <c r="AR231" s="92" t="s">
        <v>88</v>
      </c>
      <c r="AS231" s="90">
        <v>0.43843094218020001</v>
      </c>
      <c r="AT231" s="90">
        <v>0.45450937038529099</v>
      </c>
      <c r="AU231" s="90">
        <v>40.067811319636199</v>
      </c>
      <c r="AV231" s="90">
        <v>39.605988650487703</v>
      </c>
      <c r="AW231" s="90">
        <v>0.74937911488097997</v>
      </c>
      <c r="AX231" s="90">
        <v>0.73857337456390104</v>
      </c>
      <c r="AY231" s="90">
        <v>0.87051913419226601</v>
      </c>
      <c r="AZ231" s="90">
        <v>0.88200065354242896</v>
      </c>
      <c r="BA231" s="91" t="s">
        <v>73</v>
      </c>
      <c r="BB231" s="91" t="s">
        <v>76</v>
      </c>
      <c r="BC231" s="91" t="s">
        <v>73</v>
      </c>
      <c r="BD231" s="91" t="s">
        <v>73</v>
      </c>
      <c r="BE231" s="91" t="s">
        <v>73</v>
      </c>
      <c r="BF231" s="91" t="s">
        <v>73</v>
      </c>
      <c r="BG231" s="91" t="s">
        <v>77</v>
      </c>
      <c r="BH231" s="91" t="s">
        <v>77</v>
      </c>
      <c r="BI231" s="85">
        <f t="shared" si="2237"/>
        <v>1</v>
      </c>
      <c r="BJ231" s="85" t="s">
        <v>88</v>
      </c>
      <c r="BK231" s="90">
        <v>0.48875926577338902</v>
      </c>
      <c r="BL231" s="90">
        <v>0.49850744282400899</v>
      </c>
      <c r="BM231" s="90">
        <v>34.750583660210602</v>
      </c>
      <c r="BN231" s="90">
        <v>34.841960954976599</v>
      </c>
      <c r="BO231" s="90">
        <v>0.71501100287101205</v>
      </c>
      <c r="BP231" s="90">
        <v>0.70816139203997197</v>
      </c>
      <c r="BQ231" s="90">
        <v>0.86944312864988105</v>
      </c>
      <c r="BR231" s="90">
        <v>0.88290786392832199</v>
      </c>
      <c r="BS231" s="85" t="s">
        <v>76</v>
      </c>
      <c r="BT231" s="85" t="s">
        <v>76</v>
      </c>
      <c r="BU231" s="85" t="s">
        <v>73</v>
      </c>
      <c r="BV231" s="85" t="s">
        <v>73</v>
      </c>
      <c r="BW231" s="85" t="s">
        <v>73</v>
      </c>
      <c r="BX231" s="85" t="s">
        <v>73</v>
      </c>
      <c r="BY231" s="85" t="s">
        <v>77</v>
      </c>
      <c r="BZ231" s="85" t="s">
        <v>77</v>
      </c>
    </row>
    <row r="232" spans="1:78" s="47" customFormat="1" x14ac:dyDescent="0.25">
      <c r="A232" s="48">
        <v>14165000</v>
      </c>
      <c r="B232" s="47">
        <v>23773513</v>
      </c>
      <c r="C232" s="47" t="s">
        <v>14</v>
      </c>
      <c r="D232" s="93" t="s">
        <v>187</v>
      </c>
      <c r="E232" s="93"/>
      <c r="F232" s="100"/>
      <c r="G232" s="49">
        <v>0.54</v>
      </c>
      <c r="H232" s="49" t="str">
        <f t="shared" si="2221"/>
        <v>S</v>
      </c>
      <c r="I232" s="49" t="str">
        <f t="shared" si="2222"/>
        <v>S</v>
      </c>
      <c r="J232" s="49" t="str">
        <f t="shared" si="2223"/>
        <v>S</v>
      </c>
      <c r="K232" s="49" t="str">
        <f t="shared" si="2224"/>
        <v>S</v>
      </c>
      <c r="L232" s="50">
        <v>0.222</v>
      </c>
      <c r="M232" s="50" t="str">
        <f t="shared" si="2225"/>
        <v>NS</v>
      </c>
      <c r="N232" s="49" t="str">
        <f t="shared" si="2226"/>
        <v>VG</v>
      </c>
      <c r="O232" s="49" t="str">
        <f t="shared" si="2227"/>
        <v>NS</v>
      </c>
      <c r="P232" s="49" t="str">
        <f t="shared" si="2228"/>
        <v>VG</v>
      </c>
      <c r="Q232" s="49">
        <v>0.67</v>
      </c>
      <c r="R232" s="49" t="str">
        <f t="shared" si="2229"/>
        <v>S</v>
      </c>
      <c r="S232" s="49" t="str">
        <f t="shared" si="2230"/>
        <v>NS</v>
      </c>
      <c r="T232" s="49" t="str">
        <f t="shared" si="2231"/>
        <v>NS</v>
      </c>
      <c r="U232" s="49" t="str">
        <f t="shared" si="2232"/>
        <v>NS</v>
      </c>
      <c r="V232" s="49">
        <v>0.71</v>
      </c>
      <c r="W232" s="49" t="str">
        <f t="shared" si="2233"/>
        <v>S</v>
      </c>
      <c r="X232" s="49" t="str">
        <f t="shared" si="2234"/>
        <v>VG</v>
      </c>
      <c r="Y232" s="49" t="str">
        <f t="shared" si="2235"/>
        <v>VG</v>
      </c>
      <c r="Z232" s="49" t="str">
        <f t="shared" si="2236"/>
        <v>VG</v>
      </c>
      <c r="AA232" s="51">
        <v>0.46449135700952998</v>
      </c>
      <c r="AB232" s="51">
        <v>0.48582826247624</v>
      </c>
      <c r="AC232" s="51">
        <v>36.925476905016303</v>
      </c>
      <c r="AD232" s="51">
        <v>35.422135499048998</v>
      </c>
      <c r="AE232" s="51">
        <v>0.73178456050293195</v>
      </c>
      <c r="AF232" s="51">
        <v>0.71705769469670899</v>
      </c>
      <c r="AG232" s="51">
        <v>0.86373220117502103</v>
      </c>
      <c r="AH232" s="51">
        <v>0.86641318681162205</v>
      </c>
      <c r="AI232" s="52" t="s">
        <v>76</v>
      </c>
      <c r="AJ232" s="52" t="s">
        <v>76</v>
      </c>
      <c r="AK232" s="52" t="s">
        <v>73</v>
      </c>
      <c r="AL232" s="52" t="s">
        <v>73</v>
      </c>
      <c r="AM232" s="52" t="s">
        <v>73</v>
      </c>
      <c r="AN232" s="52" t="s">
        <v>73</v>
      </c>
      <c r="AO232" s="52" t="s">
        <v>77</v>
      </c>
      <c r="AP232" s="52" t="s">
        <v>77</v>
      </c>
      <c r="AR232" s="53" t="s">
        <v>88</v>
      </c>
      <c r="AS232" s="51">
        <v>0.43843094218020001</v>
      </c>
      <c r="AT232" s="51">
        <v>0.45450937038529099</v>
      </c>
      <c r="AU232" s="51">
        <v>40.067811319636199</v>
      </c>
      <c r="AV232" s="51">
        <v>39.605988650487703</v>
      </c>
      <c r="AW232" s="51">
        <v>0.74937911488097997</v>
      </c>
      <c r="AX232" s="51">
        <v>0.73857337456390104</v>
      </c>
      <c r="AY232" s="51">
        <v>0.87051913419226601</v>
      </c>
      <c r="AZ232" s="51">
        <v>0.88200065354242896</v>
      </c>
      <c r="BA232" s="52" t="s">
        <v>73</v>
      </c>
      <c r="BB232" s="52" t="s">
        <v>76</v>
      </c>
      <c r="BC232" s="52" t="s">
        <v>73</v>
      </c>
      <c r="BD232" s="52" t="s">
        <v>73</v>
      </c>
      <c r="BE232" s="52" t="s">
        <v>73</v>
      </c>
      <c r="BF232" s="52" t="s">
        <v>73</v>
      </c>
      <c r="BG232" s="52" t="s">
        <v>77</v>
      </c>
      <c r="BH232" s="52" t="s">
        <v>77</v>
      </c>
      <c r="BI232" s="47">
        <f t="shared" si="2237"/>
        <v>1</v>
      </c>
      <c r="BJ232" s="47" t="s">
        <v>88</v>
      </c>
      <c r="BK232" s="51">
        <v>0.48875926577338902</v>
      </c>
      <c r="BL232" s="51">
        <v>0.49850744282400899</v>
      </c>
      <c r="BM232" s="51">
        <v>34.750583660210602</v>
      </c>
      <c r="BN232" s="51">
        <v>34.841960954976599</v>
      </c>
      <c r="BO232" s="51">
        <v>0.71501100287101205</v>
      </c>
      <c r="BP232" s="51">
        <v>0.70816139203997197</v>
      </c>
      <c r="BQ232" s="51">
        <v>0.86944312864988105</v>
      </c>
      <c r="BR232" s="51">
        <v>0.88290786392832199</v>
      </c>
      <c r="BS232" s="47" t="s">
        <v>76</v>
      </c>
      <c r="BT232" s="47" t="s">
        <v>76</v>
      </c>
      <c r="BU232" s="47" t="s">
        <v>73</v>
      </c>
      <c r="BV232" s="47" t="s">
        <v>73</v>
      </c>
      <c r="BW232" s="47" t="s">
        <v>73</v>
      </c>
      <c r="BX232" s="47" t="s">
        <v>73</v>
      </c>
      <c r="BY232" s="47" t="s">
        <v>77</v>
      </c>
      <c r="BZ232" s="47" t="s">
        <v>77</v>
      </c>
    </row>
    <row r="233" spans="1:78" s="47" customFormat="1" x14ac:dyDescent="0.25">
      <c r="A233" s="48">
        <v>14165000</v>
      </c>
      <c r="B233" s="47">
        <v>23773513</v>
      </c>
      <c r="C233" s="47" t="s">
        <v>14</v>
      </c>
      <c r="D233" s="93" t="s">
        <v>188</v>
      </c>
      <c r="E233" s="93"/>
      <c r="F233" s="100"/>
      <c r="G233" s="49">
        <v>0.49</v>
      </c>
      <c r="H233" s="49" t="str">
        <f t="shared" si="2221"/>
        <v>S</v>
      </c>
      <c r="I233" s="49" t="str">
        <f t="shared" si="2222"/>
        <v>S</v>
      </c>
      <c r="J233" s="49" t="str">
        <f t="shared" si="2223"/>
        <v>S</v>
      </c>
      <c r="K233" s="49" t="str">
        <f t="shared" si="2224"/>
        <v>S</v>
      </c>
      <c r="L233" s="50">
        <v>-2.1999999999999999E-2</v>
      </c>
      <c r="M233" s="50" t="str">
        <f t="shared" si="2225"/>
        <v>VG</v>
      </c>
      <c r="N233" s="49" t="str">
        <f t="shared" si="2226"/>
        <v>VG</v>
      </c>
      <c r="O233" s="49" t="str">
        <f t="shared" si="2227"/>
        <v>NS</v>
      </c>
      <c r="P233" s="49" t="str">
        <f t="shared" si="2228"/>
        <v>VG</v>
      </c>
      <c r="Q233" s="49">
        <v>0.72</v>
      </c>
      <c r="R233" s="49" t="str">
        <f t="shared" si="2229"/>
        <v>NS</v>
      </c>
      <c r="S233" s="49" t="str">
        <f t="shared" si="2230"/>
        <v>NS</v>
      </c>
      <c r="T233" s="49" t="str">
        <f t="shared" si="2231"/>
        <v>NS</v>
      </c>
      <c r="U233" s="49" t="str">
        <f t="shared" si="2232"/>
        <v>NS</v>
      </c>
      <c r="V233" s="49">
        <v>0.52</v>
      </c>
      <c r="W233" s="49" t="str">
        <f t="shared" si="2233"/>
        <v>NS</v>
      </c>
      <c r="X233" s="49" t="str">
        <f t="shared" si="2234"/>
        <v>VG</v>
      </c>
      <c r="Y233" s="49" t="str">
        <f t="shared" si="2235"/>
        <v>VG</v>
      </c>
      <c r="Z233" s="49" t="str">
        <f t="shared" si="2236"/>
        <v>VG</v>
      </c>
      <c r="AA233" s="51">
        <v>0.46449135700952998</v>
      </c>
      <c r="AB233" s="51">
        <v>0.48582826247624</v>
      </c>
      <c r="AC233" s="51">
        <v>36.925476905016303</v>
      </c>
      <c r="AD233" s="51">
        <v>35.422135499048998</v>
      </c>
      <c r="AE233" s="51">
        <v>0.73178456050293195</v>
      </c>
      <c r="AF233" s="51">
        <v>0.71705769469670899</v>
      </c>
      <c r="AG233" s="51">
        <v>0.86373220117502103</v>
      </c>
      <c r="AH233" s="51">
        <v>0.86641318681162205</v>
      </c>
      <c r="AI233" s="52" t="s">
        <v>76</v>
      </c>
      <c r="AJ233" s="52" t="s">
        <v>76</v>
      </c>
      <c r="AK233" s="52" t="s">
        <v>73</v>
      </c>
      <c r="AL233" s="52" t="s">
        <v>73</v>
      </c>
      <c r="AM233" s="52" t="s">
        <v>73</v>
      </c>
      <c r="AN233" s="52" t="s">
        <v>73</v>
      </c>
      <c r="AO233" s="52" t="s">
        <v>77</v>
      </c>
      <c r="AP233" s="52" t="s">
        <v>77</v>
      </c>
      <c r="AR233" s="53" t="s">
        <v>88</v>
      </c>
      <c r="AS233" s="51">
        <v>0.43843094218020001</v>
      </c>
      <c r="AT233" s="51">
        <v>0.45450937038529099</v>
      </c>
      <c r="AU233" s="51">
        <v>40.067811319636199</v>
      </c>
      <c r="AV233" s="51">
        <v>39.605988650487703</v>
      </c>
      <c r="AW233" s="51">
        <v>0.74937911488097997</v>
      </c>
      <c r="AX233" s="51">
        <v>0.73857337456390104</v>
      </c>
      <c r="AY233" s="51">
        <v>0.87051913419226601</v>
      </c>
      <c r="AZ233" s="51">
        <v>0.88200065354242896</v>
      </c>
      <c r="BA233" s="52" t="s">
        <v>73</v>
      </c>
      <c r="BB233" s="52" t="s">
        <v>76</v>
      </c>
      <c r="BC233" s="52" t="s">
        <v>73</v>
      </c>
      <c r="BD233" s="52" t="s">
        <v>73</v>
      </c>
      <c r="BE233" s="52" t="s">
        <v>73</v>
      </c>
      <c r="BF233" s="52" t="s">
        <v>73</v>
      </c>
      <c r="BG233" s="52" t="s">
        <v>77</v>
      </c>
      <c r="BH233" s="52" t="s">
        <v>77</v>
      </c>
      <c r="BI233" s="47">
        <f t="shared" si="2237"/>
        <v>1</v>
      </c>
      <c r="BJ233" s="47" t="s">
        <v>88</v>
      </c>
      <c r="BK233" s="51">
        <v>0.48875926577338902</v>
      </c>
      <c r="BL233" s="51">
        <v>0.49850744282400899</v>
      </c>
      <c r="BM233" s="51">
        <v>34.750583660210602</v>
      </c>
      <c r="BN233" s="51">
        <v>34.841960954976599</v>
      </c>
      <c r="BO233" s="51">
        <v>0.71501100287101205</v>
      </c>
      <c r="BP233" s="51">
        <v>0.70816139203997197</v>
      </c>
      <c r="BQ233" s="51">
        <v>0.86944312864988105</v>
      </c>
      <c r="BR233" s="51">
        <v>0.88290786392832199</v>
      </c>
      <c r="BS233" s="47" t="s">
        <v>76</v>
      </c>
      <c r="BT233" s="47" t="s">
        <v>76</v>
      </c>
      <c r="BU233" s="47" t="s">
        <v>73</v>
      </c>
      <c r="BV233" s="47" t="s">
        <v>73</v>
      </c>
      <c r="BW233" s="47" t="s">
        <v>73</v>
      </c>
      <c r="BX233" s="47" t="s">
        <v>73</v>
      </c>
      <c r="BY233" s="47" t="s">
        <v>77</v>
      </c>
      <c r="BZ233" s="47" t="s">
        <v>77</v>
      </c>
    </row>
    <row r="234" spans="1:78" s="30" customFormat="1" x14ac:dyDescent="0.25">
      <c r="A234" s="114">
        <v>14165000</v>
      </c>
      <c r="B234" s="30">
        <v>23773513</v>
      </c>
      <c r="C234" s="30" t="s">
        <v>14</v>
      </c>
      <c r="D234" s="115" t="s">
        <v>204</v>
      </c>
      <c r="E234" s="115"/>
      <c r="F234" s="116"/>
      <c r="G234" s="24">
        <v>7.0000000000000007E-2</v>
      </c>
      <c r="H234" s="24" t="str">
        <f t="shared" si="2221"/>
        <v>NS</v>
      </c>
      <c r="I234" s="24" t="str">
        <f t="shared" si="2222"/>
        <v>S</v>
      </c>
      <c r="J234" s="24" t="str">
        <f t="shared" si="2223"/>
        <v>S</v>
      </c>
      <c r="K234" s="24" t="str">
        <f t="shared" si="2224"/>
        <v>S</v>
      </c>
      <c r="L234" s="25">
        <v>-0.41</v>
      </c>
      <c r="M234" s="25" t="str">
        <f t="shared" si="2225"/>
        <v>NS</v>
      </c>
      <c r="N234" s="24" t="str">
        <f t="shared" si="2226"/>
        <v>VG</v>
      </c>
      <c r="O234" s="24" t="str">
        <f t="shared" si="2227"/>
        <v>NS</v>
      </c>
      <c r="P234" s="24" t="str">
        <f t="shared" si="2228"/>
        <v>VG</v>
      </c>
      <c r="Q234" s="24">
        <v>0.78</v>
      </c>
      <c r="R234" s="24" t="str">
        <f t="shared" si="2229"/>
        <v>NS</v>
      </c>
      <c r="S234" s="24" t="str">
        <f t="shared" si="2230"/>
        <v>NS</v>
      </c>
      <c r="T234" s="24" t="str">
        <f t="shared" si="2231"/>
        <v>NS</v>
      </c>
      <c r="U234" s="24" t="str">
        <f t="shared" si="2232"/>
        <v>NS</v>
      </c>
      <c r="V234" s="24">
        <v>0.57999999999999996</v>
      </c>
      <c r="W234" s="24" t="str">
        <f t="shared" si="2233"/>
        <v>NS</v>
      </c>
      <c r="X234" s="24" t="str">
        <f t="shared" si="2234"/>
        <v>VG</v>
      </c>
      <c r="Y234" s="24" t="str">
        <f t="shared" si="2235"/>
        <v>VG</v>
      </c>
      <c r="Z234" s="24" t="str">
        <f t="shared" si="2236"/>
        <v>VG</v>
      </c>
      <c r="AA234" s="33">
        <v>0.46449135700952998</v>
      </c>
      <c r="AB234" s="33">
        <v>0.48582826247624</v>
      </c>
      <c r="AC234" s="33">
        <v>36.925476905016303</v>
      </c>
      <c r="AD234" s="33">
        <v>35.422135499048998</v>
      </c>
      <c r="AE234" s="33">
        <v>0.73178456050293195</v>
      </c>
      <c r="AF234" s="33">
        <v>0.71705769469670899</v>
      </c>
      <c r="AG234" s="33">
        <v>0.86373220117502103</v>
      </c>
      <c r="AH234" s="33">
        <v>0.86641318681162205</v>
      </c>
      <c r="AI234" s="36" t="s">
        <v>76</v>
      </c>
      <c r="AJ234" s="36" t="s">
        <v>76</v>
      </c>
      <c r="AK234" s="36" t="s">
        <v>73</v>
      </c>
      <c r="AL234" s="36" t="s">
        <v>73</v>
      </c>
      <c r="AM234" s="36" t="s">
        <v>73</v>
      </c>
      <c r="AN234" s="36" t="s">
        <v>73</v>
      </c>
      <c r="AO234" s="36" t="s">
        <v>77</v>
      </c>
      <c r="AP234" s="36" t="s">
        <v>77</v>
      </c>
      <c r="AR234" s="117" t="s">
        <v>88</v>
      </c>
      <c r="AS234" s="33">
        <v>0.43843094218020001</v>
      </c>
      <c r="AT234" s="33">
        <v>0.45450937038529099</v>
      </c>
      <c r="AU234" s="33">
        <v>40.067811319636199</v>
      </c>
      <c r="AV234" s="33">
        <v>39.605988650487703</v>
      </c>
      <c r="AW234" s="33">
        <v>0.74937911488097997</v>
      </c>
      <c r="AX234" s="33">
        <v>0.73857337456390104</v>
      </c>
      <c r="AY234" s="33">
        <v>0.87051913419226601</v>
      </c>
      <c r="AZ234" s="33">
        <v>0.88200065354242896</v>
      </c>
      <c r="BA234" s="36" t="s">
        <v>73</v>
      </c>
      <c r="BB234" s="36" t="s">
        <v>76</v>
      </c>
      <c r="BC234" s="36" t="s">
        <v>73</v>
      </c>
      <c r="BD234" s="36" t="s">
        <v>73</v>
      </c>
      <c r="BE234" s="36" t="s">
        <v>73</v>
      </c>
      <c r="BF234" s="36" t="s">
        <v>73</v>
      </c>
      <c r="BG234" s="36" t="s">
        <v>77</v>
      </c>
      <c r="BH234" s="36" t="s">
        <v>77</v>
      </c>
      <c r="BI234" s="30">
        <f t="shared" si="2237"/>
        <v>1</v>
      </c>
      <c r="BJ234" s="30" t="s">
        <v>88</v>
      </c>
      <c r="BK234" s="33">
        <v>0.48875926577338902</v>
      </c>
      <c r="BL234" s="33">
        <v>0.49850744282400899</v>
      </c>
      <c r="BM234" s="33">
        <v>34.750583660210602</v>
      </c>
      <c r="BN234" s="33">
        <v>34.841960954976599</v>
      </c>
      <c r="BO234" s="33">
        <v>0.71501100287101205</v>
      </c>
      <c r="BP234" s="33">
        <v>0.70816139203997197</v>
      </c>
      <c r="BQ234" s="33">
        <v>0.86944312864988105</v>
      </c>
      <c r="BR234" s="33">
        <v>0.88290786392832199</v>
      </c>
      <c r="BS234" s="30" t="s">
        <v>76</v>
      </c>
      <c r="BT234" s="30" t="s">
        <v>76</v>
      </c>
      <c r="BU234" s="30" t="s">
        <v>73</v>
      </c>
      <c r="BV234" s="30" t="s">
        <v>73</v>
      </c>
      <c r="BW234" s="30" t="s">
        <v>73</v>
      </c>
      <c r="BX234" s="30" t="s">
        <v>73</v>
      </c>
      <c r="BY234" s="30" t="s">
        <v>77</v>
      </c>
      <c r="BZ234" s="30" t="s">
        <v>77</v>
      </c>
    </row>
    <row r="235" spans="1:78" s="47" customFormat="1" x14ac:dyDescent="0.25">
      <c r="A235" s="48">
        <v>14165000</v>
      </c>
      <c r="B235" s="47">
        <v>23773513</v>
      </c>
      <c r="C235" s="47" t="s">
        <v>14</v>
      </c>
      <c r="D235" s="93" t="s">
        <v>206</v>
      </c>
      <c r="E235" s="93"/>
      <c r="F235" s="100"/>
      <c r="G235" s="49">
        <v>0.71</v>
      </c>
      <c r="H235" s="49" t="str">
        <f t="shared" si="2221"/>
        <v>G</v>
      </c>
      <c r="I235" s="49" t="str">
        <f t="shared" si="2222"/>
        <v>S</v>
      </c>
      <c r="J235" s="49" t="str">
        <f t="shared" si="2223"/>
        <v>S</v>
      </c>
      <c r="K235" s="49" t="str">
        <f t="shared" si="2224"/>
        <v>S</v>
      </c>
      <c r="L235" s="50">
        <v>-0.16</v>
      </c>
      <c r="M235" s="50" t="str">
        <f t="shared" si="2225"/>
        <v>NS</v>
      </c>
      <c r="N235" s="49" t="str">
        <f t="shared" si="2226"/>
        <v>VG</v>
      </c>
      <c r="O235" s="49" t="str">
        <f t="shared" si="2227"/>
        <v>NS</v>
      </c>
      <c r="P235" s="49" t="str">
        <f t="shared" si="2228"/>
        <v>VG</v>
      </c>
      <c r="Q235" s="49">
        <v>0.53</v>
      </c>
      <c r="R235" s="49" t="str">
        <f t="shared" si="2229"/>
        <v>G</v>
      </c>
      <c r="S235" s="49" t="str">
        <f t="shared" si="2230"/>
        <v>NS</v>
      </c>
      <c r="T235" s="49" t="str">
        <f t="shared" si="2231"/>
        <v>NS</v>
      </c>
      <c r="U235" s="49" t="str">
        <f t="shared" si="2232"/>
        <v>NS</v>
      </c>
      <c r="V235" s="49">
        <v>0.84399999999999997</v>
      </c>
      <c r="W235" s="49" t="str">
        <f t="shared" si="2233"/>
        <v>G</v>
      </c>
      <c r="X235" s="49" t="str">
        <f t="shared" si="2234"/>
        <v>VG</v>
      </c>
      <c r="Y235" s="49" t="str">
        <f t="shared" si="2235"/>
        <v>VG</v>
      </c>
      <c r="Z235" s="49" t="str">
        <f t="shared" si="2236"/>
        <v>VG</v>
      </c>
      <c r="AA235" s="51">
        <v>0.46449135700952998</v>
      </c>
      <c r="AB235" s="51">
        <v>0.48582826247624</v>
      </c>
      <c r="AC235" s="51">
        <v>36.925476905016303</v>
      </c>
      <c r="AD235" s="51">
        <v>35.422135499048998</v>
      </c>
      <c r="AE235" s="51">
        <v>0.73178456050293195</v>
      </c>
      <c r="AF235" s="51">
        <v>0.71705769469670899</v>
      </c>
      <c r="AG235" s="51">
        <v>0.86373220117502103</v>
      </c>
      <c r="AH235" s="51">
        <v>0.86641318681162205</v>
      </c>
      <c r="AI235" s="52" t="s">
        <v>76</v>
      </c>
      <c r="AJ235" s="52" t="s">
        <v>76</v>
      </c>
      <c r="AK235" s="52" t="s">
        <v>73</v>
      </c>
      <c r="AL235" s="52" t="s">
        <v>73</v>
      </c>
      <c r="AM235" s="52" t="s">
        <v>73</v>
      </c>
      <c r="AN235" s="52" t="s">
        <v>73</v>
      </c>
      <c r="AO235" s="52" t="s">
        <v>77</v>
      </c>
      <c r="AP235" s="52" t="s">
        <v>77</v>
      </c>
      <c r="AR235" s="53" t="s">
        <v>88</v>
      </c>
      <c r="AS235" s="51">
        <v>0.43843094218020001</v>
      </c>
      <c r="AT235" s="51">
        <v>0.45450937038529099</v>
      </c>
      <c r="AU235" s="51">
        <v>40.067811319636199</v>
      </c>
      <c r="AV235" s="51">
        <v>39.605988650487703</v>
      </c>
      <c r="AW235" s="51">
        <v>0.74937911488097997</v>
      </c>
      <c r="AX235" s="51">
        <v>0.73857337456390104</v>
      </c>
      <c r="AY235" s="51">
        <v>0.87051913419226601</v>
      </c>
      <c r="AZ235" s="51">
        <v>0.88200065354242896</v>
      </c>
      <c r="BA235" s="52" t="s">
        <v>73</v>
      </c>
      <c r="BB235" s="52" t="s">
        <v>76</v>
      </c>
      <c r="BC235" s="52" t="s">
        <v>73</v>
      </c>
      <c r="BD235" s="52" t="s">
        <v>73</v>
      </c>
      <c r="BE235" s="52" t="s">
        <v>73</v>
      </c>
      <c r="BF235" s="52" t="s">
        <v>73</v>
      </c>
      <c r="BG235" s="52" t="s">
        <v>77</v>
      </c>
      <c r="BH235" s="52" t="s">
        <v>77</v>
      </c>
      <c r="BI235" s="47">
        <f t="shared" si="2237"/>
        <v>1</v>
      </c>
      <c r="BJ235" s="47" t="s">
        <v>88</v>
      </c>
      <c r="BK235" s="51">
        <v>0.48875926577338902</v>
      </c>
      <c r="BL235" s="51">
        <v>0.49850744282400899</v>
      </c>
      <c r="BM235" s="51">
        <v>34.750583660210602</v>
      </c>
      <c r="BN235" s="51">
        <v>34.841960954976599</v>
      </c>
      <c r="BO235" s="51">
        <v>0.71501100287101205</v>
      </c>
      <c r="BP235" s="51">
        <v>0.70816139203997197</v>
      </c>
      <c r="BQ235" s="51">
        <v>0.86944312864988105</v>
      </c>
      <c r="BR235" s="51">
        <v>0.88290786392832199</v>
      </c>
      <c r="BS235" s="47" t="s">
        <v>76</v>
      </c>
      <c r="BT235" s="47" t="s">
        <v>76</v>
      </c>
      <c r="BU235" s="47" t="s">
        <v>73</v>
      </c>
      <c r="BV235" s="47" t="s">
        <v>73</v>
      </c>
      <c r="BW235" s="47" t="s">
        <v>73</v>
      </c>
      <c r="BX235" s="47" t="s">
        <v>73</v>
      </c>
      <c r="BY235" s="47" t="s">
        <v>77</v>
      </c>
      <c r="BZ235" s="47" t="s">
        <v>77</v>
      </c>
    </row>
    <row r="236" spans="1:78" s="63" customFormat="1" x14ac:dyDescent="0.25">
      <c r="A236" s="62">
        <v>14165000</v>
      </c>
      <c r="B236" s="63">
        <v>23773513</v>
      </c>
      <c r="C236" s="63" t="s">
        <v>14</v>
      </c>
      <c r="D236" s="83" t="s">
        <v>209</v>
      </c>
      <c r="E236" s="83"/>
      <c r="F236" s="79"/>
      <c r="G236" s="64">
        <v>0.73</v>
      </c>
      <c r="H236" s="64" t="str">
        <f t="shared" si="2221"/>
        <v>G</v>
      </c>
      <c r="I236" s="64" t="str">
        <f t="shared" si="2222"/>
        <v>S</v>
      </c>
      <c r="J236" s="64" t="str">
        <f t="shared" si="2223"/>
        <v>S</v>
      </c>
      <c r="K236" s="64" t="str">
        <f t="shared" si="2224"/>
        <v>S</v>
      </c>
      <c r="L236" s="65">
        <v>-8.5000000000000006E-2</v>
      </c>
      <c r="M236" s="65" t="str">
        <f t="shared" si="2225"/>
        <v>G</v>
      </c>
      <c r="N236" s="64" t="str">
        <f t="shared" si="2226"/>
        <v>VG</v>
      </c>
      <c r="O236" s="64" t="str">
        <f t="shared" si="2227"/>
        <v>NS</v>
      </c>
      <c r="P236" s="64" t="str">
        <f t="shared" si="2228"/>
        <v>VG</v>
      </c>
      <c r="Q236" s="64">
        <v>0.52</v>
      </c>
      <c r="R236" s="64" t="str">
        <f t="shared" si="2229"/>
        <v>G</v>
      </c>
      <c r="S236" s="64" t="str">
        <f t="shared" si="2230"/>
        <v>NS</v>
      </c>
      <c r="T236" s="64" t="str">
        <f t="shared" si="2231"/>
        <v>NS</v>
      </c>
      <c r="U236" s="64" t="str">
        <f t="shared" si="2232"/>
        <v>NS</v>
      </c>
      <c r="V236" s="64">
        <v>0.85399999999999998</v>
      </c>
      <c r="W236" s="64" t="str">
        <f t="shared" si="2233"/>
        <v>VG</v>
      </c>
      <c r="X236" s="64" t="str">
        <f t="shared" si="2234"/>
        <v>VG</v>
      </c>
      <c r="Y236" s="64" t="str">
        <f t="shared" si="2235"/>
        <v>VG</v>
      </c>
      <c r="Z236" s="64" t="str">
        <f t="shared" si="2236"/>
        <v>VG</v>
      </c>
      <c r="AA236" s="66">
        <v>0.46449135700952998</v>
      </c>
      <c r="AB236" s="66">
        <v>0.48582826247624</v>
      </c>
      <c r="AC236" s="66">
        <v>36.925476905016303</v>
      </c>
      <c r="AD236" s="66">
        <v>35.422135499048998</v>
      </c>
      <c r="AE236" s="66">
        <v>0.73178456050293195</v>
      </c>
      <c r="AF236" s="66">
        <v>0.71705769469670899</v>
      </c>
      <c r="AG236" s="66">
        <v>0.86373220117502103</v>
      </c>
      <c r="AH236" s="66">
        <v>0.86641318681162205</v>
      </c>
      <c r="AI236" s="67" t="s">
        <v>76</v>
      </c>
      <c r="AJ236" s="67" t="s">
        <v>76</v>
      </c>
      <c r="AK236" s="67" t="s">
        <v>73</v>
      </c>
      <c r="AL236" s="67" t="s">
        <v>73</v>
      </c>
      <c r="AM236" s="67" t="s">
        <v>73</v>
      </c>
      <c r="AN236" s="67" t="s">
        <v>73</v>
      </c>
      <c r="AO236" s="67" t="s">
        <v>77</v>
      </c>
      <c r="AP236" s="67" t="s">
        <v>77</v>
      </c>
      <c r="AR236" s="68" t="s">
        <v>88</v>
      </c>
      <c r="AS236" s="66">
        <v>0.43843094218020001</v>
      </c>
      <c r="AT236" s="66">
        <v>0.45450937038529099</v>
      </c>
      <c r="AU236" s="66">
        <v>40.067811319636199</v>
      </c>
      <c r="AV236" s="66">
        <v>39.605988650487703</v>
      </c>
      <c r="AW236" s="66">
        <v>0.74937911488097997</v>
      </c>
      <c r="AX236" s="66">
        <v>0.73857337456390104</v>
      </c>
      <c r="AY236" s="66">
        <v>0.87051913419226601</v>
      </c>
      <c r="AZ236" s="66">
        <v>0.88200065354242896</v>
      </c>
      <c r="BA236" s="67" t="s">
        <v>73</v>
      </c>
      <c r="BB236" s="67" t="s">
        <v>76</v>
      </c>
      <c r="BC236" s="67" t="s">
        <v>73</v>
      </c>
      <c r="BD236" s="67" t="s">
        <v>73</v>
      </c>
      <c r="BE236" s="67" t="s">
        <v>73</v>
      </c>
      <c r="BF236" s="67" t="s">
        <v>73</v>
      </c>
      <c r="BG236" s="67" t="s">
        <v>77</v>
      </c>
      <c r="BH236" s="67" t="s">
        <v>77</v>
      </c>
      <c r="BI236" s="63">
        <f t="shared" si="2237"/>
        <v>1</v>
      </c>
      <c r="BJ236" s="63" t="s">
        <v>88</v>
      </c>
      <c r="BK236" s="66">
        <v>0.48875926577338902</v>
      </c>
      <c r="BL236" s="66">
        <v>0.49850744282400899</v>
      </c>
      <c r="BM236" s="66">
        <v>34.750583660210602</v>
      </c>
      <c r="BN236" s="66">
        <v>34.841960954976599</v>
      </c>
      <c r="BO236" s="66">
        <v>0.71501100287101205</v>
      </c>
      <c r="BP236" s="66">
        <v>0.70816139203997197</v>
      </c>
      <c r="BQ236" s="66">
        <v>0.86944312864988105</v>
      </c>
      <c r="BR236" s="66">
        <v>0.88290786392832199</v>
      </c>
      <c r="BS236" s="63" t="s">
        <v>76</v>
      </c>
      <c r="BT236" s="63" t="s">
        <v>76</v>
      </c>
      <c r="BU236" s="63" t="s">
        <v>73</v>
      </c>
      <c r="BV236" s="63" t="s">
        <v>73</v>
      </c>
      <c r="BW236" s="63" t="s">
        <v>73</v>
      </c>
      <c r="BX236" s="63" t="s">
        <v>73</v>
      </c>
      <c r="BY236" s="63" t="s">
        <v>77</v>
      </c>
      <c r="BZ236" s="63" t="s">
        <v>77</v>
      </c>
    </row>
    <row r="237" spans="1:78" s="63" customFormat="1" x14ac:dyDescent="0.25">
      <c r="A237" s="62">
        <v>14165000</v>
      </c>
      <c r="B237" s="63">
        <v>23773513</v>
      </c>
      <c r="C237" s="63" t="s">
        <v>14</v>
      </c>
      <c r="D237" s="83" t="s">
        <v>212</v>
      </c>
      <c r="E237" s="83"/>
      <c r="F237" s="79"/>
      <c r="G237" s="64">
        <v>0.71</v>
      </c>
      <c r="H237" s="64" t="str">
        <f t="shared" si="2221"/>
        <v>G</v>
      </c>
      <c r="I237" s="64" t="str">
        <f t="shared" si="2222"/>
        <v>S</v>
      </c>
      <c r="J237" s="64" t="str">
        <f t="shared" si="2223"/>
        <v>S</v>
      </c>
      <c r="K237" s="64" t="str">
        <f t="shared" si="2224"/>
        <v>S</v>
      </c>
      <c r="L237" s="65">
        <v>-0.01</v>
      </c>
      <c r="M237" s="65" t="str">
        <f t="shared" si="2225"/>
        <v>VG</v>
      </c>
      <c r="N237" s="64" t="str">
        <f t="shared" si="2226"/>
        <v>VG</v>
      </c>
      <c r="O237" s="64" t="str">
        <f t="shared" si="2227"/>
        <v>NS</v>
      </c>
      <c r="P237" s="64" t="str">
        <f t="shared" si="2228"/>
        <v>VG</v>
      </c>
      <c r="Q237" s="64">
        <v>0.54</v>
      </c>
      <c r="R237" s="64" t="str">
        <f t="shared" si="2229"/>
        <v>G</v>
      </c>
      <c r="S237" s="64" t="str">
        <f t="shared" si="2230"/>
        <v>NS</v>
      </c>
      <c r="T237" s="64" t="str">
        <f t="shared" si="2231"/>
        <v>NS</v>
      </c>
      <c r="U237" s="64" t="str">
        <f t="shared" si="2232"/>
        <v>NS</v>
      </c>
      <c r="V237" s="64">
        <v>0.85399999999999998</v>
      </c>
      <c r="W237" s="64" t="str">
        <f t="shared" si="2233"/>
        <v>VG</v>
      </c>
      <c r="X237" s="64" t="str">
        <f t="shared" si="2234"/>
        <v>VG</v>
      </c>
      <c r="Y237" s="64" t="str">
        <f t="shared" si="2235"/>
        <v>VG</v>
      </c>
      <c r="Z237" s="64" t="str">
        <f t="shared" si="2236"/>
        <v>VG</v>
      </c>
      <c r="AA237" s="66">
        <v>0.46449135700952998</v>
      </c>
      <c r="AB237" s="66">
        <v>0.48582826247624</v>
      </c>
      <c r="AC237" s="66">
        <v>36.925476905016303</v>
      </c>
      <c r="AD237" s="66">
        <v>35.422135499048998</v>
      </c>
      <c r="AE237" s="66">
        <v>0.73178456050293195</v>
      </c>
      <c r="AF237" s="66">
        <v>0.71705769469670899</v>
      </c>
      <c r="AG237" s="66">
        <v>0.86373220117502103</v>
      </c>
      <c r="AH237" s="66">
        <v>0.86641318681162205</v>
      </c>
      <c r="AI237" s="67" t="s">
        <v>76</v>
      </c>
      <c r="AJ237" s="67" t="s">
        <v>76</v>
      </c>
      <c r="AK237" s="67" t="s">
        <v>73</v>
      </c>
      <c r="AL237" s="67" t="s">
        <v>73</v>
      </c>
      <c r="AM237" s="67" t="s">
        <v>73</v>
      </c>
      <c r="AN237" s="67" t="s">
        <v>73</v>
      </c>
      <c r="AO237" s="67" t="s">
        <v>77</v>
      </c>
      <c r="AP237" s="67" t="s">
        <v>77</v>
      </c>
      <c r="AR237" s="68" t="s">
        <v>88</v>
      </c>
      <c r="AS237" s="66">
        <v>0.43843094218020001</v>
      </c>
      <c r="AT237" s="66">
        <v>0.45450937038529099</v>
      </c>
      <c r="AU237" s="66">
        <v>40.067811319636199</v>
      </c>
      <c r="AV237" s="66">
        <v>39.605988650487703</v>
      </c>
      <c r="AW237" s="66">
        <v>0.74937911488097997</v>
      </c>
      <c r="AX237" s="66">
        <v>0.73857337456390104</v>
      </c>
      <c r="AY237" s="66">
        <v>0.87051913419226601</v>
      </c>
      <c r="AZ237" s="66">
        <v>0.88200065354242896</v>
      </c>
      <c r="BA237" s="67" t="s">
        <v>73</v>
      </c>
      <c r="BB237" s="67" t="s">
        <v>76</v>
      </c>
      <c r="BC237" s="67" t="s">
        <v>73</v>
      </c>
      <c r="BD237" s="67" t="s">
        <v>73</v>
      </c>
      <c r="BE237" s="67" t="s">
        <v>73</v>
      </c>
      <c r="BF237" s="67" t="s">
        <v>73</v>
      </c>
      <c r="BG237" s="67" t="s">
        <v>77</v>
      </c>
      <c r="BH237" s="67" t="s">
        <v>77</v>
      </c>
      <c r="BI237" s="63">
        <f t="shared" si="2237"/>
        <v>1</v>
      </c>
      <c r="BJ237" s="63" t="s">
        <v>88</v>
      </c>
      <c r="BK237" s="66">
        <v>0.48875926577338902</v>
      </c>
      <c r="BL237" s="66">
        <v>0.49850744282400899</v>
      </c>
      <c r="BM237" s="66">
        <v>34.750583660210602</v>
      </c>
      <c r="BN237" s="66">
        <v>34.841960954976599</v>
      </c>
      <c r="BO237" s="66">
        <v>0.71501100287101205</v>
      </c>
      <c r="BP237" s="66">
        <v>0.70816139203997197</v>
      </c>
      <c r="BQ237" s="66">
        <v>0.86944312864988105</v>
      </c>
      <c r="BR237" s="66">
        <v>0.88290786392832199</v>
      </c>
      <c r="BS237" s="63" t="s">
        <v>76</v>
      </c>
      <c r="BT237" s="63" t="s">
        <v>76</v>
      </c>
      <c r="BU237" s="63" t="s">
        <v>73</v>
      </c>
      <c r="BV237" s="63" t="s">
        <v>73</v>
      </c>
      <c r="BW237" s="63" t="s">
        <v>73</v>
      </c>
      <c r="BX237" s="63" t="s">
        <v>73</v>
      </c>
      <c r="BY237" s="63" t="s">
        <v>77</v>
      </c>
      <c r="BZ237" s="63" t="s">
        <v>77</v>
      </c>
    </row>
    <row r="238" spans="1:78" s="63" customFormat="1" x14ac:dyDescent="0.25">
      <c r="A238" s="62">
        <v>14165000</v>
      </c>
      <c r="B238" s="63">
        <v>23773513</v>
      </c>
      <c r="C238" s="63" t="s">
        <v>14</v>
      </c>
      <c r="D238" s="83" t="s">
        <v>228</v>
      </c>
      <c r="E238" s="83"/>
      <c r="F238" s="79"/>
      <c r="G238" s="64">
        <v>0.71</v>
      </c>
      <c r="H238" s="64" t="str">
        <f t="shared" si="2221"/>
        <v>G</v>
      </c>
      <c r="I238" s="64" t="str">
        <f t="shared" si="2222"/>
        <v>S</v>
      </c>
      <c r="J238" s="64" t="str">
        <f t="shared" si="2223"/>
        <v>S</v>
      </c>
      <c r="K238" s="64" t="str">
        <f t="shared" si="2224"/>
        <v>S</v>
      </c>
      <c r="L238" s="65">
        <v>-1E-3</v>
      </c>
      <c r="M238" s="65" t="str">
        <f t="shared" si="2225"/>
        <v>VG</v>
      </c>
      <c r="N238" s="64" t="str">
        <f t="shared" si="2226"/>
        <v>VG</v>
      </c>
      <c r="O238" s="64" t="str">
        <f t="shared" si="2227"/>
        <v>NS</v>
      </c>
      <c r="P238" s="64" t="str">
        <f t="shared" si="2228"/>
        <v>VG</v>
      </c>
      <c r="Q238" s="64">
        <v>0.54</v>
      </c>
      <c r="R238" s="64" t="str">
        <f t="shared" si="2229"/>
        <v>G</v>
      </c>
      <c r="S238" s="64" t="str">
        <f t="shared" si="2230"/>
        <v>NS</v>
      </c>
      <c r="T238" s="64" t="str">
        <f t="shared" si="2231"/>
        <v>NS</v>
      </c>
      <c r="U238" s="64" t="str">
        <f t="shared" si="2232"/>
        <v>NS</v>
      </c>
      <c r="V238" s="64">
        <v>0.85399999999999998</v>
      </c>
      <c r="W238" s="64" t="str">
        <f t="shared" si="2233"/>
        <v>VG</v>
      </c>
      <c r="X238" s="64" t="str">
        <f t="shared" si="2234"/>
        <v>VG</v>
      </c>
      <c r="Y238" s="64" t="str">
        <f t="shared" si="2235"/>
        <v>VG</v>
      </c>
      <c r="Z238" s="64" t="str">
        <f t="shared" si="2236"/>
        <v>VG</v>
      </c>
      <c r="AA238" s="66">
        <v>0.46449135700952998</v>
      </c>
      <c r="AB238" s="66">
        <v>0.48582826247624</v>
      </c>
      <c r="AC238" s="66">
        <v>36.925476905016303</v>
      </c>
      <c r="AD238" s="66">
        <v>35.422135499048998</v>
      </c>
      <c r="AE238" s="66">
        <v>0.73178456050293195</v>
      </c>
      <c r="AF238" s="66">
        <v>0.71705769469670899</v>
      </c>
      <c r="AG238" s="66">
        <v>0.86373220117502103</v>
      </c>
      <c r="AH238" s="66">
        <v>0.86641318681162205</v>
      </c>
      <c r="AI238" s="67" t="s">
        <v>76</v>
      </c>
      <c r="AJ238" s="67" t="s">
        <v>76</v>
      </c>
      <c r="AK238" s="67" t="s">
        <v>73</v>
      </c>
      <c r="AL238" s="67" t="s">
        <v>73</v>
      </c>
      <c r="AM238" s="67" t="s">
        <v>73</v>
      </c>
      <c r="AN238" s="67" t="s">
        <v>73</v>
      </c>
      <c r="AO238" s="67" t="s">
        <v>77</v>
      </c>
      <c r="AP238" s="67" t="s">
        <v>77</v>
      </c>
      <c r="AR238" s="68" t="s">
        <v>88</v>
      </c>
      <c r="AS238" s="66">
        <v>0.43843094218020001</v>
      </c>
      <c r="AT238" s="66">
        <v>0.45450937038529099</v>
      </c>
      <c r="AU238" s="66">
        <v>40.067811319636199</v>
      </c>
      <c r="AV238" s="66">
        <v>39.605988650487703</v>
      </c>
      <c r="AW238" s="66">
        <v>0.74937911488097997</v>
      </c>
      <c r="AX238" s="66">
        <v>0.73857337456390104</v>
      </c>
      <c r="AY238" s="66">
        <v>0.87051913419226601</v>
      </c>
      <c r="AZ238" s="66">
        <v>0.88200065354242896</v>
      </c>
      <c r="BA238" s="67" t="s">
        <v>73</v>
      </c>
      <c r="BB238" s="67" t="s">
        <v>76</v>
      </c>
      <c r="BC238" s="67" t="s">
        <v>73</v>
      </c>
      <c r="BD238" s="67" t="s">
        <v>73</v>
      </c>
      <c r="BE238" s="67" t="s">
        <v>73</v>
      </c>
      <c r="BF238" s="67" t="s">
        <v>73</v>
      </c>
      <c r="BG238" s="67" t="s">
        <v>77</v>
      </c>
      <c r="BH238" s="67" t="s">
        <v>77</v>
      </c>
      <c r="BI238" s="63">
        <f t="shared" si="2237"/>
        <v>1</v>
      </c>
      <c r="BJ238" s="63" t="s">
        <v>88</v>
      </c>
      <c r="BK238" s="66">
        <v>0.48875926577338902</v>
      </c>
      <c r="BL238" s="66">
        <v>0.49850744282400899</v>
      </c>
      <c r="BM238" s="66">
        <v>34.750583660210602</v>
      </c>
      <c r="BN238" s="66">
        <v>34.841960954976599</v>
      </c>
      <c r="BO238" s="66">
        <v>0.71501100287101205</v>
      </c>
      <c r="BP238" s="66">
        <v>0.70816139203997197</v>
      </c>
      <c r="BQ238" s="66">
        <v>0.86944312864988105</v>
      </c>
      <c r="BR238" s="66">
        <v>0.88290786392832199</v>
      </c>
      <c r="BS238" s="63" t="s">
        <v>76</v>
      </c>
      <c r="BT238" s="63" t="s">
        <v>76</v>
      </c>
      <c r="BU238" s="63" t="s">
        <v>73</v>
      </c>
      <c r="BV238" s="63" t="s">
        <v>73</v>
      </c>
      <c r="BW238" s="63" t="s">
        <v>73</v>
      </c>
      <c r="BX238" s="63" t="s">
        <v>73</v>
      </c>
      <c r="BY238" s="63" t="s">
        <v>77</v>
      </c>
      <c r="BZ238" s="63" t="s">
        <v>77</v>
      </c>
    </row>
    <row r="239" spans="1:78" s="63" customFormat="1" x14ac:dyDescent="0.25">
      <c r="A239" s="62">
        <v>14165000</v>
      </c>
      <c r="B239" s="63">
        <v>23773513</v>
      </c>
      <c r="C239" s="63" t="s">
        <v>14</v>
      </c>
      <c r="D239" s="83" t="s">
        <v>254</v>
      </c>
      <c r="E239" s="83"/>
      <c r="F239" s="79"/>
      <c r="G239" s="64">
        <v>0.71</v>
      </c>
      <c r="H239" s="64" t="str">
        <f t="shared" si="2221"/>
        <v>G</v>
      </c>
      <c r="I239" s="64" t="str">
        <f t="shared" ref="I239" si="2238">AJ239</f>
        <v>S</v>
      </c>
      <c r="J239" s="64" t="str">
        <f t="shared" ref="J239" si="2239">BB239</f>
        <v>S</v>
      </c>
      <c r="K239" s="64" t="str">
        <f t="shared" ref="K239" si="2240">BT239</f>
        <v>S</v>
      </c>
      <c r="L239" s="65">
        <v>5.9999999999999995E-4</v>
      </c>
      <c r="M239" s="65" t="str">
        <f t="shared" si="2225"/>
        <v>VG</v>
      </c>
      <c r="N239" s="64" t="str">
        <f t="shared" ref="N239" si="2241">AO239</f>
        <v>VG</v>
      </c>
      <c r="O239" s="64" t="str">
        <f t="shared" ref="O239" si="2242">BD239</f>
        <v>NS</v>
      </c>
      <c r="P239" s="64" t="str">
        <f t="shared" ref="P239" si="2243">BY239</f>
        <v>VG</v>
      </c>
      <c r="Q239" s="64">
        <v>0.54</v>
      </c>
      <c r="R239" s="64" t="str">
        <f t="shared" si="2229"/>
        <v>G</v>
      </c>
      <c r="S239" s="64" t="str">
        <f t="shared" ref="S239" si="2244">AN239</f>
        <v>NS</v>
      </c>
      <c r="T239" s="64" t="str">
        <f t="shared" ref="T239" si="2245">BF239</f>
        <v>NS</v>
      </c>
      <c r="U239" s="64" t="str">
        <f t="shared" ref="U239" si="2246">BX239</f>
        <v>NS</v>
      </c>
      <c r="V239" s="64">
        <v>0.85399999999999998</v>
      </c>
      <c r="W239" s="64" t="str">
        <f t="shared" si="2233"/>
        <v>VG</v>
      </c>
      <c r="X239" s="64" t="str">
        <f t="shared" ref="X239" si="2247">AP239</f>
        <v>VG</v>
      </c>
      <c r="Y239" s="64" t="str">
        <f t="shared" ref="Y239" si="2248">BH239</f>
        <v>VG</v>
      </c>
      <c r="Z239" s="64" t="str">
        <f t="shared" ref="Z239" si="2249">BZ239</f>
        <v>VG</v>
      </c>
      <c r="AA239" s="66">
        <v>0.46449135700952998</v>
      </c>
      <c r="AB239" s="66">
        <v>0.48582826247624</v>
      </c>
      <c r="AC239" s="66">
        <v>36.925476905016303</v>
      </c>
      <c r="AD239" s="66">
        <v>35.422135499048998</v>
      </c>
      <c r="AE239" s="66">
        <v>0.73178456050293195</v>
      </c>
      <c r="AF239" s="66">
        <v>0.71705769469670899</v>
      </c>
      <c r="AG239" s="66">
        <v>0.86373220117502103</v>
      </c>
      <c r="AH239" s="66">
        <v>0.86641318681162205</v>
      </c>
      <c r="AI239" s="67" t="s">
        <v>76</v>
      </c>
      <c r="AJ239" s="67" t="s">
        <v>76</v>
      </c>
      <c r="AK239" s="67" t="s">
        <v>73</v>
      </c>
      <c r="AL239" s="67" t="s">
        <v>73</v>
      </c>
      <c r="AM239" s="67" t="s">
        <v>73</v>
      </c>
      <c r="AN239" s="67" t="s">
        <v>73</v>
      </c>
      <c r="AO239" s="67" t="s">
        <v>77</v>
      </c>
      <c r="AP239" s="67" t="s">
        <v>77</v>
      </c>
      <c r="AR239" s="68" t="s">
        <v>88</v>
      </c>
      <c r="AS239" s="66">
        <v>0.43843094218020001</v>
      </c>
      <c r="AT239" s="66">
        <v>0.45450937038529099</v>
      </c>
      <c r="AU239" s="66">
        <v>40.067811319636199</v>
      </c>
      <c r="AV239" s="66">
        <v>39.605988650487703</v>
      </c>
      <c r="AW239" s="66">
        <v>0.74937911488097997</v>
      </c>
      <c r="AX239" s="66">
        <v>0.73857337456390104</v>
      </c>
      <c r="AY239" s="66">
        <v>0.87051913419226601</v>
      </c>
      <c r="AZ239" s="66">
        <v>0.88200065354242896</v>
      </c>
      <c r="BA239" s="67" t="s">
        <v>73</v>
      </c>
      <c r="BB239" s="67" t="s">
        <v>76</v>
      </c>
      <c r="BC239" s="67" t="s">
        <v>73</v>
      </c>
      <c r="BD239" s="67" t="s">
        <v>73</v>
      </c>
      <c r="BE239" s="67" t="s">
        <v>73</v>
      </c>
      <c r="BF239" s="67" t="s">
        <v>73</v>
      </c>
      <c r="BG239" s="67" t="s">
        <v>77</v>
      </c>
      <c r="BH239" s="67" t="s">
        <v>77</v>
      </c>
      <c r="BI239" s="63">
        <f t="shared" ref="BI239" si="2250">IF(BJ239=AR239,1,0)</f>
        <v>1</v>
      </c>
      <c r="BJ239" s="63" t="s">
        <v>88</v>
      </c>
      <c r="BK239" s="66">
        <v>0.48875926577338902</v>
      </c>
      <c r="BL239" s="66">
        <v>0.49850744282400899</v>
      </c>
      <c r="BM239" s="66">
        <v>34.750583660210602</v>
      </c>
      <c r="BN239" s="66">
        <v>34.841960954976599</v>
      </c>
      <c r="BO239" s="66">
        <v>0.71501100287101205</v>
      </c>
      <c r="BP239" s="66">
        <v>0.70816139203997197</v>
      </c>
      <c r="BQ239" s="66">
        <v>0.86944312864988105</v>
      </c>
      <c r="BR239" s="66">
        <v>0.88290786392832199</v>
      </c>
      <c r="BS239" s="63" t="s">
        <v>76</v>
      </c>
      <c r="BT239" s="63" t="s">
        <v>76</v>
      </c>
      <c r="BU239" s="63" t="s">
        <v>73</v>
      </c>
      <c r="BV239" s="63" t="s">
        <v>73</v>
      </c>
      <c r="BW239" s="63" t="s">
        <v>73</v>
      </c>
      <c r="BX239" s="63" t="s">
        <v>73</v>
      </c>
      <c r="BY239" s="63" t="s">
        <v>77</v>
      </c>
      <c r="BZ239" s="63" t="s">
        <v>77</v>
      </c>
    </row>
    <row r="240" spans="1:78" s="63" customFormat="1" x14ac:dyDescent="0.25">
      <c r="A240" s="62">
        <v>14165000</v>
      </c>
      <c r="B240" s="63">
        <v>23773513</v>
      </c>
      <c r="C240" s="63" t="s">
        <v>14</v>
      </c>
      <c r="D240" s="83" t="s">
        <v>301</v>
      </c>
      <c r="E240" s="83"/>
      <c r="F240" s="79"/>
      <c r="G240" s="64">
        <v>0.69</v>
      </c>
      <c r="H240" s="64" t="str">
        <f t="shared" ref="H240" si="2251">IF(G240&gt;0.8,"VG",IF(G240&gt;0.7,"G",IF(G240&gt;0.45,"S","NS")))</f>
        <v>S</v>
      </c>
      <c r="I240" s="64" t="str">
        <f t="shared" ref="I240" si="2252">AJ240</f>
        <v>S</v>
      </c>
      <c r="J240" s="64" t="str">
        <f t="shared" ref="J240" si="2253">BB240</f>
        <v>S</v>
      </c>
      <c r="K240" s="64" t="str">
        <f t="shared" ref="K240" si="2254">BT240</f>
        <v>S</v>
      </c>
      <c r="L240" s="65">
        <v>-4.2900000000000001E-2</v>
      </c>
      <c r="M240" s="65" t="str">
        <f t="shared" ref="M240" si="2255">IF(ABS(L240)&lt;5%,"VG",IF(ABS(L240)&lt;10%,"G",IF(ABS(L240)&lt;15%,"S","NS")))</f>
        <v>VG</v>
      </c>
      <c r="N240" s="64" t="str">
        <f t="shared" ref="N240" si="2256">AO240</f>
        <v>VG</v>
      </c>
      <c r="O240" s="64" t="str">
        <f t="shared" ref="O240" si="2257">BD240</f>
        <v>NS</v>
      </c>
      <c r="P240" s="64" t="str">
        <f t="shared" ref="P240" si="2258">BY240</f>
        <v>VG</v>
      </c>
      <c r="Q240" s="64">
        <v>0.55000000000000004</v>
      </c>
      <c r="R240" s="64" t="str">
        <f t="shared" ref="R240" si="2259">IF(Q240&lt;=0.5,"VG",IF(Q240&lt;=0.6,"G",IF(Q240&lt;=0.7,"S","NS")))</f>
        <v>G</v>
      </c>
      <c r="S240" s="64" t="str">
        <f t="shared" ref="S240" si="2260">AN240</f>
        <v>NS</v>
      </c>
      <c r="T240" s="64" t="str">
        <f t="shared" ref="T240" si="2261">BF240</f>
        <v>NS</v>
      </c>
      <c r="U240" s="64" t="str">
        <f t="shared" ref="U240" si="2262">BX240</f>
        <v>NS</v>
      </c>
      <c r="V240" s="64">
        <v>0.77500000000000002</v>
      </c>
      <c r="W240" s="64" t="str">
        <f t="shared" ref="W240" si="2263">IF(V240&gt;0.85,"VG",IF(V240&gt;0.75,"G",IF(V240&gt;0.6,"S","NS")))</f>
        <v>G</v>
      </c>
      <c r="X240" s="64" t="str">
        <f t="shared" ref="X240" si="2264">AP240</f>
        <v>VG</v>
      </c>
      <c r="Y240" s="64" t="str">
        <f t="shared" ref="Y240" si="2265">BH240</f>
        <v>VG</v>
      </c>
      <c r="Z240" s="64" t="str">
        <f t="shared" ref="Z240" si="2266">BZ240</f>
        <v>VG</v>
      </c>
      <c r="AA240" s="66">
        <v>0.46449135700952998</v>
      </c>
      <c r="AB240" s="66">
        <v>0.48582826247624</v>
      </c>
      <c r="AC240" s="66">
        <v>36.925476905016303</v>
      </c>
      <c r="AD240" s="66">
        <v>35.422135499048998</v>
      </c>
      <c r="AE240" s="66">
        <v>0.73178456050293195</v>
      </c>
      <c r="AF240" s="66">
        <v>0.71705769469670899</v>
      </c>
      <c r="AG240" s="66">
        <v>0.86373220117502103</v>
      </c>
      <c r="AH240" s="66">
        <v>0.86641318681162205</v>
      </c>
      <c r="AI240" s="67" t="s">
        <v>76</v>
      </c>
      <c r="AJ240" s="67" t="s">
        <v>76</v>
      </c>
      <c r="AK240" s="67" t="s">
        <v>73</v>
      </c>
      <c r="AL240" s="67" t="s">
        <v>73</v>
      </c>
      <c r="AM240" s="67" t="s">
        <v>73</v>
      </c>
      <c r="AN240" s="67" t="s">
        <v>73</v>
      </c>
      <c r="AO240" s="67" t="s">
        <v>77</v>
      </c>
      <c r="AP240" s="67" t="s">
        <v>77</v>
      </c>
      <c r="AR240" s="68" t="s">
        <v>88</v>
      </c>
      <c r="AS240" s="66">
        <v>0.43843094218020001</v>
      </c>
      <c r="AT240" s="66">
        <v>0.45450937038529099</v>
      </c>
      <c r="AU240" s="66">
        <v>40.067811319636199</v>
      </c>
      <c r="AV240" s="66">
        <v>39.605988650487703</v>
      </c>
      <c r="AW240" s="66">
        <v>0.74937911488097997</v>
      </c>
      <c r="AX240" s="66">
        <v>0.73857337456390104</v>
      </c>
      <c r="AY240" s="66">
        <v>0.87051913419226601</v>
      </c>
      <c r="AZ240" s="66">
        <v>0.88200065354242896</v>
      </c>
      <c r="BA240" s="67" t="s">
        <v>73</v>
      </c>
      <c r="BB240" s="67" t="s">
        <v>76</v>
      </c>
      <c r="BC240" s="67" t="s">
        <v>73</v>
      </c>
      <c r="BD240" s="67" t="s">
        <v>73</v>
      </c>
      <c r="BE240" s="67" t="s">
        <v>73</v>
      </c>
      <c r="BF240" s="67" t="s">
        <v>73</v>
      </c>
      <c r="BG240" s="67" t="s">
        <v>77</v>
      </c>
      <c r="BH240" s="67" t="s">
        <v>77</v>
      </c>
      <c r="BI240" s="63">
        <f t="shared" ref="BI240" si="2267">IF(BJ240=AR240,1,0)</f>
        <v>1</v>
      </c>
      <c r="BJ240" s="63" t="s">
        <v>88</v>
      </c>
      <c r="BK240" s="66">
        <v>0.48875926577338902</v>
      </c>
      <c r="BL240" s="66">
        <v>0.49850744282400899</v>
      </c>
      <c r="BM240" s="66">
        <v>34.750583660210602</v>
      </c>
      <c r="BN240" s="66">
        <v>34.841960954976599</v>
      </c>
      <c r="BO240" s="66">
        <v>0.71501100287101205</v>
      </c>
      <c r="BP240" s="66">
        <v>0.70816139203997197</v>
      </c>
      <c r="BQ240" s="66">
        <v>0.86944312864988105</v>
      </c>
      <c r="BR240" s="66">
        <v>0.88290786392832199</v>
      </c>
      <c r="BS240" s="63" t="s">
        <v>76</v>
      </c>
      <c r="BT240" s="63" t="s">
        <v>76</v>
      </c>
      <c r="BU240" s="63" t="s">
        <v>73</v>
      </c>
      <c r="BV240" s="63" t="s">
        <v>73</v>
      </c>
      <c r="BW240" s="63" t="s">
        <v>73</v>
      </c>
      <c r="BX240" s="63" t="s">
        <v>73</v>
      </c>
      <c r="BY240" s="63" t="s">
        <v>77</v>
      </c>
      <c r="BZ240" s="63" t="s">
        <v>77</v>
      </c>
    </row>
    <row r="241" spans="1:78" s="63" customFormat="1" x14ac:dyDescent="0.25">
      <c r="A241" s="62">
        <v>14165000</v>
      </c>
      <c r="B241" s="63">
        <v>23773513</v>
      </c>
      <c r="C241" s="63" t="s">
        <v>14</v>
      </c>
      <c r="D241" s="83" t="s">
        <v>320</v>
      </c>
      <c r="E241" s="83"/>
      <c r="F241" s="79"/>
      <c r="G241" s="64">
        <v>0.69</v>
      </c>
      <c r="H241" s="64" t="str">
        <f t="shared" ref="H241" si="2268">IF(G241&gt;0.8,"VG",IF(G241&gt;0.7,"G",IF(G241&gt;0.45,"S","NS")))</f>
        <v>S</v>
      </c>
      <c r="I241" s="64" t="str">
        <f t="shared" ref="I241" si="2269">AJ241</f>
        <v>S</v>
      </c>
      <c r="J241" s="64" t="str">
        <f t="shared" ref="J241" si="2270">BB241</f>
        <v>S</v>
      </c>
      <c r="K241" s="64" t="str">
        <f t="shared" ref="K241" si="2271">BT241</f>
        <v>S</v>
      </c>
      <c r="L241" s="65">
        <v>-4.2900000000000001E-2</v>
      </c>
      <c r="M241" s="65" t="str">
        <f t="shared" ref="M241" si="2272">IF(ABS(L241)&lt;5%,"VG",IF(ABS(L241)&lt;10%,"G",IF(ABS(L241)&lt;15%,"S","NS")))</f>
        <v>VG</v>
      </c>
      <c r="N241" s="64" t="str">
        <f t="shared" ref="N241" si="2273">AO241</f>
        <v>VG</v>
      </c>
      <c r="O241" s="64" t="str">
        <f t="shared" ref="O241" si="2274">BD241</f>
        <v>NS</v>
      </c>
      <c r="P241" s="64" t="str">
        <f t="shared" ref="P241" si="2275">BY241</f>
        <v>VG</v>
      </c>
      <c r="Q241" s="64">
        <v>0.55000000000000004</v>
      </c>
      <c r="R241" s="64" t="str">
        <f t="shared" ref="R241" si="2276">IF(Q241&lt;=0.5,"VG",IF(Q241&lt;=0.6,"G",IF(Q241&lt;=0.7,"S","NS")))</f>
        <v>G</v>
      </c>
      <c r="S241" s="64" t="str">
        <f t="shared" ref="S241" si="2277">AN241</f>
        <v>NS</v>
      </c>
      <c r="T241" s="64" t="str">
        <f t="shared" ref="T241" si="2278">BF241</f>
        <v>NS</v>
      </c>
      <c r="U241" s="64" t="str">
        <f t="shared" ref="U241" si="2279">BX241</f>
        <v>NS</v>
      </c>
      <c r="V241" s="64">
        <v>0.77500000000000002</v>
      </c>
      <c r="W241" s="64" t="str">
        <f t="shared" ref="W241" si="2280">IF(V241&gt;0.85,"VG",IF(V241&gt;0.75,"G",IF(V241&gt;0.6,"S","NS")))</f>
        <v>G</v>
      </c>
      <c r="X241" s="64" t="str">
        <f t="shared" ref="X241" si="2281">AP241</f>
        <v>VG</v>
      </c>
      <c r="Y241" s="64" t="str">
        <f t="shared" ref="Y241" si="2282">BH241</f>
        <v>VG</v>
      </c>
      <c r="Z241" s="64" t="str">
        <f t="shared" ref="Z241" si="2283">BZ241</f>
        <v>VG</v>
      </c>
      <c r="AA241" s="66">
        <v>0.46449135700952998</v>
      </c>
      <c r="AB241" s="66">
        <v>0.48582826247624</v>
      </c>
      <c r="AC241" s="66">
        <v>36.925476905016303</v>
      </c>
      <c r="AD241" s="66">
        <v>35.422135499048998</v>
      </c>
      <c r="AE241" s="66">
        <v>0.73178456050293195</v>
      </c>
      <c r="AF241" s="66">
        <v>0.71705769469670899</v>
      </c>
      <c r="AG241" s="66">
        <v>0.86373220117502103</v>
      </c>
      <c r="AH241" s="66">
        <v>0.86641318681162205</v>
      </c>
      <c r="AI241" s="67" t="s">
        <v>76</v>
      </c>
      <c r="AJ241" s="67" t="s">
        <v>76</v>
      </c>
      <c r="AK241" s="67" t="s">
        <v>73</v>
      </c>
      <c r="AL241" s="67" t="s">
        <v>73</v>
      </c>
      <c r="AM241" s="67" t="s">
        <v>73</v>
      </c>
      <c r="AN241" s="67" t="s">
        <v>73</v>
      </c>
      <c r="AO241" s="67" t="s">
        <v>77</v>
      </c>
      <c r="AP241" s="67" t="s">
        <v>77</v>
      </c>
      <c r="AR241" s="68" t="s">
        <v>88</v>
      </c>
      <c r="AS241" s="66">
        <v>0.43843094218020001</v>
      </c>
      <c r="AT241" s="66">
        <v>0.45450937038529099</v>
      </c>
      <c r="AU241" s="66">
        <v>40.067811319636199</v>
      </c>
      <c r="AV241" s="66">
        <v>39.605988650487703</v>
      </c>
      <c r="AW241" s="66">
        <v>0.74937911488097997</v>
      </c>
      <c r="AX241" s="66">
        <v>0.73857337456390104</v>
      </c>
      <c r="AY241" s="66">
        <v>0.87051913419226601</v>
      </c>
      <c r="AZ241" s="66">
        <v>0.88200065354242896</v>
      </c>
      <c r="BA241" s="67" t="s">
        <v>73</v>
      </c>
      <c r="BB241" s="67" t="s">
        <v>76</v>
      </c>
      <c r="BC241" s="67" t="s">
        <v>73</v>
      </c>
      <c r="BD241" s="67" t="s">
        <v>73</v>
      </c>
      <c r="BE241" s="67" t="s">
        <v>73</v>
      </c>
      <c r="BF241" s="67" t="s">
        <v>73</v>
      </c>
      <c r="BG241" s="67" t="s">
        <v>77</v>
      </c>
      <c r="BH241" s="67" t="s">
        <v>77</v>
      </c>
      <c r="BI241" s="63">
        <f t="shared" ref="BI241" si="2284">IF(BJ241=AR241,1,0)</f>
        <v>1</v>
      </c>
      <c r="BJ241" s="63" t="s">
        <v>88</v>
      </c>
      <c r="BK241" s="66">
        <v>0.48875926577338902</v>
      </c>
      <c r="BL241" s="66">
        <v>0.49850744282400899</v>
      </c>
      <c r="BM241" s="66">
        <v>34.750583660210602</v>
      </c>
      <c r="BN241" s="66">
        <v>34.841960954976599</v>
      </c>
      <c r="BO241" s="66">
        <v>0.71501100287101205</v>
      </c>
      <c r="BP241" s="66">
        <v>0.70816139203997197</v>
      </c>
      <c r="BQ241" s="66">
        <v>0.86944312864988105</v>
      </c>
      <c r="BR241" s="66">
        <v>0.88290786392832199</v>
      </c>
      <c r="BS241" s="63" t="s">
        <v>76</v>
      </c>
      <c r="BT241" s="63" t="s">
        <v>76</v>
      </c>
      <c r="BU241" s="63" t="s">
        <v>73</v>
      </c>
      <c r="BV241" s="63" t="s">
        <v>73</v>
      </c>
      <c r="BW241" s="63" t="s">
        <v>73</v>
      </c>
      <c r="BX241" s="63" t="s">
        <v>73</v>
      </c>
      <c r="BY241" s="63" t="s">
        <v>77</v>
      </c>
      <c r="BZ241" s="63" t="s">
        <v>77</v>
      </c>
    </row>
    <row r="242" spans="1:78" s="63" customFormat="1" x14ac:dyDescent="0.25">
      <c r="A242" s="62">
        <v>14165000</v>
      </c>
      <c r="B242" s="63">
        <v>23773513</v>
      </c>
      <c r="C242" s="63" t="s">
        <v>14</v>
      </c>
      <c r="D242" s="83" t="s">
        <v>321</v>
      </c>
      <c r="E242" s="83" t="s">
        <v>322</v>
      </c>
      <c r="F242" s="79"/>
      <c r="G242" s="64">
        <v>0.69</v>
      </c>
      <c r="H242" s="64" t="str">
        <f t="shared" ref="H242" si="2285">IF(G242&gt;0.8,"VG",IF(G242&gt;0.7,"G",IF(G242&gt;0.45,"S","NS")))</f>
        <v>S</v>
      </c>
      <c r="I242" s="64" t="str">
        <f t="shared" ref="I242" si="2286">AJ242</f>
        <v>S</v>
      </c>
      <c r="J242" s="64" t="str">
        <f t="shared" ref="J242" si="2287">BB242</f>
        <v>S</v>
      </c>
      <c r="K242" s="64" t="str">
        <f t="shared" ref="K242" si="2288">BT242</f>
        <v>S</v>
      </c>
      <c r="L242" s="65">
        <v>-0.05</v>
      </c>
      <c r="M242" s="65" t="str">
        <f t="shared" ref="M242" si="2289">IF(ABS(L242)&lt;5%,"VG",IF(ABS(L242)&lt;10%,"G",IF(ABS(L242)&lt;15%,"S","NS")))</f>
        <v>G</v>
      </c>
      <c r="N242" s="64" t="str">
        <f t="shared" ref="N242" si="2290">AO242</f>
        <v>VG</v>
      </c>
      <c r="O242" s="64" t="str">
        <f t="shared" ref="O242" si="2291">BD242</f>
        <v>NS</v>
      </c>
      <c r="P242" s="64" t="str">
        <f t="shared" ref="P242" si="2292">BY242</f>
        <v>VG</v>
      </c>
      <c r="Q242" s="64">
        <v>0.55000000000000004</v>
      </c>
      <c r="R242" s="64" t="str">
        <f t="shared" ref="R242" si="2293">IF(Q242&lt;=0.5,"VG",IF(Q242&lt;=0.6,"G",IF(Q242&lt;=0.7,"S","NS")))</f>
        <v>G</v>
      </c>
      <c r="S242" s="64" t="str">
        <f t="shared" ref="S242" si="2294">AN242</f>
        <v>NS</v>
      </c>
      <c r="T242" s="64" t="str">
        <f t="shared" ref="T242" si="2295">BF242</f>
        <v>NS</v>
      </c>
      <c r="U242" s="64" t="str">
        <f t="shared" ref="U242" si="2296">BX242</f>
        <v>NS</v>
      </c>
      <c r="V242" s="64">
        <v>0.77</v>
      </c>
      <c r="W242" s="64" t="str">
        <f t="shared" ref="W242" si="2297">IF(V242&gt;0.85,"VG",IF(V242&gt;0.75,"G",IF(V242&gt;0.6,"S","NS")))</f>
        <v>G</v>
      </c>
      <c r="X242" s="64" t="str">
        <f t="shared" ref="X242" si="2298">AP242</f>
        <v>VG</v>
      </c>
      <c r="Y242" s="64" t="str">
        <f t="shared" ref="Y242" si="2299">BH242</f>
        <v>VG</v>
      </c>
      <c r="Z242" s="64" t="str">
        <f t="shared" ref="Z242" si="2300">BZ242</f>
        <v>VG</v>
      </c>
      <c r="AA242" s="66">
        <v>0.46449135700952998</v>
      </c>
      <c r="AB242" s="66">
        <v>0.48582826247624</v>
      </c>
      <c r="AC242" s="66">
        <v>36.925476905016303</v>
      </c>
      <c r="AD242" s="66">
        <v>35.422135499048998</v>
      </c>
      <c r="AE242" s="66">
        <v>0.73178456050293195</v>
      </c>
      <c r="AF242" s="66">
        <v>0.71705769469670899</v>
      </c>
      <c r="AG242" s="66">
        <v>0.86373220117502103</v>
      </c>
      <c r="AH242" s="66">
        <v>0.86641318681162205</v>
      </c>
      <c r="AI242" s="67" t="s">
        <v>76</v>
      </c>
      <c r="AJ242" s="67" t="s">
        <v>76</v>
      </c>
      <c r="AK242" s="67" t="s">
        <v>73</v>
      </c>
      <c r="AL242" s="67" t="s">
        <v>73</v>
      </c>
      <c r="AM242" s="67" t="s">
        <v>73</v>
      </c>
      <c r="AN242" s="67" t="s">
        <v>73</v>
      </c>
      <c r="AO242" s="67" t="s">
        <v>77</v>
      </c>
      <c r="AP242" s="67" t="s">
        <v>77</v>
      </c>
      <c r="AR242" s="68" t="s">
        <v>88</v>
      </c>
      <c r="AS242" s="66">
        <v>0.43843094218020001</v>
      </c>
      <c r="AT242" s="66">
        <v>0.45450937038529099</v>
      </c>
      <c r="AU242" s="66">
        <v>40.067811319636199</v>
      </c>
      <c r="AV242" s="66">
        <v>39.605988650487703</v>
      </c>
      <c r="AW242" s="66">
        <v>0.74937911488097997</v>
      </c>
      <c r="AX242" s="66">
        <v>0.73857337456390104</v>
      </c>
      <c r="AY242" s="66">
        <v>0.87051913419226601</v>
      </c>
      <c r="AZ242" s="66">
        <v>0.88200065354242896</v>
      </c>
      <c r="BA242" s="67" t="s">
        <v>73</v>
      </c>
      <c r="BB242" s="67" t="s">
        <v>76</v>
      </c>
      <c r="BC242" s="67" t="s">
        <v>73</v>
      </c>
      <c r="BD242" s="67" t="s">
        <v>73</v>
      </c>
      <c r="BE242" s="67" t="s">
        <v>73</v>
      </c>
      <c r="BF242" s="67" t="s">
        <v>73</v>
      </c>
      <c r="BG242" s="67" t="s">
        <v>77</v>
      </c>
      <c r="BH242" s="67" t="s">
        <v>77</v>
      </c>
      <c r="BI242" s="63">
        <f t="shared" ref="BI242" si="2301">IF(BJ242=AR242,1,0)</f>
        <v>1</v>
      </c>
      <c r="BJ242" s="63" t="s">
        <v>88</v>
      </c>
      <c r="BK242" s="66">
        <v>0.48875926577338902</v>
      </c>
      <c r="BL242" s="66">
        <v>0.49850744282400899</v>
      </c>
      <c r="BM242" s="66">
        <v>34.750583660210602</v>
      </c>
      <c r="BN242" s="66">
        <v>34.841960954976599</v>
      </c>
      <c r="BO242" s="66">
        <v>0.71501100287101205</v>
      </c>
      <c r="BP242" s="66">
        <v>0.70816139203997197</v>
      </c>
      <c r="BQ242" s="66">
        <v>0.86944312864988105</v>
      </c>
      <c r="BR242" s="66">
        <v>0.88290786392832199</v>
      </c>
      <c r="BS242" s="63" t="s">
        <v>76</v>
      </c>
      <c r="BT242" s="63" t="s">
        <v>76</v>
      </c>
      <c r="BU242" s="63" t="s">
        <v>73</v>
      </c>
      <c r="BV242" s="63" t="s">
        <v>73</v>
      </c>
      <c r="BW242" s="63" t="s">
        <v>73</v>
      </c>
      <c r="BX242" s="63" t="s">
        <v>73</v>
      </c>
      <c r="BY242" s="63" t="s">
        <v>77</v>
      </c>
      <c r="BZ242" s="63" t="s">
        <v>77</v>
      </c>
    </row>
    <row r="243" spans="1:78" s="63" customFormat="1" x14ac:dyDescent="0.25">
      <c r="A243" s="62">
        <v>14165000</v>
      </c>
      <c r="B243" s="63">
        <v>23773513</v>
      </c>
      <c r="C243" s="63" t="s">
        <v>14</v>
      </c>
      <c r="D243" s="83" t="s">
        <v>325</v>
      </c>
      <c r="E243" s="83"/>
      <c r="F243" s="79"/>
      <c r="G243" s="64">
        <v>0.82</v>
      </c>
      <c r="H243" s="64" t="str">
        <f t="shared" ref="H243" si="2302">IF(G243&gt;0.8,"VG",IF(G243&gt;0.7,"G",IF(G243&gt;0.45,"S","NS")))</f>
        <v>VG</v>
      </c>
      <c r="I243" s="64" t="str">
        <f t="shared" ref="I243" si="2303">AJ243</f>
        <v>S</v>
      </c>
      <c r="J243" s="64" t="str">
        <f t="shared" ref="J243" si="2304">BB243</f>
        <v>S</v>
      </c>
      <c r="K243" s="64" t="str">
        <f t="shared" ref="K243" si="2305">BT243</f>
        <v>S</v>
      </c>
      <c r="L243" s="65">
        <v>-1.18E-2</v>
      </c>
      <c r="M243" s="65" t="str">
        <f t="shared" ref="M243" si="2306">IF(ABS(L243)&lt;5%,"VG",IF(ABS(L243)&lt;10%,"G",IF(ABS(L243)&lt;15%,"S","NS")))</f>
        <v>VG</v>
      </c>
      <c r="N243" s="64" t="str">
        <f t="shared" ref="N243" si="2307">AO243</f>
        <v>VG</v>
      </c>
      <c r="O243" s="64" t="str">
        <f t="shared" ref="O243" si="2308">BD243</f>
        <v>NS</v>
      </c>
      <c r="P243" s="64" t="str">
        <f t="shared" ref="P243" si="2309">BY243</f>
        <v>VG</v>
      </c>
      <c r="Q243" s="64">
        <v>0.43</v>
      </c>
      <c r="R243" s="64" t="str">
        <f t="shared" ref="R243" si="2310">IF(Q243&lt;=0.5,"VG",IF(Q243&lt;=0.6,"G",IF(Q243&lt;=0.7,"S","NS")))</f>
        <v>VG</v>
      </c>
      <c r="S243" s="64" t="str">
        <f t="shared" ref="S243" si="2311">AN243</f>
        <v>NS</v>
      </c>
      <c r="T243" s="64" t="str">
        <f t="shared" ref="T243" si="2312">BF243</f>
        <v>NS</v>
      </c>
      <c r="U243" s="64" t="str">
        <f t="shared" ref="U243" si="2313">BX243</f>
        <v>NS</v>
      </c>
      <c r="V243" s="64">
        <v>0.82</v>
      </c>
      <c r="W243" s="64" t="str">
        <f t="shared" ref="W243" si="2314">IF(V243&gt;0.85,"VG",IF(V243&gt;0.75,"G",IF(V243&gt;0.6,"S","NS")))</f>
        <v>G</v>
      </c>
      <c r="X243" s="64" t="str">
        <f t="shared" ref="X243" si="2315">AP243</f>
        <v>VG</v>
      </c>
      <c r="Y243" s="64" t="str">
        <f t="shared" ref="Y243" si="2316">BH243</f>
        <v>VG</v>
      </c>
      <c r="Z243" s="64" t="str">
        <f t="shared" ref="Z243" si="2317">BZ243</f>
        <v>VG</v>
      </c>
      <c r="AA243" s="66">
        <v>0.46449135700952998</v>
      </c>
      <c r="AB243" s="66">
        <v>0.48582826247624</v>
      </c>
      <c r="AC243" s="66">
        <v>36.925476905016303</v>
      </c>
      <c r="AD243" s="66">
        <v>35.422135499048998</v>
      </c>
      <c r="AE243" s="66">
        <v>0.73178456050293195</v>
      </c>
      <c r="AF243" s="66">
        <v>0.71705769469670899</v>
      </c>
      <c r="AG243" s="66">
        <v>0.86373220117502103</v>
      </c>
      <c r="AH243" s="66">
        <v>0.86641318681162205</v>
      </c>
      <c r="AI243" s="67" t="s">
        <v>76</v>
      </c>
      <c r="AJ243" s="67" t="s">
        <v>76</v>
      </c>
      <c r="AK243" s="67" t="s">
        <v>73</v>
      </c>
      <c r="AL243" s="67" t="s">
        <v>73</v>
      </c>
      <c r="AM243" s="67" t="s">
        <v>73</v>
      </c>
      <c r="AN243" s="67" t="s">
        <v>73</v>
      </c>
      <c r="AO243" s="67" t="s">
        <v>77</v>
      </c>
      <c r="AP243" s="67" t="s">
        <v>77</v>
      </c>
      <c r="AR243" s="68" t="s">
        <v>88</v>
      </c>
      <c r="AS243" s="66">
        <v>0.43843094218020001</v>
      </c>
      <c r="AT243" s="66">
        <v>0.45450937038529099</v>
      </c>
      <c r="AU243" s="66">
        <v>40.067811319636199</v>
      </c>
      <c r="AV243" s="66">
        <v>39.605988650487703</v>
      </c>
      <c r="AW243" s="66">
        <v>0.74937911488097997</v>
      </c>
      <c r="AX243" s="66">
        <v>0.73857337456390104</v>
      </c>
      <c r="AY243" s="66">
        <v>0.87051913419226601</v>
      </c>
      <c r="AZ243" s="66">
        <v>0.88200065354242896</v>
      </c>
      <c r="BA243" s="67" t="s">
        <v>73</v>
      </c>
      <c r="BB243" s="67" t="s">
        <v>76</v>
      </c>
      <c r="BC243" s="67" t="s">
        <v>73</v>
      </c>
      <c r="BD243" s="67" t="s">
        <v>73</v>
      </c>
      <c r="BE243" s="67" t="s">
        <v>73</v>
      </c>
      <c r="BF243" s="67" t="s">
        <v>73</v>
      </c>
      <c r="BG243" s="67" t="s">
        <v>77</v>
      </c>
      <c r="BH243" s="67" t="s">
        <v>77</v>
      </c>
      <c r="BI243" s="63">
        <f t="shared" ref="BI243" si="2318">IF(BJ243=AR243,1,0)</f>
        <v>1</v>
      </c>
      <c r="BJ243" s="63" t="s">
        <v>88</v>
      </c>
      <c r="BK243" s="66">
        <v>0.48875926577338902</v>
      </c>
      <c r="BL243" s="66">
        <v>0.49850744282400899</v>
      </c>
      <c r="BM243" s="66">
        <v>34.750583660210602</v>
      </c>
      <c r="BN243" s="66">
        <v>34.841960954976599</v>
      </c>
      <c r="BO243" s="66">
        <v>0.71501100287101205</v>
      </c>
      <c r="BP243" s="66">
        <v>0.70816139203997197</v>
      </c>
      <c r="BQ243" s="66">
        <v>0.86944312864988105</v>
      </c>
      <c r="BR243" s="66">
        <v>0.88290786392832199</v>
      </c>
      <c r="BS243" s="63" t="s">
        <v>76</v>
      </c>
      <c r="BT243" s="63" t="s">
        <v>76</v>
      </c>
      <c r="BU243" s="63" t="s">
        <v>73</v>
      </c>
      <c r="BV243" s="63" t="s">
        <v>73</v>
      </c>
      <c r="BW243" s="63" t="s">
        <v>73</v>
      </c>
      <c r="BX243" s="63" t="s">
        <v>73</v>
      </c>
      <c r="BY243" s="63" t="s">
        <v>77</v>
      </c>
      <c r="BZ243" s="63" t="s">
        <v>77</v>
      </c>
    </row>
    <row r="244" spans="1:78" s="63" customFormat="1" x14ac:dyDescent="0.25">
      <c r="A244" s="62">
        <v>14165000</v>
      </c>
      <c r="B244" s="63">
        <v>23773513</v>
      </c>
      <c r="C244" s="63" t="s">
        <v>14</v>
      </c>
      <c r="D244" s="83" t="s">
        <v>336</v>
      </c>
      <c r="E244" s="83" t="s">
        <v>337</v>
      </c>
      <c r="F244" s="79"/>
      <c r="G244" s="64">
        <v>0.69</v>
      </c>
      <c r="H244" s="64" t="str">
        <f t="shared" ref="H244" si="2319">IF(G244&gt;0.8,"VG",IF(G244&gt;0.7,"G",IF(G244&gt;0.45,"S","NS")))</f>
        <v>S</v>
      </c>
      <c r="I244" s="64" t="str">
        <f t="shared" ref="I244" si="2320">AJ244</f>
        <v>S</v>
      </c>
      <c r="J244" s="64" t="str">
        <f t="shared" ref="J244" si="2321">BB244</f>
        <v>S</v>
      </c>
      <c r="K244" s="64" t="str">
        <f t="shared" ref="K244" si="2322">BT244</f>
        <v>S</v>
      </c>
      <c r="L244" s="65">
        <v>0.11550000000000001</v>
      </c>
      <c r="M244" s="65" t="str">
        <f t="shared" ref="M244" si="2323">IF(ABS(L244)&lt;5%,"VG",IF(ABS(L244)&lt;10%,"G",IF(ABS(L244)&lt;15%,"S","NS")))</f>
        <v>S</v>
      </c>
      <c r="N244" s="64" t="str">
        <f t="shared" ref="N244" si="2324">AO244</f>
        <v>VG</v>
      </c>
      <c r="O244" s="64" t="str">
        <f t="shared" ref="O244" si="2325">BD244</f>
        <v>NS</v>
      </c>
      <c r="P244" s="64" t="str">
        <f t="shared" ref="P244" si="2326">BY244</f>
        <v>VG</v>
      </c>
      <c r="Q244" s="64">
        <v>0.55000000000000004</v>
      </c>
      <c r="R244" s="64" t="str">
        <f t="shared" ref="R244" si="2327">IF(Q244&lt;=0.5,"VG",IF(Q244&lt;=0.6,"G",IF(Q244&lt;=0.7,"S","NS")))</f>
        <v>G</v>
      </c>
      <c r="S244" s="64" t="str">
        <f t="shared" ref="S244" si="2328">AN244</f>
        <v>NS</v>
      </c>
      <c r="T244" s="64" t="str">
        <f t="shared" ref="T244" si="2329">BF244</f>
        <v>NS</v>
      </c>
      <c r="U244" s="64" t="str">
        <f t="shared" ref="U244" si="2330">BX244</f>
        <v>NS</v>
      </c>
      <c r="V244" s="64">
        <v>0.85</v>
      </c>
      <c r="W244" s="64" t="str">
        <f t="shared" ref="W244" si="2331">IF(V244&gt;0.85,"VG",IF(V244&gt;0.75,"G",IF(V244&gt;0.6,"S","NS")))</f>
        <v>G</v>
      </c>
      <c r="X244" s="64" t="str">
        <f t="shared" ref="X244" si="2332">AP244</f>
        <v>VG</v>
      </c>
      <c r="Y244" s="64" t="str">
        <f t="shared" ref="Y244" si="2333">BH244</f>
        <v>VG</v>
      </c>
      <c r="Z244" s="64" t="str">
        <f t="shared" ref="Z244" si="2334">BZ244</f>
        <v>VG</v>
      </c>
      <c r="AA244" s="66">
        <v>0.46449135700952998</v>
      </c>
      <c r="AB244" s="66">
        <v>0.48582826247624</v>
      </c>
      <c r="AC244" s="66">
        <v>36.925476905016303</v>
      </c>
      <c r="AD244" s="66">
        <v>35.422135499048998</v>
      </c>
      <c r="AE244" s="66">
        <v>0.73178456050293195</v>
      </c>
      <c r="AF244" s="66">
        <v>0.71705769469670899</v>
      </c>
      <c r="AG244" s="66">
        <v>0.86373220117502103</v>
      </c>
      <c r="AH244" s="66">
        <v>0.86641318681162205</v>
      </c>
      <c r="AI244" s="67" t="s">
        <v>76</v>
      </c>
      <c r="AJ244" s="67" t="s">
        <v>76</v>
      </c>
      <c r="AK244" s="67" t="s">
        <v>73</v>
      </c>
      <c r="AL244" s="67" t="s">
        <v>73</v>
      </c>
      <c r="AM244" s="67" t="s">
        <v>73</v>
      </c>
      <c r="AN244" s="67" t="s">
        <v>73</v>
      </c>
      <c r="AO244" s="67" t="s">
        <v>77</v>
      </c>
      <c r="AP244" s="67" t="s">
        <v>77</v>
      </c>
      <c r="AR244" s="68" t="s">
        <v>88</v>
      </c>
      <c r="AS244" s="66">
        <v>0.43843094218020001</v>
      </c>
      <c r="AT244" s="66">
        <v>0.45450937038529099</v>
      </c>
      <c r="AU244" s="66">
        <v>40.067811319636199</v>
      </c>
      <c r="AV244" s="66">
        <v>39.605988650487703</v>
      </c>
      <c r="AW244" s="66">
        <v>0.74937911488097997</v>
      </c>
      <c r="AX244" s="66">
        <v>0.73857337456390104</v>
      </c>
      <c r="AY244" s="66">
        <v>0.87051913419226601</v>
      </c>
      <c r="AZ244" s="66">
        <v>0.88200065354242896</v>
      </c>
      <c r="BA244" s="67" t="s">
        <v>73</v>
      </c>
      <c r="BB244" s="67" t="s">
        <v>76</v>
      </c>
      <c r="BC244" s="67" t="s">
        <v>73</v>
      </c>
      <c r="BD244" s="67" t="s">
        <v>73</v>
      </c>
      <c r="BE244" s="67" t="s">
        <v>73</v>
      </c>
      <c r="BF244" s="67" t="s">
        <v>73</v>
      </c>
      <c r="BG244" s="67" t="s">
        <v>77</v>
      </c>
      <c r="BH244" s="67" t="s">
        <v>77</v>
      </c>
      <c r="BI244" s="63">
        <f t="shared" ref="BI244" si="2335">IF(BJ244=AR244,1,0)</f>
        <v>1</v>
      </c>
      <c r="BJ244" s="63" t="s">
        <v>88</v>
      </c>
      <c r="BK244" s="66">
        <v>0.48875926577338902</v>
      </c>
      <c r="BL244" s="66">
        <v>0.49850744282400899</v>
      </c>
      <c r="BM244" s="66">
        <v>34.750583660210602</v>
      </c>
      <c r="BN244" s="66">
        <v>34.841960954976599</v>
      </c>
      <c r="BO244" s="66">
        <v>0.71501100287101205</v>
      </c>
      <c r="BP244" s="66">
        <v>0.70816139203997197</v>
      </c>
      <c r="BQ244" s="66">
        <v>0.86944312864988105</v>
      </c>
      <c r="BR244" s="66">
        <v>0.88290786392832199</v>
      </c>
      <c r="BS244" s="63" t="s">
        <v>76</v>
      </c>
      <c r="BT244" s="63" t="s">
        <v>76</v>
      </c>
      <c r="BU244" s="63" t="s">
        <v>73</v>
      </c>
      <c r="BV244" s="63" t="s">
        <v>73</v>
      </c>
      <c r="BW244" s="63" t="s">
        <v>73</v>
      </c>
      <c r="BX244" s="63" t="s">
        <v>73</v>
      </c>
      <c r="BY244" s="63" t="s">
        <v>77</v>
      </c>
      <c r="BZ244" s="63" t="s">
        <v>77</v>
      </c>
    </row>
    <row r="245" spans="1:78" s="63" customFormat="1" x14ac:dyDescent="0.25">
      <c r="A245" s="62">
        <v>14165000</v>
      </c>
      <c r="B245" s="63">
        <v>23773513</v>
      </c>
      <c r="C245" s="63" t="s">
        <v>14</v>
      </c>
      <c r="D245" s="83" t="s">
        <v>336</v>
      </c>
      <c r="E245" s="83" t="s">
        <v>318</v>
      </c>
      <c r="F245" s="79"/>
      <c r="G245" s="64">
        <v>0.71099999999999997</v>
      </c>
      <c r="H245" s="64" t="str">
        <f t="shared" ref="H245" si="2336">IF(G245&gt;0.8,"VG",IF(G245&gt;0.7,"G",IF(G245&gt;0.45,"S","NS")))</f>
        <v>G</v>
      </c>
      <c r="I245" s="64" t="str">
        <f t="shared" ref="I245" si="2337">AJ245</f>
        <v>S</v>
      </c>
      <c r="J245" s="64" t="str">
        <f t="shared" ref="J245" si="2338">BB245</f>
        <v>S</v>
      </c>
      <c r="K245" s="64" t="str">
        <f t="shared" ref="K245" si="2339">BT245</f>
        <v>S</v>
      </c>
      <c r="L245" s="65">
        <v>5.9999999999999995E-4</v>
      </c>
      <c r="M245" s="65" t="str">
        <f t="shared" ref="M245" si="2340">IF(ABS(L245)&lt;5%,"VG",IF(ABS(L245)&lt;10%,"G",IF(ABS(L245)&lt;15%,"S","NS")))</f>
        <v>VG</v>
      </c>
      <c r="N245" s="64" t="str">
        <f t="shared" ref="N245" si="2341">AO245</f>
        <v>VG</v>
      </c>
      <c r="O245" s="64" t="str">
        <f t="shared" ref="O245" si="2342">BD245</f>
        <v>NS</v>
      </c>
      <c r="P245" s="64" t="str">
        <f t="shared" ref="P245" si="2343">BY245</f>
        <v>VG</v>
      </c>
      <c r="Q245" s="64">
        <v>0.54</v>
      </c>
      <c r="R245" s="64" t="str">
        <f t="shared" ref="R245" si="2344">IF(Q245&lt;=0.5,"VG",IF(Q245&lt;=0.6,"G",IF(Q245&lt;=0.7,"S","NS")))</f>
        <v>G</v>
      </c>
      <c r="S245" s="64" t="str">
        <f t="shared" ref="S245" si="2345">AN245</f>
        <v>NS</v>
      </c>
      <c r="T245" s="64" t="str">
        <f t="shared" ref="T245" si="2346">BF245</f>
        <v>NS</v>
      </c>
      <c r="U245" s="64" t="str">
        <f t="shared" ref="U245" si="2347">BX245</f>
        <v>NS</v>
      </c>
      <c r="V245" s="64">
        <v>0.85299999999999998</v>
      </c>
      <c r="W245" s="64" t="str">
        <f t="shared" ref="W245" si="2348">IF(V245&gt;0.85,"VG",IF(V245&gt;0.75,"G",IF(V245&gt;0.6,"S","NS")))</f>
        <v>VG</v>
      </c>
      <c r="X245" s="64" t="str">
        <f t="shared" ref="X245" si="2349">AP245</f>
        <v>VG</v>
      </c>
      <c r="Y245" s="64" t="str">
        <f t="shared" ref="Y245" si="2350">BH245</f>
        <v>VG</v>
      </c>
      <c r="Z245" s="64" t="str">
        <f t="shared" ref="Z245" si="2351">BZ245</f>
        <v>VG</v>
      </c>
      <c r="AA245" s="66">
        <v>0.46449135700952998</v>
      </c>
      <c r="AB245" s="66">
        <v>0.48582826247624</v>
      </c>
      <c r="AC245" s="66">
        <v>36.925476905016303</v>
      </c>
      <c r="AD245" s="66">
        <v>35.422135499048998</v>
      </c>
      <c r="AE245" s="66">
        <v>0.73178456050293195</v>
      </c>
      <c r="AF245" s="66">
        <v>0.71705769469670899</v>
      </c>
      <c r="AG245" s="66">
        <v>0.86373220117502103</v>
      </c>
      <c r="AH245" s="66">
        <v>0.86641318681162205</v>
      </c>
      <c r="AI245" s="67" t="s">
        <v>76</v>
      </c>
      <c r="AJ245" s="67" t="s">
        <v>76</v>
      </c>
      <c r="AK245" s="67" t="s">
        <v>73</v>
      </c>
      <c r="AL245" s="67" t="s">
        <v>73</v>
      </c>
      <c r="AM245" s="67" t="s">
        <v>73</v>
      </c>
      <c r="AN245" s="67" t="s">
        <v>73</v>
      </c>
      <c r="AO245" s="67" t="s">
        <v>77</v>
      </c>
      <c r="AP245" s="67" t="s">
        <v>77</v>
      </c>
      <c r="AR245" s="68" t="s">
        <v>88</v>
      </c>
      <c r="AS245" s="66">
        <v>0.43843094218020001</v>
      </c>
      <c r="AT245" s="66">
        <v>0.45450937038529099</v>
      </c>
      <c r="AU245" s="66">
        <v>40.067811319636199</v>
      </c>
      <c r="AV245" s="66">
        <v>39.605988650487703</v>
      </c>
      <c r="AW245" s="66">
        <v>0.74937911488097997</v>
      </c>
      <c r="AX245" s="66">
        <v>0.73857337456390104</v>
      </c>
      <c r="AY245" s="66">
        <v>0.87051913419226601</v>
      </c>
      <c r="AZ245" s="66">
        <v>0.88200065354242896</v>
      </c>
      <c r="BA245" s="67" t="s">
        <v>73</v>
      </c>
      <c r="BB245" s="67" t="s">
        <v>76</v>
      </c>
      <c r="BC245" s="67" t="s">
        <v>73</v>
      </c>
      <c r="BD245" s="67" t="s">
        <v>73</v>
      </c>
      <c r="BE245" s="67" t="s">
        <v>73</v>
      </c>
      <c r="BF245" s="67" t="s">
        <v>73</v>
      </c>
      <c r="BG245" s="67" t="s">
        <v>77</v>
      </c>
      <c r="BH245" s="67" t="s">
        <v>77</v>
      </c>
      <c r="BI245" s="63">
        <f t="shared" ref="BI245" si="2352">IF(BJ245=AR245,1,0)</f>
        <v>1</v>
      </c>
      <c r="BJ245" s="63" t="s">
        <v>88</v>
      </c>
      <c r="BK245" s="66">
        <v>0.48875926577338902</v>
      </c>
      <c r="BL245" s="66">
        <v>0.49850744282400899</v>
      </c>
      <c r="BM245" s="66">
        <v>34.750583660210602</v>
      </c>
      <c r="BN245" s="66">
        <v>34.841960954976599</v>
      </c>
      <c r="BO245" s="66">
        <v>0.71501100287101205</v>
      </c>
      <c r="BP245" s="66">
        <v>0.70816139203997197</v>
      </c>
      <c r="BQ245" s="66">
        <v>0.86944312864988105</v>
      </c>
      <c r="BR245" s="66">
        <v>0.88290786392832199</v>
      </c>
      <c r="BS245" s="63" t="s">
        <v>76</v>
      </c>
      <c r="BT245" s="63" t="s">
        <v>76</v>
      </c>
      <c r="BU245" s="63" t="s">
        <v>73</v>
      </c>
      <c r="BV245" s="63" t="s">
        <v>73</v>
      </c>
      <c r="BW245" s="63" t="s">
        <v>73</v>
      </c>
      <c r="BX245" s="63" t="s">
        <v>73</v>
      </c>
      <c r="BY245" s="63" t="s">
        <v>77</v>
      </c>
      <c r="BZ245" s="63" t="s">
        <v>77</v>
      </c>
    </row>
    <row r="246" spans="1:78" s="63" customFormat="1" x14ac:dyDescent="0.25">
      <c r="A246" s="62">
        <v>14165000</v>
      </c>
      <c r="B246" s="63">
        <v>23773513</v>
      </c>
      <c r="C246" s="63" t="s">
        <v>14</v>
      </c>
      <c r="D246" s="83" t="s">
        <v>346</v>
      </c>
      <c r="E246" s="83" t="s">
        <v>345</v>
      </c>
      <c r="F246" s="79"/>
      <c r="G246" s="81">
        <v>0.72599999999999998</v>
      </c>
      <c r="H246" s="64" t="str">
        <f t="shared" ref="H246" si="2353">IF(G246&gt;0.8,"VG",IF(G246&gt;0.7,"G",IF(G246&gt;0.45,"S","NS")))</f>
        <v>G</v>
      </c>
      <c r="I246" s="64" t="str">
        <f t="shared" ref="I246" si="2354">AJ246</f>
        <v>S</v>
      </c>
      <c r="J246" s="64" t="str">
        <f t="shared" ref="J246" si="2355">BB246</f>
        <v>S</v>
      </c>
      <c r="K246" s="64" t="str">
        <f t="shared" ref="K246" si="2356">BT246</f>
        <v>S</v>
      </c>
      <c r="L246" s="65">
        <v>-2.8E-3</v>
      </c>
      <c r="M246" s="65" t="str">
        <f t="shared" ref="M246" si="2357">IF(ABS(L246)&lt;5%,"VG",IF(ABS(L246)&lt;10%,"G",IF(ABS(L246)&lt;15%,"S","NS")))</f>
        <v>VG</v>
      </c>
      <c r="N246" s="64" t="str">
        <f t="shared" ref="N246" si="2358">AO246</f>
        <v>VG</v>
      </c>
      <c r="O246" s="64" t="str">
        <f t="shared" ref="O246" si="2359">BD246</f>
        <v>NS</v>
      </c>
      <c r="P246" s="64" t="str">
        <f t="shared" ref="P246" si="2360">BY246</f>
        <v>VG</v>
      </c>
      <c r="Q246" s="64">
        <v>0.52400000000000002</v>
      </c>
      <c r="R246" s="64" t="str">
        <f t="shared" ref="R246" si="2361">IF(Q246&lt;=0.5,"VG",IF(Q246&lt;=0.6,"G",IF(Q246&lt;=0.7,"S","NS")))</f>
        <v>G</v>
      </c>
      <c r="S246" s="64" t="str">
        <f t="shared" ref="S246" si="2362">AN246</f>
        <v>NS</v>
      </c>
      <c r="T246" s="64" t="str">
        <f t="shared" ref="T246" si="2363">BF246</f>
        <v>NS</v>
      </c>
      <c r="U246" s="64" t="str">
        <f t="shared" ref="U246" si="2364">BX246</f>
        <v>NS</v>
      </c>
      <c r="V246" s="64">
        <v>0.84399999999999997</v>
      </c>
      <c r="W246" s="64" t="str">
        <f t="shared" ref="W246" si="2365">IF(V246&gt;0.85,"VG",IF(V246&gt;0.75,"G",IF(V246&gt;0.6,"S","NS")))</f>
        <v>G</v>
      </c>
      <c r="X246" s="64" t="str">
        <f t="shared" ref="X246" si="2366">AP246</f>
        <v>VG</v>
      </c>
      <c r="Y246" s="64" t="str">
        <f t="shared" ref="Y246" si="2367">BH246</f>
        <v>VG</v>
      </c>
      <c r="Z246" s="64" t="str">
        <f t="shared" ref="Z246" si="2368">BZ246</f>
        <v>VG</v>
      </c>
      <c r="AA246" s="66">
        <v>0.46449135700952998</v>
      </c>
      <c r="AB246" s="66">
        <v>0.48582826247624</v>
      </c>
      <c r="AC246" s="66">
        <v>36.925476905016303</v>
      </c>
      <c r="AD246" s="66">
        <v>35.422135499048998</v>
      </c>
      <c r="AE246" s="66">
        <v>0.73178456050293195</v>
      </c>
      <c r="AF246" s="66">
        <v>0.71705769469670899</v>
      </c>
      <c r="AG246" s="66">
        <v>0.86373220117502103</v>
      </c>
      <c r="AH246" s="66">
        <v>0.86641318681162205</v>
      </c>
      <c r="AI246" s="67" t="s">
        <v>76</v>
      </c>
      <c r="AJ246" s="67" t="s">
        <v>76</v>
      </c>
      <c r="AK246" s="67" t="s">
        <v>73</v>
      </c>
      <c r="AL246" s="67" t="s">
        <v>73</v>
      </c>
      <c r="AM246" s="67" t="s">
        <v>73</v>
      </c>
      <c r="AN246" s="67" t="s">
        <v>73</v>
      </c>
      <c r="AO246" s="67" t="s">
        <v>77</v>
      </c>
      <c r="AP246" s="67" t="s">
        <v>77</v>
      </c>
      <c r="AR246" s="68" t="s">
        <v>88</v>
      </c>
      <c r="AS246" s="66">
        <v>0.43843094218020001</v>
      </c>
      <c r="AT246" s="66">
        <v>0.45450937038529099</v>
      </c>
      <c r="AU246" s="66">
        <v>40.067811319636199</v>
      </c>
      <c r="AV246" s="66">
        <v>39.605988650487703</v>
      </c>
      <c r="AW246" s="66">
        <v>0.74937911488097997</v>
      </c>
      <c r="AX246" s="66">
        <v>0.73857337456390104</v>
      </c>
      <c r="AY246" s="66">
        <v>0.87051913419226601</v>
      </c>
      <c r="AZ246" s="66">
        <v>0.88200065354242896</v>
      </c>
      <c r="BA246" s="67" t="s">
        <v>73</v>
      </c>
      <c r="BB246" s="67" t="s">
        <v>76</v>
      </c>
      <c r="BC246" s="67" t="s">
        <v>73</v>
      </c>
      <c r="BD246" s="67" t="s">
        <v>73</v>
      </c>
      <c r="BE246" s="67" t="s">
        <v>73</v>
      </c>
      <c r="BF246" s="67" t="s">
        <v>73</v>
      </c>
      <c r="BG246" s="67" t="s">
        <v>77</v>
      </c>
      <c r="BH246" s="67" t="s">
        <v>77</v>
      </c>
      <c r="BI246" s="63">
        <f t="shared" ref="BI246" si="2369">IF(BJ246=AR246,1,0)</f>
        <v>1</v>
      </c>
      <c r="BJ246" s="63" t="s">
        <v>88</v>
      </c>
      <c r="BK246" s="66">
        <v>0.48875926577338902</v>
      </c>
      <c r="BL246" s="66">
        <v>0.49850744282400899</v>
      </c>
      <c r="BM246" s="66">
        <v>34.750583660210602</v>
      </c>
      <c r="BN246" s="66">
        <v>34.841960954976599</v>
      </c>
      <c r="BO246" s="66">
        <v>0.71501100287101205</v>
      </c>
      <c r="BP246" s="66">
        <v>0.70816139203997197</v>
      </c>
      <c r="BQ246" s="66">
        <v>0.86944312864988105</v>
      </c>
      <c r="BR246" s="66">
        <v>0.88290786392832199</v>
      </c>
      <c r="BS246" s="63" t="s">
        <v>76</v>
      </c>
      <c r="BT246" s="63" t="s">
        <v>76</v>
      </c>
      <c r="BU246" s="63" t="s">
        <v>73</v>
      </c>
      <c r="BV246" s="63" t="s">
        <v>73</v>
      </c>
      <c r="BW246" s="63" t="s">
        <v>73</v>
      </c>
      <c r="BX246" s="63" t="s">
        <v>73</v>
      </c>
      <c r="BY246" s="63" t="s">
        <v>77</v>
      </c>
      <c r="BZ246" s="63" t="s">
        <v>77</v>
      </c>
    </row>
    <row r="247" spans="1:78" s="63" customFormat="1" x14ac:dyDescent="0.25">
      <c r="A247" s="62">
        <v>14165000</v>
      </c>
      <c r="B247" s="63">
        <v>23773513</v>
      </c>
      <c r="C247" s="63" t="s">
        <v>14</v>
      </c>
      <c r="D247" s="83" t="s">
        <v>347</v>
      </c>
      <c r="E247" s="83" t="s">
        <v>353</v>
      </c>
      <c r="F247" s="79"/>
      <c r="G247" s="81">
        <v>0.86199999999999999</v>
      </c>
      <c r="H247" s="64" t="str">
        <f t="shared" ref="H247" si="2370">IF(G247&gt;0.8,"VG",IF(G247&gt;0.7,"G",IF(G247&gt;0.45,"S","NS")))</f>
        <v>VG</v>
      </c>
      <c r="I247" s="64" t="str">
        <f t="shared" ref="I247" si="2371">AJ247</f>
        <v>S</v>
      </c>
      <c r="J247" s="64" t="str">
        <f t="shared" ref="J247" si="2372">BB247</f>
        <v>S</v>
      </c>
      <c r="K247" s="64" t="str">
        <f t="shared" ref="K247" si="2373">BT247</f>
        <v>S</v>
      </c>
      <c r="L247" s="65">
        <v>4.6699999999999997E-3</v>
      </c>
      <c r="M247" s="65" t="str">
        <f t="shared" ref="M247" si="2374">IF(ABS(L247)&lt;5%,"VG",IF(ABS(L247)&lt;10%,"G",IF(ABS(L247)&lt;15%,"S","NS")))</f>
        <v>VG</v>
      </c>
      <c r="N247" s="64" t="str">
        <f t="shared" ref="N247" si="2375">AO247</f>
        <v>VG</v>
      </c>
      <c r="O247" s="64" t="str">
        <f t="shared" ref="O247" si="2376">BD247</f>
        <v>NS</v>
      </c>
      <c r="P247" s="64" t="str">
        <f t="shared" ref="P247" si="2377">BY247</f>
        <v>VG</v>
      </c>
      <c r="Q247" s="64">
        <v>0.372</v>
      </c>
      <c r="R247" s="64" t="str">
        <f t="shared" ref="R247" si="2378">IF(Q247&lt;=0.5,"VG",IF(Q247&lt;=0.6,"G",IF(Q247&lt;=0.7,"S","NS")))</f>
        <v>VG</v>
      </c>
      <c r="S247" s="64" t="str">
        <f t="shared" ref="S247" si="2379">AN247</f>
        <v>NS</v>
      </c>
      <c r="T247" s="64" t="str">
        <f t="shared" ref="T247" si="2380">BF247</f>
        <v>NS</v>
      </c>
      <c r="U247" s="64" t="str">
        <f t="shared" ref="U247" si="2381">BX247</f>
        <v>NS</v>
      </c>
      <c r="V247" s="64">
        <v>0.86599999999999999</v>
      </c>
      <c r="W247" s="64" t="str">
        <f t="shared" ref="W247" si="2382">IF(V247&gt;0.85,"VG",IF(V247&gt;0.75,"G",IF(V247&gt;0.6,"S","NS")))</f>
        <v>VG</v>
      </c>
      <c r="X247" s="64" t="str">
        <f t="shared" ref="X247" si="2383">AP247</f>
        <v>VG</v>
      </c>
      <c r="Y247" s="64" t="str">
        <f t="shared" ref="Y247" si="2384">BH247</f>
        <v>VG</v>
      </c>
      <c r="Z247" s="64" t="str">
        <f t="shared" ref="Z247" si="2385">BZ247</f>
        <v>VG</v>
      </c>
      <c r="AA247" s="66">
        <v>0.46449135700952998</v>
      </c>
      <c r="AB247" s="66">
        <v>0.48582826247624</v>
      </c>
      <c r="AC247" s="66">
        <v>36.925476905016303</v>
      </c>
      <c r="AD247" s="66">
        <v>35.422135499048998</v>
      </c>
      <c r="AE247" s="66">
        <v>0.73178456050293195</v>
      </c>
      <c r="AF247" s="66">
        <v>0.71705769469670899</v>
      </c>
      <c r="AG247" s="66">
        <v>0.86373220117502103</v>
      </c>
      <c r="AH247" s="66">
        <v>0.86641318681162205</v>
      </c>
      <c r="AI247" s="67" t="s">
        <v>76</v>
      </c>
      <c r="AJ247" s="67" t="s">
        <v>76</v>
      </c>
      <c r="AK247" s="67" t="s">
        <v>73</v>
      </c>
      <c r="AL247" s="67" t="s">
        <v>73</v>
      </c>
      <c r="AM247" s="67" t="s">
        <v>73</v>
      </c>
      <c r="AN247" s="67" t="s">
        <v>73</v>
      </c>
      <c r="AO247" s="67" t="s">
        <v>77</v>
      </c>
      <c r="AP247" s="67" t="s">
        <v>77</v>
      </c>
      <c r="AR247" s="68" t="s">
        <v>88</v>
      </c>
      <c r="AS247" s="66">
        <v>0.43843094218020001</v>
      </c>
      <c r="AT247" s="66">
        <v>0.45450937038529099</v>
      </c>
      <c r="AU247" s="66">
        <v>40.067811319636199</v>
      </c>
      <c r="AV247" s="66">
        <v>39.605988650487703</v>
      </c>
      <c r="AW247" s="66">
        <v>0.74937911488097997</v>
      </c>
      <c r="AX247" s="66">
        <v>0.73857337456390104</v>
      </c>
      <c r="AY247" s="66">
        <v>0.87051913419226601</v>
      </c>
      <c r="AZ247" s="66">
        <v>0.88200065354242896</v>
      </c>
      <c r="BA247" s="67" t="s">
        <v>73</v>
      </c>
      <c r="BB247" s="67" t="s">
        <v>76</v>
      </c>
      <c r="BC247" s="67" t="s">
        <v>73</v>
      </c>
      <c r="BD247" s="67" t="s">
        <v>73</v>
      </c>
      <c r="BE247" s="67" t="s">
        <v>73</v>
      </c>
      <c r="BF247" s="67" t="s">
        <v>73</v>
      </c>
      <c r="BG247" s="67" t="s">
        <v>77</v>
      </c>
      <c r="BH247" s="67" t="s">
        <v>77</v>
      </c>
      <c r="BI247" s="63">
        <f t="shared" ref="BI247" si="2386">IF(BJ247=AR247,1,0)</f>
        <v>1</v>
      </c>
      <c r="BJ247" s="63" t="s">
        <v>88</v>
      </c>
      <c r="BK247" s="66">
        <v>0.48875926577338902</v>
      </c>
      <c r="BL247" s="66">
        <v>0.49850744282400899</v>
      </c>
      <c r="BM247" s="66">
        <v>34.750583660210602</v>
      </c>
      <c r="BN247" s="66">
        <v>34.841960954976599</v>
      </c>
      <c r="BO247" s="66">
        <v>0.71501100287101205</v>
      </c>
      <c r="BP247" s="66">
        <v>0.70816139203997197</v>
      </c>
      <c r="BQ247" s="66">
        <v>0.86944312864988105</v>
      </c>
      <c r="BR247" s="66">
        <v>0.88290786392832199</v>
      </c>
      <c r="BS247" s="63" t="s">
        <v>76</v>
      </c>
      <c r="BT247" s="63" t="s">
        <v>76</v>
      </c>
      <c r="BU247" s="63" t="s">
        <v>73</v>
      </c>
      <c r="BV247" s="63" t="s">
        <v>73</v>
      </c>
      <c r="BW247" s="63" t="s">
        <v>73</v>
      </c>
      <c r="BX247" s="63" t="s">
        <v>73</v>
      </c>
      <c r="BY247" s="63" t="s">
        <v>77</v>
      </c>
      <c r="BZ247" s="63" t="s">
        <v>77</v>
      </c>
    </row>
    <row r="248" spans="1:78" s="63" customFormat="1" x14ac:dyDescent="0.25">
      <c r="A248" s="62">
        <v>14165000</v>
      </c>
      <c r="B248" s="63">
        <v>23773513</v>
      </c>
      <c r="C248" s="63" t="s">
        <v>14</v>
      </c>
      <c r="D248" s="83" t="s">
        <v>346</v>
      </c>
      <c r="E248" s="83" t="s">
        <v>343</v>
      </c>
      <c r="F248" s="79"/>
      <c r="G248" s="81">
        <v>0.72499999999999998</v>
      </c>
      <c r="H248" s="64" t="str">
        <f t="shared" ref="H248" si="2387">IF(G248&gt;0.8,"VG",IF(G248&gt;0.7,"G",IF(G248&gt;0.45,"S","NS")))</f>
        <v>G</v>
      </c>
      <c r="I248" s="64" t="str">
        <f t="shared" ref="I248" si="2388">AJ248</f>
        <v>S</v>
      </c>
      <c r="J248" s="64" t="str">
        <f t="shared" ref="J248" si="2389">BB248</f>
        <v>S</v>
      </c>
      <c r="K248" s="64" t="str">
        <f t="shared" ref="K248" si="2390">BT248</f>
        <v>S</v>
      </c>
      <c r="L248" s="65">
        <v>-8.2000000000000003E-2</v>
      </c>
      <c r="M248" s="65" t="str">
        <f t="shared" ref="M248" si="2391">IF(ABS(L248)&lt;5%,"VG",IF(ABS(L248)&lt;10%,"G",IF(ABS(L248)&lt;15%,"S","NS")))</f>
        <v>G</v>
      </c>
      <c r="N248" s="64" t="str">
        <f t="shared" ref="N248" si="2392">AO248</f>
        <v>VG</v>
      </c>
      <c r="O248" s="64" t="str">
        <f t="shared" ref="O248" si="2393">BD248</f>
        <v>NS</v>
      </c>
      <c r="P248" s="64" t="str">
        <f t="shared" ref="P248" si="2394">BY248</f>
        <v>VG</v>
      </c>
      <c r="Q248" s="64">
        <v>0.52200000000000002</v>
      </c>
      <c r="R248" s="64" t="str">
        <f t="shared" ref="R248" si="2395">IF(Q248&lt;=0.5,"VG",IF(Q248&lt;=0.6,"G",IF(Q248&lt;=0.7,"S","NS")))</f>
        <v>G</v>
      </c>
      <c r="S248" s="64" t="str">
        <f t="shared" ref="S248" si="2396">AN248</f>
        <v>NS</v>
      </c>
      <c r="T248" s="64" t="str">
        <f t="shared" ref="T248" si="2397">BF248</f>
        <v>NS</v>
      </c>
      <c r="U248" s="64" t="str">
        <f t="shared" ref="U248" si="2398">BX248</f>
        <v>NS</v>
      </c>
      <c r="V248" s="64">
        <v>0.85399999999999998</v>
      </c>
      <c r="W248" s="64" t="str">
        <f t="shared" ref="W248" si="2399">IF(V248&gt;0.85,"VG",IF(V248&gt;0.75,"G",IF(V248&gt;0.6,"S","NS")))</f>
        <v>VG</v>
      </c>
      <c r="X248" s="64" t="str">
        <f t="shared" ref="X248" si="2400">AP248</f>
        <v>VG</v>
      </c>
      <c r="Y248" s="64" t="str">
        <f t="shared" ref="Y248" si="2401">BH248</f>
        <v>VG</v>
      </c>
      <c r="Z248" s="64" t="str">
        <f t="shared" ref="Z248" si="2402">BZ248</f>
        <v>VG</v>
      </c>
      <c r="AA248" s="66">
        <v>0.46449135700952998</v>
      </c>
      <c r="AB248" s="66">
        <v>0.48582826247624</v>
      </c>
      <c r="AC248" s="66">
        <v>36.925476905016303</v>
      </c>
      <c r="AD248" s="66">
        <v>35.422135499048998</v>
      </c>
      <c r="AE248" s="66">
        <v>0.73178456050293195</v>
      </c>
      <c r="AF248" s="66">
        <v>0.71705769469670899</v>
      </c>
      <c r="AG248" s="66">
        <v>0.86373220117502103</v>
      </c>
      <c r="AH248" s="66">
        <v>0.86641318681162205</v>
      </c>
      <c r="AI248" s="67" t="s">
        <v>76</v>
      </c>
      <c r="AJ248" s="67" t="s">
        <v>76</v>
      </c>
      <c r="AK248" s="67" t="s">
        <v>73</v>
      </c>
      <c r="AL248" s="67" t="s">
        <v>73</v>
      </c>
      <c r="AM248" s="67" t="s">
        <v>73</v>
      </c>
      <c r="AN248" s="67" t="s">
        <v>73</v>
      </c>
      <c r="AO248" s="67" t="s">
        <v>77</v>
      </c>
      <c r="AP248" s="67" t="s">
        <v>77</v>
      </c>
      <c r="AR248" s="68" t="s">
        <v>88</v>
      </c>
      <c r="AS248" s="66">
        <v>0.43843094218020001</v>
      </c>
      <c r="AT248" s="66">
        <v>0.45450937038529099</v>
      </c>
      <c r="AU248" s="66">
        <v>40.067811319636199</v>
      </c>
      <c r="AV248" s="66">
        <v>39.605988650487703</v>
      </c>
      <c r="AW248" s="66">
        <v>0.74937911488097997</v>
      </c>
      <c r="AX248" s="66">
        <v>0.73857337456390104</v>
      </c>
      <c r="AY248" s="66">
        <v>0.87051913419226601</v>
      </c>
      <c r="AZ248" s="66">
        <v>0.88200065354242896</v>
      </c>
      <c r="BA248" s="67" t="s">
        <v>73</v>
      </c>
      <c r="BB248" s="67" t="s">
        <v>76</v>
      </c>
      <c r="BC248" s="67" t="s">
        <v>73</v>
      </c>
      <c r="BD248" s="67" t="s">
        <v>73</v>
      </c>
      <c r="BE248" s="67" t="s">
        <v>73</v>
      </c>
      <c r="BF248" s="67" t="s">
        <v>73</v>
      </c>
      <c r="BG248" s="67" t="s">
        <v>77</v>
      </c>
      <c r="BH248" s="67" t="s">
        <v>77</v>
      </c>
      <c r="BI248" s="63">
        <f t="shared" ref="BI248" si="2403">IF(BJ248=AR248,1,0)</f>
        <v>1</v>
      </c>
      <c r="BJ248" s="63" t="s">
        <v>88</v>
      </c>
      <c r="BK248" s="66">
        <v>0.48875926577338902</v>
      </c>
      <c r="BL248" s="66">
        <v>0.49850744282400899</v>
      </c>
      <c r="BM248" s="66">
        <v>34.750583660210602</v>
      </c>
      <c r="BN248" s="66">
        <v>34.841960954976599</v>
      </c>
      <c r="BO248" s="66">
        <v>0.71501100287101205</v>
      </c>
      <c r="BP248" s="66">
        <v>0.70816139203997197</v>
      </c>
      <c r="BQ248" s="66">
        <v>0.86944312864988105</v>
      </c>
      <c r="BR248" s="66">
        <v>0.88290786392832199</v>
      </c>
      <c r="BS248" s="63" t="s">
        <v>76</v>
      </c>
      <c r="BT248" s="63" t="s">
        <v>76</v>
      </c>
      <c r="BU248" s="63" t="s">
        <v>73</v>
      </c>
      <c r="BV248" s="63" t="s">
        <v>73</v>
      </c>
      <c r="BW248" s="63" t="s">
        <v>73</v>
      </c>
      <c r="BX248" s="63" t="s">
        <v>73</v>
      </c>
      <c r="BY248" s="63" t="s">
        <v>77</v>
      </c>
      <c r="BZ248" s="63" t="s">
        <v>77</v>
      </c>
    </row>
    <row r="249" spans="1:78" s="63" customFormat="1" x14ac:dyDescent="0.25">
      <c r="A249" s="62">
        <v>14165000</v>
      </c>
      <c r="B249" s="63">
        <v>23773513</v>
      </c>
      <c r="C249" s="63" t="s">
        <v>14</v>
      </c>
      <c r="D249" s="83" t="s">
        <v>347</v>
      </c>
      <c r="E249" s="83" t="s">
        <v>352</v>
      </c>
      <c r="F249" s="79"/>
      <c r="G249" s="81">
        <v>0.86499999999999999</v>
      </c>
      <c r="H249" s="64" t="str">
        <f t="shared" ref="H249" si="2404">IF(G249&gt;0.8,"VG",IF(G249&gt;0.7,"G",IF(G249&gt;0.45,"S","NS")))</f>
        <v>VG</v>
      </c>
      <c r="I249" s="64" t="str">
        <f t="shared" ref="I249" si="2405">AJ249</f>
        <v>S</v>
      </c>
      <c r="J249" s="64" t="str">
        <f t="shared" ref="J249" si="2406">BB249</f>
        <v>S</v>
      </c>
      <c r="K249" s="64" t="str">
        <f t="shared" ref="K249" si="2407">BT249</f>
        <v>S</v>
      </c>
      <c r="L249" s="65">
        <v>-5.4949999999999999E-2</v>
      </c>
      <c r="M249" s="65" t="str">
        <f t="shared" ref="M249" si="2408">IF(ABS(L249)&lt;5%,"VG",IF(ABS(L249)&lt;10%,"G",IF(ABS(L249)&lt;15%,"S","NS")))</f>
        <v>G</v>
      </c>
      <c r="N249" s="64" t="str">
        <f t="shared" ref="N249" si="2409">AO249</f>
        <v>VG</v>
      </c>
      <c r="O249" s="64" t="str">
        <f t="shared" ref="O249" si="2410">BD249</f>
        <v>NS</v>
      </c>
      <c r="P249" s="64" t="str">
        <f t="shared" ref="P249" si="2411">BY249</f>
        <v>VG</v>
      </c>
      <c r="Q249" s="64">
        <v>0.36699999999999999</v>
      </c>
      <c r="R249" s="64" t="str">
        <f t="shared" ref="R249" si="2412">IF(Q249&lt;=0.5,"VG",IF(Q249&lt;=0.6,"G",IF(Q249&lt;=0.7,"S","NS")))</f>
        <v>VG</v>
      </c>
      <c r="S249" s="64" t="str">
        <f t="shared" ref="S249" si="2413">AN249</f>
        <v>NS</v>
      </c>
      <c r="T249" s="64" t="str">
        <f t="shared" ref="T249" si="2414">BF249</f>
        <v>NS</v>
      </c>
      <c r="U249" s="64" t="str">
        <f t="shared" ref="U249" si="2415">BX249</f>
        <v>NS</v>
      </c>
      <c r="V249" s="64">
        <v>0.87280000000000002</v>
      </c>
      <c r="W249" s="64" t="str">
        <f t="shared" ref="W249" si="2416">IF(V249&gt;0.85,"VG",IF(V249&gt;0.75,"G",IF(V249&gt;0.6,"S","NS")))</f>
        <v>VG</v>
      </c>
      <c r="X249" s="64" t="str">
        <f t="shared" ref="X249" si="2417">AP249</f>
        <v>VG</v>
      </c>
      <c r="Y249" s="64" t="str">
        <f t="shared" ref="Y249" si="2418">BH249</f>
        <v>VG</v>
      </c>
      <c r="Z249" s="64" t="str">
        <f t="shared" ref="Z249" si="2419">BZ249</f>
        <v>VG</v>
      </c>
      <c r="AA249" s="66">
        <v>0.46449135700952998</v>
      </c>
      <c r="AB249" s="66">
        <v>0.48582826247624</v>
      </c>
      <c r="AC249" s="66">
        <v>36.925476905016303</v>
      </c>
      <c r="AD249" s="66">
        <v>35.422135499048998</v>
      </c>
      <c r="AE249" s="66">
        <v>0.73178456050293195</v>
      </c>
      <c r="AF249" s="66">
        <v>0.71705769469670899</v>
      </c>
      <c r="AG249" s="66">
        <v>0.86373220117502103</v>
      </c>
      <c r="AH249" s="66">
        <v>0.86641318681162205</v>
      </c>
      <c r="AI249" s="67" t="s">
        <v>76</v>
      </c>
      <c r="AJ249" s="67" t="s">
        <v>76</v>
      </c>
      <c r="AK249" s="67" t="s">
        <v>73</v>
      </c>
      <c r="AL249" s="67" t="s">
        <v>73</v>
      </c>
      <c r="AM249" s="67" t="s">
        <v>73</v>
      </c>
      <c r="AN249" s="67" t="s">
        <v>73</v>
      </c>
      <c r="AO249" s="67" t="s">
        <v>77</v>
      </c>
      <c r="AP249" s="67" t="s">
        <v>77</v>
      </c>
      <c r="AR249" s="68" t="s">
        <v>88</v>
      </c>
      <c r="AS249" s="66">
        <v>0.43843094218020001</v>
      </c>
      <c r="AT249" s="66">
        <v>0.45450937038529099</v>
      </c>
      <c r="AU249" s="66">
        <v>40.067811319636199</v>
      </c>
      <c r="AV249" s="66">
        <v>39.605988650487703</v>
      </c>
      <c r="AW249" s="66">
        <v>0.74937911488097997</v>
      </c>
      <c r="AX249" s="66">
        <v>0.73857337456390104</v>
      </c>
      <c r="AY249" s="66">
        <v>0.87051913419226601</v>
      </c>
      <c r="AZ249" s="66">
        <v>0.88200065354242896</v>
      </c>
      <c r="BA249" s="67" t="s">
        <v>73</v>
      </c>
      <c r="BB249" s="67" t="s">
        <v>76</v>
      </c>
      <c r="BC249" s="67" t="s">
        <v>73</v>
      </c>
      <c r="BD249" s="67" t="s">
        <v>73</v>
      </c>
      <c r="BE249" s="67" t="s">
        <v>73</v>
      </c>
      <c r="BF249" s="67" t="s">
        <v>73</v>
      </c>
      <c r="BG249" s="67" t="s">
        <v>77</v>
      </c>
      <c r="BH249" s="67" t="s">
        <v>77</v>
      </c>
      <c r="BI249" s="63">
        <f t="shared" ref="BI249" si="2420">IF(BJ249=AR249,1,0)</f>
        <v>1</v>
      </c>
      <c r="BJ249" s="63" t="s">
        <v>88</v>
      </c>
      <c r="BK249" s="66">
        <v>0.48875926577338902</v>
      </c>
      <c r="BL249" s="66">
        <v>0.49850744282400899</v>
      </c>
      <c r="BM249" s="66">
        <v>34.750583660210602</v>
      </c>
      <c r="BN249" s="66">
        <v>34.841960954976599</v>
      </c>
      <c r="BO249" s="66">
        <v>0.71501100287101205</v>
      </c>
      <c r="BP249" s="66">
        <v>0.70816139203997197</v>
      </c>
      <c r="BQ249" s="66">
        <v>0.86944312864988105</v>
      </c>
      <c r="BR249" s="66">
        <v>0.88290786392832199</v>
      </c>
      <c r="BS249" s="63" t="s">
        <v>76</v>
      </c>
      <c r="BT249" s="63" t="s">
        <v>76</v>
      </c>
      <c r="BU249" s="63" t="s">
        <v>73</v>
      </c>
      <c r="BV249" s="63" t="s">
        <v>73</v>
      </c>
      <c r="BW249" s="63" t="s">
        <v>73</v>
      </c>
      <c r="BX249" s="63" t="s">
        <v>73</v>
      </c>
      <c r="BY249" s="63" t="s">
        <v>77</v>
      </c>
      <c r="BZ249" s="63" t="s">
        <v>77</v>
      </c>
    </row>
    <row r="250" spans="1:78" s="63" customFormat="1" x14ac:dyDescent="0.25">
      <c r="A250" s="62">
        <v>14165000</v>
      </c>
      <c r="B250" s="63">
        <v>23773513</v>
      </c>
      <c r="C250" s="63" t="s">
        <v>14</v>
      </c>
      <c r="D250" s="83" t="s">
        <v>355</v>
      </c>
      <c r="E250" s="83" t="s">
        <v>358</v>
      </c>
      <c r="F250" s="79"/>
      <c r="G250" s="81">
        <v>0.86499999999999999</v>
      </c>
      <c r="H250" s="64" t="str">
        <f t="shared" ref="H250" si="2421">IF(G250&gt;0.8,"VG",IF(G250&gt;0.7,"G",IF(G250&gt;0.45,"S","NS")))</f>
        <v>VG</v>
      </c>
      <c r="I250" s="64" t="str">
        <f t="shared" ref="I250" si="2422">AJ250</f>
        <v>S</v>
      </c>
      <c r="J250" s="64" t="str">
        <f t="shared" ref="J250" si="2423">BB250</f>
        <v>S</v>
      </c>
      <c r="K250" s="64" t="str">
        <f t="shared" ref="K250" si="2424">BT250</f>
        <v>S</v>
      </c>
      <c r="L250" s="65">
        <v>-5.4949999999999999E-2</v>
      </c>
      <c r="M250" s="65" t="str">
        <f t="shared" ref="M250" si="2425">IF(ABS(L250)&lt;5%,"VG",IF(ABS(L250)&lt;10%,"G",IF(ABS(L250)&lt;15%,"S","NS")))</f>
        <v>G</v>
      </c>
      <c r="N250" s="64" t="str">
        <f t="shared" ref="N250" si="2426">AO250</f>
        <v>VG</v>
      </c>
      <c r="O250" s="64" t="str">
        <f t="shared" ref="O250" si="2427">BD250</f>
        <v>NS</v>
      </c>
      <c r="P250" s="64" t="str">
        <f t="shared" ref="P250" si="2428">BY250</f>
        <v>VG</v>
      </c>
      <c r="Q250" s="64">
        <v>0.36699999999999999</v>
      </c>
      <c r="R250" s="64" t="str">
        <f t="shared" ref="R250" si="2429">IF(Q250&lt;=0.5,"VG",IF(Q250&lt;=0.6,"G",IF(Q250&lt;=0.7,"S","NS")))</f>
        <v>VG</v>
      </c>
      <c r="S250" s="64" t="str">
        <f t="shared" ref="S250" si="2430">AN250</f>
        <v>NS</v>
      </c>
      <c r="T250" s="64" t="str">
        <f t="shared" ref="T250" si="2431">BF250</f>
        <v>NS</v>
      </c>
      <c r="U250" s="64" t="str">
        <f t="shared" ref="U250" si="2432">BX250</f>
        <v>NS</v>
      </c>
      <c r="V250" s="64">
        <v>0.87280000000000002</v>
      </c>
      <c r="W250" s="64" t="str">
        <f t="shared" ref="W250" si="2433">IF(V250&gt;0.85,"VG",IF(V250&gt;0.75,"G",IF(V250&gt;0.6,"S","NS")))</f>
        <v>VG</v>
      </c>
      <c r="X250" s="64" t="str">
        <f t="shared" ref="X250" si="2434">AP250</f>
        <v>VG</v>
      </c>
      <c r="Y250" s="64" t="str">
        <f t="shared" ref="Y250" si="2435">BH250</f>
        <v>VG</v>
      </c>
      <c r="Z250" s="64" t="str">
        <f t="shared" ref="Z250" si="2436">BZ250</f>
        <v>VG</v>
      </c>
      <c r="AA250" s="66">
        <v>0.46449135700952998</v>
      </c>
      <c r="AB250" s="66">
        <v>0.48582826247624</v>
      </c>
      <c r="AC250" s="66">
        <v>36.925476905016303</v>
      </c>
      <c r="AD250" s="66">
        <v>35.422135499048998</v>
      </c>
      <c r="AE250" s="66">
        <v>0.73178456050293195</v>
      </c>
      <c r="AF250" s="66">
        <v>0.71705769469670899</v>
      </c>
      <c r="AG250" s="66">
        <v>0.86373220117502103</v>
      </c>
      <c r="AH250" s="66">
        <v>0.86641318681162205</v>
      </c>
      <c r="AI250" s="67" t="s">
        <v>76</v>
      </c>
      <c r="AJ250" s="67" t="s">
        <v>76</v>
      </c>
      <c r="AK250" s="67" t="s">
        <v>73</v>
      </c>
      <c r="AL250" s="67" t="s">
        <v>73</v>
      </c>
      <c r="AM250" s="67" t="s">
        <v>73</v>
      </c>
      <c r="AN250" s="67" t="s">
        <v>73</v>
      </c>
      <c r="AO250" s="67" t="s">
        <v>77</v>
      </c>
      <c r="AP250" s="67" t="s">
        <v>77</v>
      </c>
      <c r="AR250" s="68" t="s">
        <v>88</v>
      </c>
      <c r="AS250" s="66">
        <v>0.43843094218020001</v>
      </c>
      <c r="AT250" s="66">
        <v>0.45450937038529099</v>
      </c>
      <c r="AU250" s="66">
        <v>40.067811319636199</v>
      </c>
      <c r="AV250" s="66">
        <v>39.605988650487703</v>
      </c>
      <c r="AW250" s="66">
        <v>0.74937911488097997</v>
      </c>
      <c r="AX250" s="66">
        <v>0.73857337456390104</v>
      </c>
      <c r="AY250" s="66">
        <v>0.87051913419226601</v>
      </c>
      <c r="AZ250" s="66">
        <v>0.88200065354242896</v>
      </c>
      <c r="BA250" s="67" t="s">
        <v>73</v>
      </c>
      <c r="BB250" s="67" t="s">
        <v>76</v>
      </c>
      <c r="BC250" s="67" t="s">
        <v>73</v>
      </c>
      <c r="BD250" s="67" t="s">
        <v>73</v>
      </c>
      <c r="BE250" s="67" t="s">
        <v>73</v>
      </c>
      <c r="BF250" s="67" t="s">
        <v>73</v>
      </c>
      <c r="BG250" s="67" t="s">
        <v>77</v>
      </c>
      <c r="BH250" s="67" t="s">
        <v>77</v>
      </c>
      <c r="BI250" s="63">
        <f t="shared" ref="BI250" si="2437">IF(BJ250=AR250,1,0)</f>
        <v>1</v>
      </c>
      <c r="BJ250" s="63" t="s">
        <v>88</v>
      </c>
      <c r="BK250" s="66">
        <v>0.48875926577338902</v>
      </c>
      <c r="BL250" s="66">
        <v>0.49850744282400899</v>
      </c>
      <c r="BM250" s="66">
        <v>34.750583660210602</v>
      </c>
      <c r="BN250" s="66">
        <v>34.841960954976599</v>
      </c>
      <c r="BO250" s="66">
        <v>0.71501100287101205</v>
      </c>
      <c r="BP250" s="66">
        <v>0.70816139203997197</v>
      </c>
      <c r="BQ250" s="66">
        <v>0.86944312864988105</v>
      </c>
      <c r="BR250" s="66">
        <v>0.88290786392832199</v>
      </c>
      <c r="BS250" s="63" t="s">
        <v>76</v>
      </c>
      <c r="BT250" s="63" t="s">
        <v>76</v>
      </c>
      <c r="BU250" s="63" t="s">
        <v>73</v>
      </c>
      <c r="BV250" s="63" t="s">
        <v>73</v>
      </c>
      <c r="BW250" s="63" t="s">
        <v>73</v>
      </c>
      <c r="BX250" s="63" t="s">
        <v>73</v>
      </c>
      <c r="BY250" s="63" t="s">
        <v>77</v>
      </c>
      <c r="BZ250" s="63" t="s">
        <v>77</v>
      </c>
    </row>
    <row r="251" spans="1:78" s="63" customFormat="1" x14ac:dyDescent="0.25">
      <c r="A251" s="62">
        <v>14165000</v>
      </c>
      <c r="B251" s="63">
        <v>23773513</v>
      </c>
      <c r="C251" s="63" t="s">
        <v>14</v>
      </c>
      <c r="D251" s="83" t="s">
        <v>359</v>
      </c>
      <c r="E251" s="83" t="s">
        <v>357</v>
      </c>
      <c r="F251" s="79"/>
      <c r="G251" s="81">
        <v>0.86499999999999999</v>
      </c>
      <c r="H251" s="64" t="str">
        <f t="shared" ref="H251" si="2438">IF(G251&gt;0.8,"VG",IF(G251&gt;0.7,"G",IF(G251&gt;0.45,"S","NS")))</f>
        <v>VG</v>
      </c>
      <c r="I251" s="64" t="str">
        <f t="shared" ref="I251" si="2439">AJ251</f>
        <v>S</v>
      </c>
      <c r="J251" s="64" t="str">
        <f t="shared" ref="J251" si="2440">BB251</f>
        <v>S</v>
      </c>
      <c r="K251" s="64" t="str">
        <f t="shared" ref="K251" si="2441">BT251</f>
        <v>S</v>
      </c>
      <c r="L251" s="65">
        <v>-5.4629999999999998E-2</v>
      </c>
      <c r="M251" s="65" t="str">
        <f t="shared" ref="M251" si="2442">IF(ABS(L251)&lt;5%,"VG",IF(ABS(L251)&lt;10%,"G",IF(ABS(L251)&lt;15%,"S","NS")))</f>
        <v>G</v>
      </c>
      <c r="N251" s="64" t="str">
        <f t="shared" ref="N251" si="2443">AO251</f>
        <v>VG</v>
      </c>
      <c r="O251" s="64" t="str">
        <f t="shared" ref="O251" si="2444">BD251</f>
        <v>NS</v>
      </c>
      <c r="P251" s="64" t="str">
        <f t="shared" ref="P251" si="2445">BY251</f>
        <v>VG</v>
      </c>
      <c r="Q251" s="64">
        <v>0.36699999999999999</v>
      </c>
      <c r="R251" s="64" t="str">
        <f t="shared" ref="R251" si="2446">IF(Q251&lt;=0.5,"VG",IF(Q251&lt;=0.6,"G",IF(Q251&lt;=0.7,"S","NS")))</f>
        <v>VG</v>
      </c>
      <c r="S251" s="64" t="str">
        <f t="shared" ref="S251" si="2447">AN251</f>
        <v>NS</v>
      </c>
      <c r="T251" s="64" t="str">
        <f t="shared" ref="T251" si="2448">BF251</f>
        <v>NS</v>
      </c>
      <c r="U251" s="64" t="str">
        <f t="shared" ref="U251" si="2449">BX251</f>
        <v>NS</v>
      </c>
      <c r="V251" s="64">
        <v>0.872</v>
      </c>
      <c r="W251" s="64" t="str">
        <f t="shared" ref="W251" si="2450">IF(V251&gt;0.85,"VG",IF(V251&gt;0.75,"G",IF(V251&gt;0.6,"S","NS")))</f>
        <v>VG</v>
      </c>
      <c r="X251" s="64" t="str">
        <f t="shared" ref="X251" si="2451">AP251</f>
        <v>VG</v>
      </c>
      <c r="Y251" s="64" t="str">
        <f t="shared" ref="Y251" si="2452">BH251</f>
        <v>VG</v>
      </c>
      <c r="Z251" s="64" t="str">
        <f t="shared" ref="Z251" si="2453">BZ251</f>
        <v>VG</v>
      </c>
      <c r="AA251" s="66">
        <v>0.46449135700952998</v>
      </c>
      <c r="AB251" s="66">
        <v>0.48582826247624</v>
      </c>
      <c r="AC251" s="66">
        <v>36.925476905016303</v>
      </c>
      <c r="AD251" s="66">
        <v>35.422135499048998</v>
      </c>
      <c r="AE251" s="66">
        <v>0.73178456050293195</v>
      </c>
      <c r="AF251" s="66">
        <v>0.71705769469670899</v>
      </c>
      <c r="AG251" s="66">
        <v>0.86373220117502103</v>
      </c>
      <c r="AH251" s="66">
        <v>0.86641318681162205</v>
      </c>
      <c r="AI251" s="67" t="s">
        <v>76</v>
      </c>
      <c r="AJ251" s="67" t="s">
        <v>76</v>
      </c>
      <c r="AK251" s="67" t="s">
        <v>73</v>
      </c>
      <c r="AL251" s="67" t="s">
        <v>73</v>
      </c>
      <c r="AM251" s="67" t="s">
        <v>73</v>
      </c>
      <c r="AN251" s="67" t="s">
        <v>73</v>
      </c>
      <c r="AO251" s="67" t="s">
        <v>77</v>
      </c>
      <c r="AP251" s="67" t="s">
        <v>77</v>
      </c>
      <c r="AR251" s="68" t="s">
        <v>88</v>
      </c>
      <c r="AS251" s="66">
        <v>0.43843094218020001</v>
      </c>
      <c r="AT251" s="66">
        <v>0.45450937038529099</v>
      </c>
      <c r="AU251" s="66">
        <v>40.067811319636199</v>
      </c>
      <c r="AV251" s="66">
        <v>39.605988650487703</v>
      </c>
      <c r="AW251" s="66">
        <v>0.74937911488097997</v>
      </c>
      <c r="AX251" s="66">
        <v>0.73857337456390104</v>
      </c>
      <c r="AY251" s="66">
        <v>0.87051913419226601</v>
      </c>
      <c r="AZ251" s="66">
        <v>0.88200065354242896</v>
      </c>
      <c r="BA251" s="67" t="s">
        <v>73</v>
      </c>
      <c r="BB251" s="67" t="s">
        <v>76</v>
      </c>
      <c r="BC251" s="67" t="s">
        <v>73</v>
      </c>
      <c r="BD251" s="67" t="s">
        <v>73</v>
      </c>
      <c r="BE251" s="67" t="s">
        <v>73</v>
      </c>
      <c r="BF251" s="67" t="s">
        <v>73</v>
      </c>
      <c r="BG251" s="67" t="s">
        <v>77</v>
      </c>
      <c r="BH251" s="67" t="s">
        <v>77</v>
      </c>
      <c r="BI251" s="63">
        <f t="shared" ref="BI251" si="2454">IF(BJ251=AR251,1,0)</f>
        <v>1</v>
      </c>
      <c r="BJ251" s="63" t="s">
        <v>88</v>
      </c>
      <c r="BK251" s="66">
        <v>0.48875926577338902</v>
      </c>
      <c r="BL251" s="66">
        <v>0.49850744282400899</v>
      </c>
      <c r="BM251" s="66">
        <v>34.750583660210602</v>
      </c>
      <c r="BN251" s="66">
        <v>34.841960954976599</v>
      </c>
      <c r="BO251" s="66">
        <v>0.71501100287101205</v>
      </c>
      <c r="BP251" s="66">
        <v>0.70816139203997197</v>
      </c>
      <c r="BQ251" s="66">
        <v>0.86944312864988105</v>
      </c>
      <c r="BR251" s="66">
        <v>0.88290786392832199</v>
      </c>
      <c r="BS251" s="63" t="s">
        <v>76</v>
      </c>
      <c r="BT251" s="63" t="s">
        <v>76</v>
      </c>
      <c r="BU251" s="63" t="s">
        <v>73</v>
      </c>
      <c r="BV251" s="63" t="s">
        <v>73</v>
      </c>
      <c r="BW251" s="63" t="s">
        <v>73</v>
      </c>
      <c r="BX251" s="63" t="s">
        <v>73</v>
      </c>
      <c r="BY251" s="63" t="s">
        <v>77</v>
      </c>
      <c r="BZ251" s="63" t="s">
        <v>77</v>
      </c>
    </row>
    <row r="252" spans="1:78" s="63" customFormat="1" x14ac:dyDescent="0.25">
      <c r="A252" s="62">
        <v>14165000</v>
      </c>
      <c r="B252" s="63">
        <v>23773513</v>
      </c>
      <c r="C252" s="63" t="s">
        <v>14</v>
      </c>
      <c r="D252" s="83" t="s">
        <v>364</v>
      </c>
      <c r="E252" s="83" t="s">
        <v>357</v>
      </c>
      <c r="F252" s="79"/>
      <c r="G252" s="81">
        <v>0.86499999999999999</v>
      </c>
      <c r="H252" s="64" t="str">
        <f t="shared" ref="H252" si="2455">IF(G252&gt;0.8,"VG",IF(G252&gt;0.7,"G",IF(G252&gt;0.45,"S","NS")))</f>
        <v>VG</v>
      </c>
      <c r="I252" s="64" t="str">
        <f t="shared" ref="I252" si="2456">AJ252</f>
        <v>S</v>
      </c>
      <c r="J252" s="64" t="str">
        <f t="shared" ref="J252" si="2457">BB252</f>
        <v>S</v>
      </c>
      <c r="K252" s="64" t="str">
        <f t="shared" ref="K252" si="2458">BT252</f>
        <v>S</v>
      </c>
      <c r="L252" s="65">
        <v>-5.4629999999999998E-2</v>
      </c>
      <c r="M252" s="65" t="str">
        <f t="shared" ref="M252" si="2459">IF(ABS(L252)&lt;5%,"VG",IF(ABS(L252)&lt;10%,"G",IF(ABS(L252)&lt;15%,"S","NS")))</f>
        <v>G</v>
      </c>
      <c r="N252" s="64" t="str">
        <f t="shared" ref="N252" si="2460">AO252</f>
        <v>VG</v>
      </c>
      <c r="O252" s="64" t="str">
        <f t="shared" ref="O252" si="2461">BD252</f>
        <v>NS</v>
      </c>
      <c r="P252" s="64" t="str">
        <f t="shared" ref="P252" si="2462">BY252</f>
        <v>VG</v>
      </c>
      <c r="Q252" s="64">
        <v>0.36699999999999999</v>
      </c>
      <c r="R252" s="64" t="str">
        <f t="shared" ref="R252" si="2463">IF(Q252&lt;=0.5,"VG",IF(Q252&lt;=0.6,"G",IF(Q252&lt;=0.7,"S","NS")))</f>
        <v>VG</v>
      </c>
      <c r="S252" s="64" t="str">
        <f t="shared" ref="S252" si="2464">AN252</f>
        <v>NS</v>
      </c>
      <c r="T252" s="64" t="str">
        <f t="shared" ref="T252" si="2465">BF252</f>
        <v>NS</v>
      </c>
      <c r="U252" s="64" t="str">
        <f t="shared" ref="U252" si="2466">BX252</f>
        <v>NS</v>
      </c>
      <c r="V252" s="64">
        <v>0.872</v>
      </c>
      <c r="W252" s="64" t="str">
        <f t="shared" ref="W252" si="2467">IF(V252&gt;0.85,"VG",IF(V252&gt;0.75,"G",IF(V252&gt;0.6,"S","NS")))</f>
        <v>VG</v>
      </c>
      <c r="X252" s="64" t="str">
        <f t="shared" ref="X252" si="2468">AP252</f>
        <v>VG</v>
      </c>
      <c r="Y252" s="64" t="str">
        <f t="shared" ref="Y252" si="2469">BH252</f>
        <v>VG</v>
      </c>
      <c r="Z252" s="64" t="str">
        <f t="shared" ref="Z252" si="2470">BZ252</f>
        <v>VG</v>
      </c>
      <c r="AA252" s="66">
        <v>0.46449135700952998</v>
      </c>
      <c r="AB252" s="66">
        <v>0.48582826247624</v>
      </c>
      <c r="AC252" s="66">
        <v>36.925476905016303</v>
      </c>
      <c r="AD252" s="66">
        <v>35.422135499048998</v>
      </c>
      <c r="AE252" s="66">
        <v>0.73178456050293195</v>
      </c>
      <c r="AF252" s="66">
        <v>0.71705769469670899</v>
      </c>
      <c r="AG252" s="66">
        <v>0.86373220117502103</v>
      </c>
      <c r="AH252" s="66">
        <v>0.86641318681162205</v>
      </c>
      <c r="AI252" s="67" t="s">
        <v>76</v>
      </c>
      <c r="AJ252" s="67" t="s">
        <v>76</v>
      </c>
      <c r="AK252" s="67" t="s">
        <v>73</v>
      </c>
      <c r="AL252" s="67" t="s">
        <v>73</v>
      </c>
      <c r="AM252" s="67" t="s">
        <v>73</v>
      </c>
      <c r="AN252" s="67" t="s">
        <v>73</v>
      </c>
      <c r="AO252" s="67" t="s">
        <v>77</v>
      </c>
      <c r="AP252" s="67" t="s">
        <v>77</v>
      </c>
      <c r="AR252" s="68" t="s">
        <v>88</v>
      </c>
      <c r="AS252" s="66">
        <v>0.43843094218020001</v>
      </c>
      <c r="AT252" s="66">
        <v>0.45450937038529099</v>
      </c>
      <c r="AU252" s="66">
        <v>40.067811319636199</v>
      </c>
      <c r="AV252" s="66">
        <v>39.605988650487703</v>
      </c>
      <c r="AW252" s="66">
        <v>0.74937911488097997</v>
      </c>
      <c r="AX252" s="66">
        <v>0.73857337456390104</v>
      </c>
      <c r="AY252" s="66">
        <v>0.87051913419226601</v>
      </c>
      <c r="AZ252" s="66">
        <v>0.88200065354242896</v>
      </c>
      <c r="BA252" s="67" t="s">
        <v>73</v>
      </c>
      <c r="BB252" s="67" t="s">
        <v>76</v>
      </c>
      <c r="BC252" s="67" t="s">
        <v>73</v>
      </c>
      <c r="BD252" s="67" t="s">
        <v>73</v>
      </c>
      <c r="BE252" s="67" t="s">
        <v>73</v>
      </c>
      <c r="BF252" s="67" t="s">
        <v>73</v>
      </c>
      <c r="BG252" s="67" t="s">
        <v>77</v>
      </c>
      <c r="BH252" s="67" t="s">
        <v>77</v>
      </c>
      <c r="BI252" s="63">
        <f t="shared" ref="BI252" si="2471">IF(BJ252=AR252,1,0)</f>
        <v>1</v>
      </c>
      <c r="BJ252" s="63" t="s">
        <v>88</v>
      </c>
      <c r="BK252" s="66">
        <v>0.48875926577338902</v>
      </c>
      <c r="BL252" s="66">
        <v>0.49850744282400899</v>
      </c>
      <c r="BM252" s="66">
        <v>34.750583660210602</v>
      </c>
      <c r="BN252" s="66">
        <v>34.841960954976599</v>
      </c>
      <c r="BO252" s="66">
        <v>0.71501100287101205</v>
      </c>
      <c r="BP252" s="66">
        <v>0.70816139203997197</v>
      </c>
      <c r="BQ252" s="66">
        <v>0.86944312864988105</v>
      </c>
      <c r="BR252" s="66">
        <v>0.88290786392832199</v>
      </c>
      <c r="BS252" s="63" t="s">
        <v>76</v>
      </c>
      <c r="BT252" s="63" t="s">
        <v>76</v>
      </c>
      <c r="BU252" s="63" t="s">
        <v>73</v>
      </c>
      <c r="BV252" s="63" t="s">
        <v>73</v>
      </c>
      <c r="BW252" s="63" t="s">
        <v>73</v>
      </c>
      <c r="BX252" s="63" t="s">
        <v>73</v>
      </c>
      <c r="BY252" s="63" t="s">
        <v>77</v>
      </c>
      <c r="BZ252" s="63" t="s">
        <v>77</v>
      </c>
    </row>
    <row r="253" spans="1:78" s="63" customFormat="1" x14ac:dyDescent="0.25">
      <c r="A253" s="62">
        <v>14165000</v>
      </c>
      <c r="B253" s="63">
        <v>23773513</v>
      </c>
      <c r="C253" s="63" t="s">
        <v>14</v>
      </c>
      <c r="D253" s="83" t="s">
        <v>384</v>
      </c>
      <c r="E253" s="83" t="s">
        <v>383</v>
      </c>
      <c r="F253" s="79"/>
      <c r="G253" s="81">
        <v>0.84599999999999997</v>
      </c>
      <c r="H253" s="64" t="str">
        <f t="shared" ref="H253:H254" si="2472">IF(G253&gt;0.8,"VG",IF(G253&gt;0.7,"G",IF(G253&gt;0.45,"S","NS")))</f>
        <v>VG</v>
      </c>
      <c r="I253" s="64" t="str">
        <f t="shared" ref="I253:I254" si="2473">AJ253</f>
        <v>S</v>
      </c>
      <c r="J253" s="64" t="str">
        <f t="shared" ref="J253:J254" si="2474">BB253</f>
        <v>S</v>
      </c>
      <c r="K253" s="64" t="str">
        <f t="shared" ref="K253:K254" si="2475">BT253</f>
        <v>S</v>
      </c>
      <c r="L253" s="65">
        <v>0.1484</v>
      </c>
      <c r="M253" s="65" t="str">
        <f t="shared" ref="M253:M254" si="2476">IF(ABS(L253)&lt;5%,"VG",IF(ABS(L253)&lt;10%,"G",IF(ABS(L253)&lt;15%,"S","NS")))</f>
        <v>S</v>
      </c>
      <c r="N253" s="64" t="str">
        <f t="shared" ref="N253:N254" si="2477">AO253</f>
        <v>VG</v>
      </c>
      <c r="O253" s="64" t="str">
        <f t="shared" ref="O253:O254" si="2478">BD253</f>
        <v>NS</v>
      </c>
      <c r="P253" s="64" t="str">
        <f t="shared" ref="P253:P254" si="2479">BY253</f>
        <v>VG</v>
      </c>
      <c r="Q253" s="64">
        <v>0.39</v>
      </c>
      <c r="R253" s="64" t="str">
        <f t="shared" ref="R253:R254" si="2480">IF(Q253&lt;=0.5,"VG",IF(Q253&lt;=0.6,"G",IF(Q253&lt;=0.7,"S","NS")))</f>
        <v>VG</v>
      </c>
      <c r="S253" s="64" t="str">
        <f t="shared" ref="S253:S254" si="2481">AN253</f>
        <v>NS</v>
      </c>
      <c r="T253" s="64" t="str">
        <f t="shared" ref="T253:T254" si="2482">BF253</f>
        <v>NS</v>
      </c>
      <c r="U253" s="64" t="str">
        <f t="shared" ref="U253:U254" si="2483">BX253</f>
        <v>NS</v>
      </c>
      <c r="V253" s="64">
        <v>0.90600000000000003</v>
      </c>
      <c r="W253" s="64" t="str">
        <f t="shared" ref="W253:W254" si="2484">IF(V253&gt;0.85,"VG",IF(V253&gt;0.75,"G",IF(V253&gt;0.6,"S","NS")))</f>
        <v>VG</v>
      </c>
      <c r="X253" s="64" t="str">
        <f t="shared" ref="X253:X254" si="2485">AP253</f>
        <v>VG</v>
      </c>
      <c r="Y253" s="64" t="str">
        <f t="shared" ref="Y253:Y254" si="2486">BH253</f>
        <v>VG</v>
      </c>
      <c r="Z253" s="64" t="str">
        <f t="shared" ref="Z253:Z254" si="2487">BZ253</f>
        <v>VG</v>
      </c>
      <c r="AA253" s="66">
        <v>0.46449135700952998</v>
      </c>
      <c r="AB253" s="66">
        <v>0.48582826247624</v>
      </c>
      <c r="AC253" s="66">
        <v>36.925476905016303</v>
      </c>
      <c r="AD253" s="66">
        <v>35.422135499048998</v>
      </c>
      <c r="AE253" s="66">
        <v>0.73178456050293195</v>
      </c>
      <c r="AF253" s="66">
        <v>0.71705769469670899</v>
      </c>
      <c r="AG253" s="66">
        <v>0.86373220117502103</v>
      </c>
      <c r="AH253" s="66">
        <v>0.86641318681162205</v>
      </c>
      <c r="AI253" s="67" t="s">
        <v>76</v>
      </c>
      <c r="AJ253" s="67" t="s">
        <v>76</v>
      </c>
      <c r="AK253" s="67" t="s">
        <v>73</v>
      </c>
      <c r="AL253" s="67" t="s">
        <v>73</v>
      </c>
      <c r="AM253" s="67" t="s">
        <v>73</v>
      </c>
      <c r="AN253" s="67" t="s">
        <v>73</v>
      </c>
      <c r="AO253" s="67" t="s">
        <v>77</v>
      </c>
      <c r="AP253" s="67" t="s">
        <v>77</v>
      </c>
      <c r="AR253" s="68" t="s">
        <v>88</v>
      </c>
      <c r="AS253" s="66">
        <v>0.43843094218020001</v>
      </c>
      <c r="AT253" s="66">
        <v>0.45450937038529099</v>
      </c>
      <c r="AU253" s="66">
        <v>40.067811319636199</v>
      </c>
      <c r="AV253" s="66">
        <v>39.605988650487703</v>
      </c>
      <c r="AW253" s="66">
        <v>0.74937911488097997</v>
      </c>
      <c r="AX253" s="66">
        <v>0.73857337456390104</v>
      </c>
      <c r="AY253" s="66">
        <v>0.87051913419226601</v>
      </c>
      <c r="AZ253" s="66">
        <v>0.88200065354242896</v>
      </c>
      <c r="BA253" s="67" t="s">
        <v>73</v>
      </c>
      <c r="BB253" s="67" t="s">
        <v>76</v>
      </c>
      <c r="BC253" s="67" t="s">
        <v>73</v>
      </c>
      <c r="BD253" s="67" t="s">
        <v>73</v>
      </c>
      <c r="BE253" s="67" t="s">
        <v>73</v>
      </c>
      <c r="BF253" s="67" t="s">
        <v>73</v>
      </c>
      <c r="BG253" s="67" t="s">
        <v>77</v>
      </c>
      <c r="BH253" s="67" t="s">
        <v>77</v>
      </c>
      <c r="BI253" s="63">
        <f t="shared" ref="BI253:BI254" si="2488">IF(BJ253=AR253,1,0)</f>
        <v>1</v>
      </c>
      <c r="BJ253" s="63" t="s">
        <v>88</v>
      </c>
      <c r="BK253" s="66">
        <v>0.48875926577338902</v>
      </c>
      <c r="BL253" s="66">
        <v>0.49850744282400899</v>
      </c>
      <c r="BM253" s="66">
        <v>34.750583660210602</v>
      </c>
      <c r="BN253" s="66">
        <v>34.841960954976599</v>
      </c>
      <c r="BO253" s="66">
        <v>0.71501100287101205</v>
      </c>
      <c r="BP253" s="66">
        <v>0.70816139203997197</v>
      </c>
      <c r="BQ253" s="66">
        <v>0.86944312864988105</v>
      </c>
      <c r="BR253" s="66">
        <v>0.88290786392832199</v>
      </c>
      <c r="BS253" s="63" t="s">
        <v>76</v>
      </c>
      <c r="BT253" s="63" t="s">
        <v>76</v>
      </c>
      <c r="BU253" s="63" t="s">
        <v>73</v>
      </c>
      <c r="BV253" s="63" t="s">
        <v>73</v>
      </c>
      <c r="BW253" s="63" t="s">
        <v>73</v>
      </c>
      <c r="BX253" s="63" t="s">
        <v>73</v>
      </c>
      <c r="BY253" s="63" t="s">
        <v>77</v>
      </c>
      <c r="BZ253" s="63" t="s">
        <v>77</v>
      </c>
    </row>
    <row r="254" spans="1:78" s="63" customFormat="1" x14ac:dyDescent="0.25">
      <c r="A254" s="62">
        <v>14165000</v>
      </c>
      <c r="B254" s="63">
        <v>23773513</v>
      </c>
      <c r="C254" s="63" t="s">
        <v>14</v>
      </c>
      <c r="D254" s="83" t="s">
        <v>397</v>
      </c>
      <c r="E254" s="83" t="s">
        <v>398</v>
      </c>
      <c r="F254" s="79"/>
      <c r="G254" s="81">
        <v>0.86399999999999999</v>
      </c>
      <c r="H254" s="64" t="str">
        <f t="shared" si="2472"/>
        <v>VG</v>
      </c>
      <c r="I254" s="64" t="str">
        <f t="shared" si="2473"/>
        <v>S</v>
      </c>
      <c r="J254" s="64" t="str">
        <f t="shared" si="2474"/>
        <v>S</v>
      </c>
      <c r="K254" s="64" t="str">
        <f t="shared" si="2475"/>
        <v>S</v>
      </c>
      <c r="L254" s="65">
        <v>4.9599999999999998E-2</v>
      </c>
      <c r="M254" s="65" t="str">
        <f t="shared" si="2476"/>
        <v>VG</v>
      </c>
      <c r="N254" s="64" t="str">
        <f t="shared" si="2477"/>
        <v>VG</v>
      </c>
      <c r="O254" s="64" t="str">
        <f t="shared" si="2478"/>
        <v>NS</v>
      </c>
      <c r="P254" s="64" t="str">
        <f t="shared" si="2479"/>
        <v>VG</v>
      </c>
      <c r="Q254" s="64">
        <v>0.36799999999999999</v>
      </c>
      <c r="R254" s="64" t="str">
        <f t="shared" si="2480"/>
        <v>VG</v>
      </c>
      <c r="S254" s="64" t="str">
        <f t="shared" si="2481"/>
        <v>NS</v>
      </c>
      <c r="T254" s="64" t="str">
        <f t="shared" si="2482"/>
        <v>NS</v>
      </c>
      <c r="U254" s="64" t="str">
        <f t="shared" si="2483"/>
        <v>NS</v>
      </c>
      <c r="V254" s="64">
        <v>0.86699999999999999</v>
      </c>
      <c r="W254" s="64" t="str">
        <f t="shared" si="2484"/>
        <v>VG</v>
      </c>
      <c r="X254" s="64" t="str">
        <f t="shared" si="2485"/>
        <v>VG</v>
      </c>
      <c r="Y254" s="64" t="str">
        <f t="shared" si="2486"/>
        <v>VG</v>
      </c>
      <c r="Z254" s="64" t="str">
        <f t="shared" si="2487"/>
        <v>VG</v>
      </c>
      <c r="AA254" s="66">
        <v>0.46449135700952998</v>
      </c>
      <c r="AB254" s="66">
        <v>0.48582826247624</v>
      </c>
      <c r="AC254" s="66">
        <v>36.925476905016303</v>
      </c>
      <c r="AD254" s="66">
        <v>35.422135499048998</v>
      </c>
      <c r="AE254" s="66">
        <v>0.73178456050293195</v>
      </c>
      <c r="AF254" s="66">
        <v>0.71705769469670899</v>
      </c>
      <c r="AG254" s="66">
        <v>0.86373220117502103</v>
      </c>
      <c r="AH254" s="66">
        <v>0.86641318681162205</v>
      </c>
      <c r="AI254" s="67" t="s">
        <v>76</v>
      </c>
      <c r="AJ254" s="67" t="s">
        <v>76</v>
      </c>
      <c r="AK254" s="67" t="s">
        <v>73</v>
      </c>
      <c r="AL254" s="67" t="s">
        <v>73</v>
      </c>
      <c r="AM254" s="67" t="s">
        <v>73</v>
      </c>
      <c r="AN254" s="67" t="s">
        <v>73</v>
      </c>
      <c r="AO254" s="67" t="s">
        <v>77</v>
      </c>
      <c r="AP254" s="67" t="s">
        <v>77</v>
      </c>
      <c r="AR254" s="68" t="s">
        <v>88</v>
      </c>
      <c r="AS254" s="66">
        <v>0.43843094218020001</v>
      </c>
      <c r="AT254" s="66">
        <v>0.45450937038529099</v>
      </c>
      <c r="AU254" s="66">
        <v>40.067811319636199</v>
      </c>
      <c r="AV254" s="66">
        <v>39.605988650487703</v>
      </c>
      <c r="AW254" s="66">
        <v>0.74937911488097997</v>
      </c>
      <c r="AX254" s="66">
        <v>0.73857337456390104</v>
      </c>
      <c r="AY254" s="66">
        <v>0.87051913419226601</v>
      </c>
      <c r="AZ254" s="66">
        <v>0.88200065354242896</v>
      </c>
      <c r="BA254" s="67" t="s">
        <v>73</v>
      </c>
      <c r="BB254" s="67" t="s">
        <v>76</v>
      </c>
      <c r="BC254" s="67" t="s">
        <v>73</v>
      </c>
      <c r="BD254" s="67" t="s">
        <v>73</v>
      </c>
      <c r="BE254" s="67" t="s">
        <v>73</v>
      </c>
      <c r="BF254" s="67" t="s">
        <v>73</v>
      </c>
      <c r="BG254" s="67" t="s">
        <v>77</v>
      </c>
      <c r="BH254" s="67" t="s">
        <v>77</v>
      </c>
      <c r="BI254" s="63">
        <f t="shared" si="2488"/>
        <v>1</v>
      </c>
      <c r="BJ254" s="63" t="s">
        <v>88</v>
      </c>
      <c r="BK254" s="66">
        <v>0.48875926577338902</v>
      </c>
      <c r="BL254" s="66">
        <v>0.49850744282400899</v>
      </c>
      <c r="BM254" s="66">
        <v>34.750583660210602</v>
      </c>
      <c r="BN254" s="66">
        <v>34.841960954976599</v>
      </c>
      <c r="BO254" s="66">
        <v>0.71501100287101205</v>
      </c>
      <c r="BP254" s="66">
        <v>0.70816139203997197</v>
      </c>
      <c r="BQ254" s="66">
        <v>0.86944312864988105</v>
      </c>
      <c r="BR254" s="66">
        <v>0.88290786392832199</v>
      </c>
      <c r="BS254" s="63" t="s">
        <v>76</v>
      </c>
      <c r="BT254" s="63" t="s">
        <v>76</v>
      </c>
      <c r="BU254" s="63" t="s">
        <v>73</v>
      </c>
      <c r="BV254" s="63" t="s">
        <v>73</v>
      </c>
      <c r="BW254" s="63" t="s">
        <v>73</v>
      </c>
      <c r="BX254" s="63" t="s">
        <v>73</v>
      </c>
      <c r="BY254" s="63" t="s">
        <v>77</v>
      </c>
      <c r="BZ254" s="63" t="s">
        <v>77</v>
      </c>
    </row>
    <row r="255" spans="1:78" s="69" customFormat="1" x14ac:dyDescent="0.25">
      <c r="A255" s="72"/>
      <c r="D255" s="113"/>
      <c r="E255" s="113"/>
      <c r="F255" s="80"/>
      <c r="G255" s="158"/>
      <c r="H255" s="70"/>
      <c r="I255" s="70"/>
      <c r="J255" s="70"/>
      <c r="K255" s="70"/>
      <c r="L255" s="71"/>
      <c r="M255" s="71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  <c r="AA255" s="73"/>
      <c r="AB255" s="73"/>
      <c r="AC255" s="73"/>
      <c r="AD255" s="73"/>
      <c r="AE255" s="73"/>
      <c r="AF255" s="73"/>
      <c r="AG255" s="73"/>
      <c r="AH255" s="73"/>
      <c r="AI255" s="74"/>
      <c r="AJ255" s="74"/>
      <c r="AK255" s="74"/>
      <c r="AL255" s="74"/>
      <c r="AM255" s="74"/>
      <c r="AN255" s="74"/>
      <c r="AO255" s="74"/>
      <c r="AP255" s="74"/>
      <c r="AR255" s="75"/>
      <c r="AS255" s="73"/>
      <c r="AT255" s="73"/>
      <c r="AU255" s="73"/>
      <c r="AV255" s="73"/>
      <c r="AW255" s="73"/>
      <c r="AX255" s="73"/>
      <c r="AY255" s="73"/>
      <c r="AZ255" s="73"/>
      <c r="BA255" s="74"/>
      <c r="BB255" s="74"/>
      <c r="BC255" s="74"/>
      <c r="BD255" s="74"/>
      <c r="BE255" s="74"/>
      <c r="BF255" s="74"/>
      <c r="BG255" s="74"/>
      <c r="BH255" s="74"/>
      <c r="BK255" s="73"/>
      <c r="BL255" s="73"/>
      <c r="BM255" s="73"/>
      <c r="BN255" s="73"/>
      <c r="BO255" s="73"/>
      <c r="BP255" s="73"/>
      <c r="BQ255" s="73"/>
      <c r="BR255" s="73"/>
    </row>
    <row r="256" spans="1:78" x14ac:dyDescent="0.25">
      <c r="A256" s="32" t="s">
        <v>57</v>
      </c>
    </row>
    <row r="257" spans="1:78" x14ac:dyDescent="0.25">
      <c r="A257" s="3" t="s">
        <v>16</v>
      </c>
      <c r="B257" s="3" t="s">
        <v>56</v>
      </c>
      <c r="G257" s="16" t="s">
        <v>48</v>
      </c>
      <c r="L257" s="19" t="s">
        <v>49</v>
      </c>
      <c r="Q257" s="17" t="s">
        <v>50</v>
      </c>
      <c r="V257" s="18" t="s">
        <v>51</v>
      </c>
      <c r="AA257" s="36" t="s">
        <v>69</v>
      </c>
      <c r="AB257" s="36" t="s">
        <v>70</v>
      </c>
      <c r="AC257" s="37" t="s">
        <v>69</v>
      </c>
      <c r="AD257" s="37" t="s">
        <v>70</v>
      </c>
      <c r="AE257" s="38" t="s">
        <v>69</v>
      </c>
      <c r="AF257" s="38" t="s">
        <v>70</v>
      </c>
      <c r="AG257" s="3" t="s">
        <v>69</v>
      </c>
      <c r="AH257" s="3" t="s">
        <v>70</v>
      </c>
      <c r="AI257" s="39" t="s">
        <v>69</v>
      </c>
      <c r="AJ257" s="39" t="s">
        <v>70</v>
      </c>
      <c r="AK257" s="37" t="s">
        <v>69</v>
      </c>
      <c r="AL257" s="37" t="s">
        <v>70</v>
      </c>
      <c r="AM257" s="38" t="s">
        <v>69</v>
      </c>
      <c r="AN257" s="38" t="s">
        <v>70</v>
      </c>
      <c r="AO257" s="3" t="s">
        <v>69</v>
      </c>
      <c r="AP257" s="3" t="s">
        <v>70</v>
      </c>
      <c r="AS257" s="36" t="s">
        <v>71</v>
      </c>
      <c r="AT257" s="36" t="s">
        <v>72</v>
      </c>
      <c r="AU257" s="40" t="s">
        <v>71</v>
      </c>
      <c r="AV257" s="40" t="s">
        <v>72</v>
      </c>
      <c r="AW257" s="41" t="s">
        <v>71</v>
      </c>
      <c r="AX257" s="41" t="s">
        <v>72</v>
      </c>
      <c r="AY257" s="3" t="s">
        <v>71</v>
      </c>
      <c r="AZ257" s="3" t="s">
        <v>72</v>
      </c>
      <c r="BA257" s="36" t="s">
        <v>71</v>
      </c>
      <c r="BB257" s="36" t="s">
        <v>72</v>
      </c>
      <c r="BC257" s="40" t="s">
        <v>71</v>
      </c>
      <c r="BD257" s="40" t="s">
        <v>72</v>
      </c>
      <c r="BE257" s="41" t="s">
        <v>71</v>
      </c>
      <c r="BF257" s="41" t="s">
        <v>72</v>
      </c>
      <c r="BG257" s="3" t="s">
        <v>71</v>
      </c>
      <c r="BH257" s="3" t="s">
        <v>72</v>
      </c>
      <c r="BK257" s="35" t="s">
        <v>71</v>
      </c>
      <c r="BL257" s="35" t="s">
        <v>72</v>
      </c>
      <c r="BM257" s="35" t="s">
        <v>71</v>
      </c>
      <c r="BN257" s="35" t="s">
        <v>72</v>
      </c>
      <c r="BO257" s="35" t="s">
        <v>71</v>
      </c>
      <c r="BP257" s="35" t="s">
        <v>72</v>
      </c>
      <c r="BQ257" s="35" t="s">
        <v>71</v>
      </c>
      <c r="BR257" s="35" t="s">
        <v>72</v>
      </c>
      <c r="BS257" t="s">
        <v>71</v>
      </c>
      <c r="BT257" t="s">
        <v>72</v>
      </c>
      <c r="BU257" t="s">
        <v>71</v>
      </c>
      <c r="BV257" t="s">
        <v>72</v>
      </c>
      <c r="BW257" t="s">
        <v>71</v>
      </c>
      <c r="BX257" t="s">
        <v>72</v>
      </c>
      <c r="BY257" t="s">
        <v>71</v>
      </c>
      <c r="BZ257" t="s">
        <v>72</v>
      </c>
    </row>
    <row r="258" spans="1:78" x14ac:dyDescent="0.25">
      <c r="A258">
        <v>14159200</v>
      </c>
      <c r="B258">
        <v>23773037</v>
      </c>
      <c r="C258" t="s">
        <v>58</v>
      </c>
      <c r="D258" t="s">
        <v>55</v>
      </c>
      <c r="G258" s="16">
        <v>0.85199999999999998</v>
      </c>
      <c r="H258" s="16" t="str">
        <f t="shared" ref="H258:H264" si="2489">IF(G258&gt;0.8,"VG",IF(G258&gt;0.7,"G",IF(G258&gt;0.45,"S","NS")))</f>
        <v>VG</v>
      </c>
      <c r="L258" s="19">
        <v>-2.9000000000000001E-2</v>
      </c>
      <c r="M258" s="26" t="str">
        <f t="shared" ref="M258:M264" si="2490">IF(ABS(L258)&lt;5%,"VG",IF(ABS(L258)&lt;10%,"G",IF(ABS(L258)&lt;15%,"S","NS")))</f>
        <v>VG</v>
      </c>
      <c r="Q258" s="17">
        <v>0.38200000000000001</v>
      </c>
      <c r="R258" s="17" t="str">
        <f t="shared" ref="R258:R264" si="2491">IF(Q258&lt;=0.5,"VG",IF(Q258&lt;=0.6,"G",IF(Q258&lt;=0.7,"S","NS")))</f>
        <v>VG</v>
      </c>
      <c r="V258" s="18">
        <v>0.88</v>
      </c>
      <c r="W258" s="18" t="str">
        <f t="shared" ref="W258:W264" si="2492">IF(V258&gt;0.85,"VG",IF(V258&gt;0.75,"G",IF(V258&gt;0.6,"S","NS")))</f>
        <v>VG</v>
      </c>
    </row>
    <row r="259" spans="1:78" s="69" customFormat="1" x14ac:dyDescent="0.25">
      <c r="A259" s="69">
        <v>14159200</v>
      </c>
      <c r="B259" s="69">
        <v>23773037</v>
      </c>
      <c r="C259" s="69" t="s">
        <v>58</v>
      </c>
      <c r="D259" s="69" t="s">
        <v>132</v>
      </c>
      <c r="F259" s="77"/>
      <c r="G259" s="70">
        <v>0.60199999999999998</v>
      </c>
      <c r="H259" s="70" t="str">
        <f t="shared" si="2489"/>
        <v>S</v>
      </c>
      <c r="I259" s="70"/>
      <c r="J259" s="70"/>
      <c r="K259" s="70"/>
      <c r="L259" s="71">
        <v>0.13600000000000001</v>
      </c>
      <c r="M259" s="70" t="str">
        <f t="shared" si="2490"/>
        <v>S</v>
      </c>
      <c r="N259" s="70"/>
      <c r="O259" s="70"/>
      <c r="P259" s="70"/>
      <c r="Q259" s="70">
        <v>0.59299999999999997</v>
      </c>
      <c r="R259" s="70" t="str">
        <f t="shared" si="2491"/>
        <v>G</v>
      </c>
      <c r="S259" s="70"/>
      <c r="T259" s="70"/>
      <c r="U259" s="70"/>
      <c r="V259" s="70">
        <v>0.86599999999999999</v>
      </c>
      <c r="W259" s="70" t="str">
        <f t="shared" si="2492"/>
        <v>VG</v>
      </c>
      <c r="X259" s="70"/>
      <c r="Y259" s="70"/>
      <c r="Z259" s="70"/>
      <c r="AA259" s="70"/>
      <c r="AB259" s="71"/>
      <c r="AC259" s="70"/>
      <c r="AD259" s="70"/>
      <c r="AE259" s="70"/>
      <c r="AF259" s="71"/>
      <c r="AG259" s="70"/>
      <c r="AH259" s="70"/>
      <c r="AI259" s="70"/>
      <c r="AJ259" s="71"/>
      <c r="AK259" s="70"/>
      <c r="AL259" s="70"/>
    </row>
    <row r="260" spans="1:78" s="69" customFormat="1" x14ac:dyDescent="0.25">
      <c r="A260" s="69">
        <v>14159200</v>
      </c>
      <c r="B260" s="69">
        <v>23773037</v>
      </c>
      <c r="C260" s="69" t="s">
        <v>58</v>
      </c>
      <c r="D260" s="69" t="s">
        <v>158</v>
      </c>
      <c r="F260" s="80"/>
      <c r="G260" s="70">
        <v>0.624</v>
      </c>
      <c r="H260" s="70" t="str">
        <f t="shared" si="2489"/>
        <v>S</v>
      </c>
      <c r="I260" s="70"/>
      <c r="J260" s="70"/>
      <c r="K260" s="70"/>
      <c r="L260" s="71">
        <v>0.11600000000000001</v>
      </c>
      <c r="M260" s="70" t="str">
        <f t="shared" si="2490"/>
        <v>S</v>
      </c>
      <c r="N260" s="70"/>
      <c r="O260" s="70"/>
      <c r="P260" s="70"/>
      <c r="Q260" s="70">
        <v>0.58499999999999996</v>
      </c>
      <c r="R260" s="70" t="str">
        <f t="shared" si="2491"/>
        <v>G</v>
      </c>
      <c r="S260" s="70"/>
      <c r="T260" s="70"/>
      <c r="U260" s="70"/>
      <c r="V260" s="70">
        <v>0.88500000000000001</v>
      </c>
      <c r="W260" s="70" t="str">
        <f t="shared" si="2492"/>
        <v>VG</v>
      </c>
      <c r="X260" s="70"/>
      <c r="Y260" s="70"/>
      <c r="Z260" s="70"/>
      <c r="AA260" s="70"/>
      <c r="AB260" s="71"/>
      <c r="AC260" s="70"/>
      <c r="AD260" s="70"/>
      <c r="AE260" s="70"/>
      <c r="AF260" s="71"/>
      <c r="AG260" s="70"/>
      <c r="AH260" s="70"/>
      <c r="AI260" s="70"/>
      <c r="AJ260" s="71"/>
      <c r="AK260" s="70"/>
      <c r="AL260" s="70"/>
    </row>
    <row r="261" spans="1:78" s="69" customFormat="1" x14ac:dyDescent="0.25">
      <c r="A261" s="69">
        <v>14159200</v>
      </c>
      <c r="B261" s="69">
        <v>23773037</v>
      </c>
      <c r="C261" s="69" t="s">
        <v>58</v>
      </c>
      <c r="D261" s="69" t="s">
        <v>163</v>
      </c>
      <c r="F261" s="80">
        <v>-1.04</v>
      </c>
      <c r="G261" s="70">
        <v>0.48299999999999998</v>
      </c>
      <c r="H261" s="70" t="str">
        <f t="shared" si="2489"/>
        <v>S</v>
      </c>
      <c r="I261" s="70"/>
      <c r="J261" s="70"/>
      <c r="K261" s="70"/>
      <c r="L261" s="71">
        <v>0.16900000000000001</v>
      </c>
      <c r="M261" s="70" t="str">
        <f t="shared" si="2490"/>
        <v>NS</v>
      </c>
      <c r="N261" s="70"/>
      <c r="O261" s="70"/>
      <c r="P261" s="70"/>
      <c r="Q261" s="70">
        <v>0.66</v>
      </c>
      <c r="R261" s="70" t="str">
        <f t="shared" si="2491"/>
        <v>S</v>
      </c>
      <c r="S261" s="70"/>
      <c r="T261" s="70"/>
      <c r="U261" s="70"/>
      <c r="V261" s="70">
        <v>0.88300000000000001</v>
      </c>
      <c r="W261" s="70" t="str">
        <f t="shared" si="2492"/>
        <v>VG</v>
      </c>
      <c r="X261" s="70"/>
      <c r="Y261" s="70"/>
      <c r="Z261" s="70"/>
      <c r="AA261" s="70"/>
      <c r="AB261" s="71"/>
      <c r="AC261" s="70"/>
      <c r="AD261" s="70"/>
      <c r="AE261" s="70"/>
      <c r="AF261" s="71"/>
      <c r="AG261" s="70"/>
      <c r="AH261" s="70"/>
      <c r="AI261" s="70"/>
      <c r="AJ261" s="71"/>
      <c r="AK261" s="70"/>
      <c r="AL261" s="70"/>
    </row>
    <row r="262" spans="1:78" s="69" customFormat="1" x14ac:dyDescent="0.25">
      <c r="A262" s="69">
        <v>14159200</v>
      </c>
      <c r="B262" s="69">
        <v>23773037</v>
      </c>
      <c r="C262" s="69" t="s">
        <v>58</v>
      </c>
      <c r="D262" s="69" t="s">
        <v>165</v>
      </c>
      <c r="F262" s="80">
        <v>0.76</v>
      </c>
      <c r="G262" s="70">
        <v>0.63</v>
      </c>
      <c r="H262" s="70" t="str">
        <f t="shared" si="2489"/>
        <v>S</v>
      </c>
      <c r="I262" s="70"/>
      <c r="J262" s="70"/>
      <c r="K262" s="70"/>
      <c r="L262" s="71">
        <v>-9.5000000000000001E-2</v>
      </c>
      <c r="M262" s="70" t="str">
        <f t="shared" si="2490"/>
        <v>G</v>
      </c>
      <c r="N262" s="70"/>
      <c r="O262" s="70"/>
      <c r="P262" s="70"/>
      <c r="Q262" s="70">
        <v>0.57899999999999996</v>
      </c>
      <c r="R262" s="70" t="str">
        <f t="shared" si="2491"/>
        <v>G</v>
      </c>
      <c r="S262" s="70"/>
      <c r="T262" s="70"/>
      <c r="U262" s="70"/>
      <c r="V262" s="70">
        <v>0.90400000000000003</v>
      </c>
      <c r="W262" s="70" t="str">
        <f t="shared" si="2492"/>
        <v>VG</v>
      </c>
      <c r="X262" s="70"/>
      <c r="Y262" s="70"/>
      <c r="Z262" s="70"/>
      <c r="AA262" s="70"/>
      <c r="AB262" s="71"/>
      <c r="AC262" s="70"/>
      <c r="AD262" s="70"/>
      <c r="AE262" s="70"/>
      <c r="AF262" s="71"/>
      <c r="AG262" s="70"/>
      <c r="AH262" s="70"/>
      <c r="AI262" s="70"/>
      <c r="AJ262" s="71"/>
      <c r="AK262" s="70"/>
      <c r="AL262" s="70"/>
    </row>
    <row r="263" spans="1:78" s="69" customFormat="1" x14ac:dyDescent="0.25">
      <c r="A263" s="69">
        <v>14159200</v>
      </c>
      <c r="B263" s="69">
        <v>23773037</v>
      </c>
      <c r="C263" s="69" t="s">
        <v>58</v>
      </c>
      <c r="D263" s="69" t="s">
        <v>166</v>
      </c>
      <c r="F263" s="80">
        <v>-1.04</v>
      </c>
      <c r="G263" s="70">
        <v>0.48299999999999998</v>
      </c>
      <c r="H263" s="70" t="str">
        <f t="shared" si="2489"/>
        <v>S</v>
      </c>
      <c r="I263" s="70"/>
      <c r="J263" s="70"/>
      <c r="K263" s="70"/>
      <c r="L263" s="71">
        <v>0.16900000000000001</v>
      </c>
      <c r="M263" s="70" t="str">
        <f t="shared" si="2490"/>
        <v>NS</v>
      </c>
      <c r="N263" s="70"/>
      <c r="O263" s="70"/>
      <c r="P263" s="70"/>
      <c r="Q263" s="70">
        <v>0.66</v>
      </c>
      <c r="R263" s="70" t="str">
        <f t="shared" si="2491"/>
        <v>S</v>
      </c>
      <c r="S263" s="70"/>
      <c r="T263" s="70"/>
      <c r="U263" s="70"/>
      <c r="V263" s="70">
        <v>0.88300000000000001</v>
      </c>
      <c r="W263" s="70" t="str">
        <f t="shared" si="2492"/>
        <v>VG</v>
      </c>
      <c r="X263" s="70"/>
      <c r="Y263" s="70"/>
      <c r="Z263" s="70"/>
      <c r="AA263" s="70"/>
      <c r="AB263" s="71"/>
      <c r="AC263" s="70"/>
      <c r="AD263" s="70"/>
      <c r="AE263" s="70"/>
      <c r="AF263" s="71"/>
      <c r="AG263" s="70"/>
      <c r="AH263" s="70"/>
      <c r="AI263" s="70"/>
      <c r="AJ263" s="71"/>
      <c r="AK263" s="70"/>
      <c r="AL263" s="70"/>
    </row>
    <row r="264" spans="1:78" s="63" customFormat="1" x14ac:dyDescent="0.25">
      <c r="A264" s="63">
        <v>14159200</v>
      </c>
      <c r="B264" s="63">
        <v>23773037</v>
      </c>
      <c r="C264" s="63" t="s">
        <v>58</v>
      </c>
      <c r="D264" s="63" t="s">
        <v>174</v>
      </c>
      <c r="F264" s="79">
        <v>1.1000000000000001</v>
      </c>
      <c r="G264" s="64">
        <v>0.63500000000000001</v>
      </c>
      <c r="H264" s="64" t="str">
        <f t="shared" si="2489"/>
        <v>S</v>
      </c>
      <c r="I264" s="64"/>
      <c r="J264" s="64"/>
      <c r="K264" s="64"/>
      <c r="L264" s="65">
        <v>-0.10199999999999999</v>
      </c>
      <c r="M264" s="64" t="str">
        <f t="shared" si="2490"/>
        <v>S</v>
      </c>
      <c r="N264" s="64"/>
      <c r="O264" s="64"/>
      <c r="P264" s="64"/>
      <c r="Q264" s="64">
        <v>0.57199999999999995</v>
      </c>
      <c r="R264" s="64" t="str">
        <f t="shared" si="2491"/>
        <v>G</v>
      </c>
      <c r="S264" s="64"/>
      <c r="T264" s="64"/>
      <c r="U264" s="64"/>
      <c r="V264" s="64">
        <v>0.91300000000000003</v>
      </c>
      <c r="W264" s="64" t="str">
        <f t="shared" si="2492"/>
        <v>VG</v>
      </c>
      <c r="X264" s="64"/>
      <c r="Y264" s="64"/>
      <c r="Z264" s="64"/>
      <c r="AA264" s="64"/>
      <c r="AB264" s="65"/>
      <c r="AC264" s="64"/>
      <c r="AD264" s="64"/>
      <c r="AE264" s="64"/>
      <c r="AF264" s="65"/>
      <c r="AG264" s="64"/>
      <c r="AH264" s="64"/>
      <c r="AI264" s="64"/>
      <c r="AJ264" s="65"/>
      <c r="AK264" s="64"/>
      <c r="AL264" s="64"/>
    </row>
    <row r="265" spans="1:78" s="63" customFormat="1" ht="30" x14ac:dyDescent="0.25">
      <c r="A265" s="63">
        <v>14159200</v>
      </c>
      <c r="B265" s="63">
        <v>23773037</v>
      </c>
      <c r="C265" s="63" t="s">
        <v>58</v>
      </c>
      <c r="D265" s="82" t="s">
        <v>175</v>
      </c>
      <c r="E265" s="82"/>
      <c r="F265" s="79">
        <v>1.1000000000000001</v>
      </c>
      <c r="G265" s="64">
        <v>0.65</v>
      </c>
      <c r="H265" s="64" t="str">
        <f t="shared" ref="H265:H273" si="2493">IF(G265&gt;0.8,"VG",IF(G265&gt;0.7,"G",IF(G265&gt;0.45,"S","NS")))</f>
        <v>S</v>
      </c>
      <c r="I265" s="64"/>
      <c r="J265" s="64"/>
      <c r="K265" s="64"/>
      <c r="L265" s="65">
        <v>-9.6000000000000002E-2</v>
      </c>
      <c r="M265" s="64" t="str">
        <f t="shared" ref="M265:M273" si="2494">IF(ABS(L265)&lt;5%,"VG",IF(ABS(L265)&lt;10%,"G",IF(ABS(L265)&lt;15%,"S","NS")))</f>
        <v>G</v>
      </c>
      <c r="N265" s="64"/>
      <c r="O265" s="64"/>
      <c r="P265" s="64"/>
      <c r="Q265" s="64">
        <v>0.56000000000000005</v>
      </c>
      <c r="R265" s="64" t="str">
        <f t="shared" ref="R265:R273" si="2495">IF(Q265&lt;=0.5,"VG",IF(Q265&lt;=0.6,"G",IF(Q265&lt;=0.7,"S","NS")))</f>
        <v>G</v>
      </c>
      <c r="S265" s="64"/>
      <c r="T265" s="64"/>
      <c r="U265" s="64"/>
      <c r="V265" s="64">
        <v>0.91300000000000003</v>
      </c>
      <c r="W265" s="64" t="str">
        <f t="shared" ref="W265:W273" si="2496">IF(V265&gt;0.85,"VG",IF(V265&gt;0.75,"G",IF(V265&gt;0.6,"S","NS")))</f>
        <v>VG</v>
      </c>
      <c r="X265" s="64"/>
      <c r="Y265" s="64"/>
      <c r="Z265" s="64"/>
      <c r="AA265" s="64"/>
      <c r="AB265" s="65"/>
      <c r="AC265" s="64"/>
      <c r="AD265" s="64"/>
      <c r="AE265" s="64"/>
      <c r="AF265" s="65"/>
      <c r="AG265" s="64"/>
      <c r="AH265" s="64"/>
      <c r="AI265" s="64"/>
      <c r="AJ265" s="65"/>
      <c r="AK265" s="64"/>
      <c r="AL265" s="64"/>
    </row>
    <row r="266" spans="1:78" s="63" customFormat="1" x14ac:dyDescent="0.25">
      <c r="A266" s="63">
        <v>14159200</v>
      </c>
      <c r="B266" s="63">
        <v>23773037</v>
      </c>
      <c r="C266" s="63" t="s">
        <v>58</v>
      </c>
      <c r="D266" s="82" t="s">
        <v>177</v>
      </c>
      <c r="E266" s="82"/>
      <c r="F266" s="79">
        <v>0.6</v>
      </c>
      <c r="G266" s="64">
        <v>0.87</v>
      </c>
      <c r="H266" s="64" t="str">
        <f t="shared" si="2493"/>
        <v>VG</v>
      </c>
      <c r="I266" s="64"/>
      <c r="J266" s="64"/>
      <c r="K266" s="64"/>
      <c r="L266" s="65">
        <v>-6.0000000000000001E-3</v>
      </c>
      <c r="M266" s="64" t="str">
        <f t="shared" si="2494"/>
        <v>VG</v>
      </c>
      <c r="N266" s="64"/>
      <c r="O266" s="64"/>
      <c r="P266" s="64"/>
      <c r="Q266" s="64">
        <v>0.37</v>
      </c>
      <c r="R266" s="64" t="str">
        <f t="shared" si="2495"/>
        <v>VG</v>
      </c>
      <c r="S266" s="64"/>
      <c r="T266" s="64"/>
      <c r="U266" s="64"/>
      <c r="V266" s="64">
        <v>0.91</v>
      </c>
      <c r="W266" s="64" t="str">
        <f t="shared" si="2496"/>
        <v>VG</v>
      </c>
      <c r="X266" s="64"/>
      <c r="Y266" s="64"/>
      <c r="Z266" s="64"/>
      <c r="AA266" s="64"/>
      <c r="AB266" s="65"/>
      <c r="AC266" s="64"/>
      <c r="AD266" s="64"/>
      <c r="AE266" s="64"/>
      <c r="AF266" s="65"/>
      <c r="AG266" s="64"/>
      <c r="AH266" s="64"/>
      <c r="AI266" s="64"/>
      <c r="AJ266" s="65"/>
      <c r="AK266" s="64"/>
      <c r="AL266" s="64"/>
    </row>
    <row r="267" spans="1:78" s="63" customFormat="1" x14ac:dyDescent="0.25">
      <c r="A267" s="63">
        <v>14159200</v>
      </c>
      <c r="B267" s="63">
        <v>23773037</v>
      </c>
      <c r="C267" s="63" t="s">
        <v>58</v>
      </c>
      <c r="D267" s="82" t="s">
        <v>178</v>
      </c>
      <c r="E267" s="82"/>
      <c r="F267" s="79">
        <v>0.6</v>
      </c>
      <c r="G267" s="64">
        <v>0.89</v>
      </c>
      <c r="H267" s="64" t="str">
        <f t="shared" si="2493"/>
        <v>VG</v>
      </c>
      <c r="I267" s="64"/>
      <c r="J267" s="64"/>
      <c r="K267" s="64"/>
      <c r="L267" s="65">
        <v>-4.4999999999999998E-2</v>
      </c>
      <c r="M267" s="64" t="str">
        <f t="shared" si="2494"/>
        <v>VG</v>
      </c>
      <c r="N267" s="64"/>
      <c r="O267" s="64"/>
      <c r="P267" s="64"/>
      <c r="Q267" s="64">
        <v>0.32</v>
      </c>
      <c r="R267" s="64" t="str">
        <f t="shared" si="2495"/>
        <v>VG</v>
      </c>
      <c r="S267" s="64"/>
      <c r="T267" s="64"/>
      <c r="U267" s="64"/>
      <c r="V267" s="64">
        <v>0.93</v>
      </c>
      <c r="W267" s="64" t="str">
        <f t="shared" si="2496"/>
        <v>VG</v>
      </c>
      <c r="X267" s="64"/>
      <c r="Y267" s="64"/>
      <c r="Z267" s="64"/>
      <c r="AA267" s="64"/>
      <c r="AB267" s="65"/>
      <c r="AC267" s="64"/>
      <c r="AD267" s="64"/>
      <c r="AE267" s="64"/>
      <c r="AF267" s="65"/>
      <c r="AG267" s="64"/>
      <c r="AH267" s="64"/>
      <c r="AI267" s="64"/>
      <c r="AJ267" s="65"/>
      <c r="AK267" s="64"/>
      <c r="AL267" s="64"/>
    </row>
    <row r="268" spans="1:78" s="63" customFormat="1" x14ac:dyDescent="0.25">
      <c r="A268" s="63">
        <v>14159200</v>
      </c>
      <c r="B268" s="63">
        <v>23773037</v>
      </c>
      <c r="C268" s="63" t="s">
        <v>58</v>
      </c>
      <c r="D268" s="82" t="s">
        <v>186</v>
      </c>
      <c r="E268" s="82"/>
      <c r="F268" s="79">
        <v>0.7</v>
      </c>
      <c r="G268" s="64">
        <v>0.87</v>
      </c>
      <c r="H268" s="64" t="str">
        <f t="shared" si="2493"/>
        <v>VG</v>
      </c>
      <c r="I268" s="64"/>
      <c r="J268" s="64"/>
      <c r="K268" s="64"/>
      <c r="L268" s="65">
        <v>-6.0999999999999999E-2</v>
      </c>
      <c r="M268" s="64" t="str">
        <f t="shared" si="2494"/>
        <v>G</v>
      </c>
      <c r="N268" s="64"/>
      <c r="O268" s="64"/>
      <c r="P268" s="64"/>
      <c r="Q268" s="64">
        <v>0.36</v>
      </c>
      <c r="R268" s="64" t="str">
        <f t="shared" si="2495"/>
        <v>VG</v>
      </c>
      <c r="S268" s="64"/>
      <c r="T268" s="64"/>
      <c r="U268" s="64"/>
      <c r="V268" s="64">
        <v>0.93</v>
      </c>
      <c r="W268" s="64" t="str">
        <f t="shared" si="2496"/>
        <v>VG</v>
      </c>
      <c r="X268" s="64"/>
      <c r="Y268" s="64"/>
      <c r="Z268" s="64"/>
      <c r="AA268" s="64"/>
      <c r="AB268" s="65"/>
      <c r="AC268" s="64"/>
      <c r="AD268" s="64"/>
      <c r="AE268" s="64"/>
      <c r="AF268" s="65"/>
      <c r="AG268" s="64"/>
      <c r="AH268" s="64"/>
      <c r="AI268" s="64"/>
      <c r="AJ268" s="65"/>
      <c r="AK268" s="64"/>
      <c r="AL268" s="64"/>
    </row>
    <row r="269" spans="1:78" s="63" customFormat="1" ht="16.149999999999999" customHeight="1" x14ac:dyDescent="0.25">
      <c r="A269" s="63">
        <v>14159200</v>
      </c>
      <c r="B269" s="63">
        <v>23773037</v>
      </c>
      <c r="C269" s="63" t="s">
        <v>58</v>
      </c>
      <c r="D269" s="82" t="s">
        <v>204</v>
      </c>
      <c r="E269" s="82" t="s">
        <v>203</v>
      </c>
      <c r="F269" s="79">
        <v>0.7</v>
      </c>
      <c r="G269" s="64">
        <v>0.82</v>
      </c>
      <c r="H269" s="64" t="str">
        <f t="shared" si="2493"/>
        <v>VG</v>
      </c>
      <c r="I269" s="64"/>
      <c r="J269" s="64"/>
      <c r="K269" s="64"/>
      <c r="L269" s="65">
        <v>-3.3000000000000002E-2</v>
      </c>
      <c r="M269" s="64" t="str">
        <f t="shared" si="2494"/>
        <v>VG</v>
      </c>
      <c r="N269" s="64"/>
      <c r="O269" s="64"/>
      <c r="P269" s="64"/>
      <c r="Q269" s="64">
        <v>0.42</v>
      </c>
      <c r="R269" s="64" t="str">
        <f t="shared" si="2495"/>
        <v>VG</v>
      </c>
      <c r="S269" s="64"/>
      <c r="T269" s="64"/>
      <c r="U269" s="64"/>
      <c r="V269" s="64">
        <v>0.92</v>
      </c>
      <c r="W269" s="64" t="str">
        <f t="shared" si="2496"/>
        <v>VG</v>
      </c>
      <c r="X269" s="64"/>
      <c r="Y269" s="64"/>
      <c r="Z269" s="64"/>
      <c r="AA269" s="64"/>
      <c r="AB269" s="65"/>
      <c r="AC269" s="64"/>
      <c r="AD269" s="64"/>
      <c r="AE269" s="64"/>
      <c r="AF269" s="65"/>
      <c r="AG269" s="64"/>
      <c r="AH269" s="64"/>
      <c r="AI269" s="64"/>
      <c r="AJ269" s="65"/>
      <c r="AK269" s="64"/>
      <c r="AL269" s="64"/>
    </row>
    <row r="270" spans="1:78" s="63" customFormat="1" ht="16.149999999999999" customHeight="1" x14ac:dyDescent="0.25">
      <c r="A270" s="63">
        <v>14159200</v>
      </c>
      <c r="B270" s="63">
        <v>23773037</v>
      </c>
      <c r="C270" s="63" t="s">
        <v>58</v>
      </c>
      <c r="D270" s="82" t="s">
        <v>212</v>
      </c>
      <c r="E270" s="82" t="s">
        <v>218</v>
      </c>
      <c r="F270" s="79">
        <v>0.7</v>
      </c>
      <c r="G270" s="64">
        <v>0.84</v>
      </c>
      <c r="H270" s="64" t="str">
        <f t="shared" si="2493"/>
        <v>VG</v>
      </c>
      <c r="I270" s="64"/>
      <c r="J270" s="64"/>
      <c r="K270" s="64"/>
      <c r="L270" s="65">
        <v>-1.7000000000000001E-2</v>
      </c>
      <c r="M270" s="64" t="str">
        <f t="shared" si="2494"/>
        <v>VG</v>
      </c>
      <c r="N270" s="64"/>
      <c r="O270" s="64"/>
      <c r="P270" s="64"/>
      <c r="Q270" s="64">
        <v>0.4</v>
      </c>
      <c r="R270" s="64" t="str">
        <f t="shared" si="2495"/>
        <v>VG</v>
      </c>
      <c r="S270" s="64"/>
      <c r="T270" s="64"/>
      <c r="U270" s="64"/>
      <c r="V270" s="64">
        <v>0.92</v>
      </c>
      <c r="W270" s="64" t="str">
        <f t="shared" si="2496"/>
        <v>VG</v>
      </c>
      <c r="X270" s="64"/>
      <c r="Y270" s="64"/>
      <c r="Z270" s="64"/>
      <c r="AA270" s="64"/>
      <c r="AB270" s="65"/>
      <c r="AC270" s="64"/>
      <c r="AD270" s="64"/>
      <c r="AE270" s="64"/>
      <c r="AF270" s="65"/>
      <c r="AG270" s="64"/>
      <c r="AH270" s="64"/>
      <c r="AI270" s="64"/>
      <c r="AJ270" s="65"/>
      <c r="AK270" s="64"/>
      <c r="AL270" s="64"/>
    </row>
    <row r="271" spans="1:78" s="63" customFormat="1" ht="16.149999999999999" customHeight="1" x14ac:dyDescent="0.25">
      <c r="A271" s="63">
        <v>14159200</v>
      </c>
      <c r="B271" s="63">
        <v>23773037</v>
      </c>
      <c r="C271" s="63" t="s">
        <v>58</v>
      </c>
      <c r="D271" s="82" t="s">
        <v>228</v>
      </c>
      <c r="E271" s="82" t="s">
        <v>233</v>
      </c>
      <c r="F271" s="79">
        <v>0.6</v>
      </c>
      <c r="G271" s="64">
        <v>0.89</v>
      </c>
      <c r="H271" s="64" t="str">
        <f t="shared" si="2493"/>
        <v>VG</v>
      </c>
      <c r="I271" s="64"/>
      <c r="J271" s="64"/>
      <c r="K271" s="64"/>
      <c r="L271" s="65">
        <v>3.6999999999999998E-2</v>
      </c>
      <c r="M271" s="64" t="str">
        <f t="shared" si="2494"/>
        <v>VG</v>
      </c>
      <c r="N271" s="64"/>
      <c r="O271" s="64"/>
      <c r="P271" s="64"/>
      <c r="Q271" s="64">
        <v>0.33</v>
      </c>
      <c r="R271" s="64" t="str">
        <f t="shared" si="2495"/>
        <v>VG</v>
      </c>
      <c r="S271" s="64"/>
      <c r="T271" s="64"/>
      <c r="U271" s="64"/>
      <c r="V271" s="64">
        <v>0.92</v>
      </c>
      <c r="W271" s="64" t="str">
        <f t="shared" si="2496"/>
        <v>VG</v>
      </c>
      <c r="X271" s="64"/>
      <c r="Y271" s="64"/>
      <c r="Z271" s="64"/>
      <c r="AA271" s="64"/>
      <c r="AB271" s="65"/>
      <c r="AC271" s="64"/>
      <c r="AD271" s="64"/>
      <c r="AE271" s="64"/>
      <c r="AF271" s="65"/>
      <c r="AG271" s="64"/>
      <c r="AH271" s="64"/>
      <c r="AI271" s="64"/>
      <c r="AJ271" s="65"/>
      <c r="AK271" s="64"/>
      <c r="AL271" s="64"/>
    </row>
    <row r="272" spans="1:78" s="63" customFormat="1" ht="16.149999999999999" customHeight="1" x14ac:dyDescent="0.25">
      <c r="A272" s="63">
        <v>14159200</v>
      </c>
      <c r="B272" s="63">
        <v>23773037</v>
      </c>
      <c r="C272" s="63" t="s">
        <v>58</v>
      </c>
      <c r="D272" s="82" t="s">
        <v>240</v>
      </c>
      <c r="E272" s="82" t="s">
        <v>233</v>
      </c>
      <c r="F272" s="79">
        <v>0.6</v>
      </c>
      <c r="G272" s="64">
        <v>0.89</v>
      </c>
      <c r="H272" s="64" t="str">
        <f t="shared" si="2493"/>
        <v>VG</v>
      </c>
      <c r="I272" s="64"/>
      <c r="J272" s="64"/>
      <c r="K272" s="64"/>
      <c r="L272" s="65">
        <v>3.6999999999999998E-2</v>
      </c>
      <c r="M272" s="64" t="str">
        <f t="shared" si="2494"/>
        <v>VG</v>
      </c>
      <c r="N272" s="64"/>
      <c r="O272" s="64"/>
      <c r="P272" s="64"/>
      <c r="Q272" s="64">
        <v>0.33</v>
      </c>
      <c r="R272" s="64" t="str">
        <f t="shared" si="2495"/>
        <v>VG</v>
      </c>
      <c r="S272" s="64"/>
      <c r="T272" s="64"/>
      <c r="U272" s="64"/>
      <c r="V272" s="64">
        <v>0.92</v>
      </c>
      <c r="W272" s="64" t="str">
        <f t="shared" si="2496"/>
        <v>VG</v>
      </c>
      <c r="X272" s="64"/>
      <c r="Y272" s="64"/>
      <c r="Z272" s="64"/>
      <c r="AA272" s="64"/>
      <c r="AB272" s="65"/>
      <c r="AC272" s="64"/>
      <c r="AD272" s="64"/>
      <c r="AE272" s="64"/>
      <c r="AF272" s="65"/>
      <c r="AG272" s="64"/>
      <c r="AH272" s="64"/>
      <c r="AI272" s="64"/>
      <c r="AJ272" s="65"/>
      <c r="AK272" s="64"/>
      <c r="AL272" s="64"/>
    </row>
    <row r="273" spans="1:38" s="63" customFormat="1" ht="16.149999999999999" customHeight="1" x14ac:dyDescent="0.25">
      <c r="A273" s="63">
        <v>14159200</v>
      </c>
      <c r="B273" s="63">
        <v>23773037</v>
      </c>
      <c r="C273" s="63" t="s">
        <v>58</v>
      </c>
      <c r="D273" s="82" t="s">
        <v>254</v>
      </c>
      <c r="E273" s="82" t="s">
        <v>258</v>
      </c>
      <c r="F273" s="79">
        <v>0.9</v>
      </c>
      <c r="G273" s="64">
        <v>0.79</v>
      </c>
      <c r="H273" s="64" t="str">
        <f t="shared" si="2493"/>
        <v>G</v>
      </c>
      <c r="I273" s="64"/>
      <c r="J273" s="64"/>
      <c r="K273" s="64"/>
      <c r="L273" s="65">
        <v>-0.10100000000000001</v>
      </c>
      <c r="M273" s="64" t="str">
        <f t="shared" si="2494"/>
        <v>S</v>
      </c>
      <c r="N273" s="64"/>
      <c r="O273" s="64"/>
      <c r="P273" s="64"/>
      <c r="Q273" s="64">
        <v>0.44</v>
      </c>
      <c r="R273" s="64" t="str">
        <f t="shared" si="2495"/>
        <v>VG</v>
      </c>
      <c r="S273" s="64"/>
      <c r="T273" s="64"/>
      <c r="U273" s="64"/>
      <c r="V273" s="64">
        <v>0.92</v>
      </c>
      <c r="W273" s="64" t="str">
        <f t="shared" si="2496"/>
        <v>VG</v>
      </c>
      <c r="X273" s="64"/>
      <c r="Y273" s="64"/>
      <c r="Z273" s="64"/>
      <c r="AA273" s="64"/>
      <c r="AB273" s="65"/>
      <c r="AC273" s="64"/>
      <c r="AD273" s="64"/>
      <c r="AE273" s="64"/>
      <c r="AF273" s="65"/>
      <c r="AG273" s="64"/>
      <c r="AH273" s="64"/>
      <c r="AI273" s="64"/>
      <c r="AJ273" s="65"/>
      <c r="AK273" s="64"/>
      <c r="AL273" s="64"/>
    </row>
    <row r="274" spans="1:38" s="63" customFormat="1" ht="16.149999999999999" customHeight="1" x14ac:dyDescent="0.25">
      <c r="A274" s="63">
        <v>14159200</v>
      </c>
      <c r="B274" s="63">
        <v>23773037</v>
      </c>
      <c r="C274" s="63" t="s">
        <v>58</v>
      </c>
      <c r="D274" s="82" t="s">
        <v>359</v>
      </c>
      <c r="E274" s="82" t="s">
        <v>258</v>
      </c>
      <c r="F274" s="79">
        <v>0.9</v>
      </c>
      <c r="G274" s="64">
        <v>0.8</v>
      </c>
      <c r="H274" s="64" t="str">
        <f t="shared" ref="H274" si="2497">IF(G274&gt;0.8,"VG",IF(G274&gt;0.7,"G",IF(G274&gt;0.45,"S","NS")))</f>
        <v>G</v>
      </c>
      <c r="I274" s="64"/>
      <c r="J274" s="64"/>
      <c r="K274" s="64"/>
      <c r="L274" s="65">
        <v>-0.10100000000000001</v>
      </c>
      <c r="M274" s="64" t="str">
        <f t="shared" ref="M274" si="2498">IF(ABS(L274)&lt;5%,"VG",IF(ABS(L274)&lt;10%,"G",IF(ABS(L274)&lt;15%,"S","NS")))</f>
        <v>S</v>
      </c>
      <c r="N274" s="64"/>
      <c r="O274" s="64"/>
      <c r="P274" s="64"/>
      <c r="Q274" s="64">
        <v>0.43</v>
      </c>
      <c r="R274" s="64" t="str">
        <f t="shared" ref="R274" si="2499">IF(Q274&lt;=0.5,"VG",IF(Q274&lt;=0.6,"G",IF(Q274&lt;=0.7,"S","NS")))</f>
        <v>VG</v>
      </c>
      <c r="S274" s="64"/>
      <c r="T274" s="64"/>
      <c r="U274" s="64"/>
      <c r="V274" s="64">
        <v>0.92</v>
      </c>
      <c r="W274" s="64" t="str">
        <f t="shared" ref="W274" si="2500">IF(V274&gt;0.85,"VG",IF(V274&gt;0.75,"G",IF(V274&gt;0.6,"S","NS")))</f>
        <v>VG</v>
      </c>
      <c r="X274" s="64"/>
      <c r="Y274" s="64"/>
      <c r="Z274" s="64"/>
      <c r="AA274" s="64"/>
      <c r="AB274" s="65"/>
      <c r="AC274" s="64"/>
      <c r="AD274" s="64"/>
      <c r="AE274" s="64"/>
      <c r="AF274" s="65"/>
      <c r="AG274" s="64"/>
      <c r="AH274" s="64"/>
      <c r="AI274" s="64"/>
      <c r="AJ274" s="65"/>
      <c r="AK274" s="64"/>
      <c r="AL274" s="64"/>
    </row>
    <row r="275" spans="1:38" s="63" customFormat="1" ht="16.149999999999999" customHeight="1" x14ac:dyDescent="0.25">
      <c r="A275" s="63">
        <v>14159200</v>
      </c>
      <c r="B275" s="63">
        <v>23773037</v>
      </c>
      <c r="C275" s="63" t="s">
        <v>58</v>
      </c>
      <c r="D275" s="82" t="s">
        <v>364</v>
      </c>
      <c r="E275" s="82" t="s">
        <v>258</v>
      </c>
      <c r="F275" s="79">
        <v>0.9</v>
      </c>
      <c r="G275" s="64">
        <v>0.8</v>
      </c>
      <c r="H275" s="64" t="str">
        <f t="shared" ref="H275" si="2501">IF(G275&gt;0.8,"VG",IF(G275&gt;0.7,"G",IF(G275&gt;0.45,"S","NS")))</f>
        <v>G</v>
      </c>
      <c r="I275" s="64"/>
      <c r="J275" s="64"/>
      <c r="K275" s="64"/>
      <c r="L275" s="65">
        <v>-0.1</v>
      </c>
      <c r="M275" s="64" t="str">
        <f t="shared" ref="M275" si="2502">IF(ABS(L275)&lt;5%,"VG",IF(ABS(L275)&lt;10%,"G",IF(ABS(L275)&lt;15%,"S","NS")))</f>
        <v>S</v>
      </c>
      <c r="N275" s="64"/>
      <c r="O275" s="64"/>
      <c r="P275" s="64"/>
      <c r="Q275" s="64">
        <v>0.42</v>
      </c>
      <c r="R275" s="64" t="str">
        <f t="shared" ref="R275" si="2503">IF(Q275&lt;=0.5,"VG",IF(Q275&lt;=0.6,"G",IF(Q275&lt;=0.7,"S","NS")))</f>
        <v>VG</v>
      </c>
      <c r="S275" s="64"/>
      <c r="T275" s="64"/>
      <c r="U275" s="64"/>
      <c r="V275" s="64">
        <v>0.92</v>
      </c>
      <c r="W275" s="64" t="str">
        <f t="shared" ref="W275" si="2504">IF(V275&gt;0.85,"VG",IF(V275&gt;0.75,"G",IF(V275&gt;0.6,"S","NS")))</f>
        <v>VG</v>
      </c>
      <c r="X275" s="64"/>
      <c r="Y275" s="64"/>
      <c r="Z275" s="64"/>
      <c r="AA275" s="64"/>
      <c r="AB275" s="65"/>
      <c r="AC275" s="64"/>
      <c r="AD275" s="64"/>
      <c r="AE275" s="64"/>
      <c r="AF275" s="65"/>
      <c r="AG275" s="64"/>
      <c r="AH275" s="64"/>
      <c r="AI275" s="64"/>
      <c r="AJ275" s="65"/>
      <c r="AK275" s="64"/>
      <c r="AL275" s="64"/>
    </row>
    <row r="276" spans="1:38" s="63" customFormat="1" ht="16.149999999999999" customHeight="1" x14ac:dyDescent="0.25">
      <c r="A276" s="63">
        <v>14159200</v>
      </c>
      <c r="B276" s="63">
        <v>23773037</v>
      </c>
      <c r="C276" s="63" t="s">
        <v>58</v>
      </c>
      <c r="D276" s="82" t="s">
        <v>386</v>
      </c>
      <c r="E276" s="82" t="s">
        <v>385</v>
      </c>
      <c r="F276" s="79">
        <v>0.7</v>
      </c>
      <c r="G276" s="64">
        <v>0.91</v>
      </c>
      <c r="H276" s="64" t="str">
        <f t="shared" ref="H276" si="2505">IF(G276&gt;0.8,"VG",IF(G276&gt;0.7,"G",IF(G276&gt;0.45,"S","NS")))</f>
        <v>VG</v>
      </c>
      <c r="I276" s="64"/>
      <c r="J276" s="64"/>
      <c r="K276" s="64"/>
      <c r="L276" s="65">
        <v>-8.1000000000000003E-2</v>
      </c>
      <c r="M276" s="64" t="str">
        <f t="shared" ref="M276" si="2506">IF(ABS(L276)&lt;5%,"VG",IF(ABS(L276)&lt;10%,"G",IF(ABS(L276)&lt;15%,"S","NS")))</f>
        <v>G</v>
      </c>
      <c r="N276" s="64"/>
      <c r="O276" s="64"/>
      <c r="P276" s="64"/>
      <c r="Q276" s="64">
        <v>0.28999999999999998</v>
      </c>
      <c r="R276" s="64" t="str">
        <f t="shared" ref="R276" si="2507">IF(Q276&lt;=0.5,"VG",IF(Q276&lt;=0.6,"G",IF(Q276&lt;=0.7,"S","NS")))</f>
        <v>VG</v>
      </c>
      <c r="S276" s="64"/>
      <c r="T276" s="64"/>
      <c r="U276" s="64"/>
      <c r="V276" s="64">
        <v>0.96799999999999997</v>
      </c>
      <c r="W276" s="64" t="str">
        <f t="shared" ref="W276" si="2508">IF(V276&gt;0.85,"VG",IF(V276&gt;0.75,"G",IF(V276&gt;0.6,"S","NS")))</f>
        <v>VG</v>
      </c>
      <c r="X276" s="64"/>
      <c r="Y276" s="64"/>
      <c r="Z276" s="64"/>
      <c r="AA276" s="64"/>
      <c r="AB276" s="65"/>
      <c r="AC276" s="64"/>
      <c r="AD276" s="64"/>
      <c r="AE276" s="64"/>
      <c r="AF276" s="65"/>
      <c r="AG276" s="64"/>
      <c r="AH276" s="64"/>
      <c r="AI276" s="64"/>
      <c r="AJ276" s="65"/>
      <c r="AK276" s="64"/>
      <c r="AL276" s="64"/>
    </row>
    <row r="277" spans="1:38" s="63" customFormat="1" ht="16.149999999999999" customHeight="1" x14ac:dyDescent="0.25">
      <c r="A277" s="63">
        <v>14159200</v>
      </c>
      <c r="B277" s="63">
        <v>23773037</v>
      </c>
      <c r="C277" s="63" t="s">
        <v>58</v>
      </c>
      <c r="D277" s="82" t="s">
        <v>394</v>
      </c>
      <c r="E277" s="82" t="s">
        <v>396</v>
      </c>
      <c r="F277" s="79">
        <v>0.9</v>
      </c>
      <c r="G277" s="64">
        <v>0.8</v>
      </c>
      <c r="H277" s="64" t="str">
        <f t="shared" ref="H277" si="2509">IF(G277&gt;0.8,"VG",IF(G277&gt;0.7,"G",IF(G277&gt;0.45,"S","NS")))</f>
        <v>G</v>
      </c>
      <c r="I277" s="64"/>
      <c r="J277" s="64"/>
      <c r="K277" s="64"/>
      <c r="L277" s="65">
        <v>-9.9000000000000005E-2</v>
      </c>
      <c r="M277" s="64" t="str">
        <f t="shared" ref="M277" si="2510">IF(ABS(L277)&lt;5%,"VG",IF(ABS(L277)&lt;10%,"G",IF(ABS(L277)&lt;15%,"S","NS")))</f>
        <v>G</v>
      </c>
      <c r="N277" s="64"/>
      <c r="O277" s="64"/>
      <c r="P277" s="64"/>
      <c r="Q277" s="64">
        <v>0.42</v>
      </c>
      <c r="R277" s="64" t="str">
        <f t="shared" ref="R277" si="2511">IF(Q277&lt;=0.5,"VG",IF(Q277&lt;=0.6,"G",IF(Q277&lt;=0.7,"S","NS")))</f>
        <v>VG</v>
      </c>
      <c r="S277" s="64"/>
      <c r="T277" s="64"/>
      <c r="U277" s="64"/>
      <c r="V277" s="64">
        <v>0.92</v>
      </c>
      <c r="W277" s="64" t="str">
        <f t="shared" ref="W277" si="2512">IF(V277&gt;0.85,"VG",IF(V277&gt;0.75,"G",IF(V277&gt;0.6,"S","NS")))</f>
        <v>VG</v>
      </c>
      <c r="X277" s="64"/>
      <c r="Y277" s="64"/>
      <c r="Z277" s="64"/>
      <c r="AA277" s="64"/>
      <c r="AB277" s="65"/>
      <c r="AC277" s="64"/>
      <c r="AD277" s="64"/>
      <c r="AE277" s="64"/>
      <c r="AF277" s="65"/>
      <c r="AG277" s="64"/>
      <c r="AH277" s="64"/>
      <c r="AI277" s="64"/>
      <c r="AJ277" s="65"/>
      <c r="AK277" s="64"/>
      <c r="AL277" s="64"/>
    </row>
    <row r="278" spans="1:38" s="63" customFormat="1" ht="16.149999999999999" customHeight="1" x14ac:dyDescent="0.25">
      <c r="A278" s="63">
        <v>14159200</v>
      </c>
      <c r="B278" s="63">
        <v>23773037</v>
      </c>
      <c r="C278" s="63" t="s">
        <v>58</v>
      </c>
      <c r="D278" s="82" t="s">
        <v>400</v>
      </c>
      <c r="E278" s="82" t="s">
        <v>401</v>
      </c>
      <c r="F278" s="79">
        <v>0.9</v>
      </c>
      <c r="G278" s="64">
        <v>0.81</v>
      </c>
      <c r="H278" s="64" t="str">
        <f t="shared" ref="H278" si="2513">IF(G278&gt;0.8,"VG",IF(G278&gt;0.7,"G",IF(G278&gt;0.45,"S","NS")))</f>
        <v>VG</v>
      </c>
      <c r="I278" s="64"/>
      <c r="J278" s="64"/>
      <c r="K278" s="64"/>
      <c r="L278" s="65">
        <v>-9.8000000000000004E-2</v>
      </c>
      <c r="M278" s="64" t="str">
        <f t="shared" ref="M278" si="2514">IF(ABS(L278)&lt;5%,"VG",IF(ABS(L278)&lt;10%,"G",IF(ABS(L278)&lt;15%,"S","NS")))</f>
        <v>G</v>
      </c>
      <c r="N278" s="64"/>
      <c r="O278" s="64"/>
      <c r="P278" s="64"/>
      <c r="Q278" s="64">
        <v>0.42</v>
      </c>
      <c r="R278" s="64" t="str">
        <f t="shared" ref="R278" si="2515">IF(Q278&lt;=0.5,"VG",IF(Q278&lt;=0.6,"G",IF(Q278&lt;=0.7,"S","NS")))</f>
        <v>VG</v>
      </c>
      <c r="S278" s="64"/>
      <c r="T278" s="64"/>
      <c r="U278" s="64"/>
      <c r="V278" s="64">
        <v>0.92</v>
      </c>
      <c r="W278" s="64" t="str">
        <f t="shared" ref="W278" si="2516">IF(V278&gt;0.85,"VG",IF(V278&gt;0.75,"G",IF(V278&gt;0.6,"S","NS")))</f>
        <v>VG</v>
      </c>
      <c r="X278" s="64"/>
      <c r="Y278" s="64"/>
      <c r="Z278" s="64"/>
      <c r="AA278" s="64"/>
      <c r="AB278" s="65"/>
      <c r="AC278" s="64"/>
      <c r="AD278" s="64"/>
      <c r="AE278" s="64"/>
      <c r="AF278" s="65"/>
      <c r="AG278" s="64"/>
      <c r="AH278" s="64"/>
      <c r="AI278" s="64"/>
      <c r="AJ278" s="65"/>
      <c r="AK278" s="64"/>
      <c r="AL278" s="64"/>
    </row>
    <row r="279" spans="1:38" s="69" customFormat="1" x14ac:dyDescent="0.25">
      <c r="F279" s="80"/>
      <c r="G279" s="70"/>
      <c r="H279" s="70"/>
      <c r="I279" s="70"/>
      <c r="J279" s="70"/>
      <c r="K279" s="70"/>
      <c r="L279" s="71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  <c r="AA279" s="70"/>
      <c r="AB279" s="71"/>
      <c r="AC279" s="70"/>
      <c r="AD279" s="70"/>
      <c r="AE279" s="70"/>
      <c r="AF279" s="71"/>
      <c r="AG279" s="70"/>
      <c r="AH279" s="70"/>
      <c r="AI279" s="70"/>
      <c r="AJ279" s="71"/>
      <c r="AK279" s="70"/>
      <c r="AL279" s="70"/>
    </row>
    <row r="280" spans="1:38" s="63" customFormat="1" x14ac:dyDescent="0.25">
      <c r="A280" s="63">
        <v>14159500</v>
      </c>
      <c r="B280" s="63">
        <v>23773009</v>
      </c>
      <c r="C280" s="63" t="s">
        <v>7</v>
      </c>
      <c r="D280" s="63" t="s">
        <v>168</v>
      </c>
      <c r="F280" s="79">
        <v>0.13</v>
      </c>
      <c r="G280" s="64">
        <v>0.59299999999999997</v>
      </c>
      <c r="H280" s="64" t="str">
        <f t="shared" ref="H280:H289" si="2517">IF(G280&gt;0.8,"VG",IF(G280&gt;0.7,"G",IF(G280&gt;0.45,"S","NS")))</f>
        <v>S</v>
      </c>
      <c r="I280" s="64"/>
      <c r="J280" s="64"/>
      <c r="K280" s="64"/>
      <c r="L280" s="65">
        <v>-1.4999999999999999E-2</v>
      </c>
      <c r="M280" s="64" t="str">
        <f t="shared" ref="M280:M289" si="2518">IF(ABS(L280)&lt;5%,"VG",IF(ABS(L280)&lt;10%,"G",IF(ABS(L280)&lt;15%,"S","NS")))</f>
        <v>VG</v>
      </c>
      <c r="N280" s="64"/>
      <c r="O280" s="64"/>
      <c r="P280" s="64"/>
      <c r="Q280" s="64">
        <v>0.63700000000000001</v>
      </c>
      <c r="R280" s="64" t="str">
        <f t="shared" ref="R280:R289" si="2519">IF(Q280&lt;=0.5,"VG",IF(Q280&lt;=0.6,"G",IF(Q280&lt;=0.7,"S","NS")))</f>
        <v>S</v>
      </c>
      <c r="S280" s="64"/>
      <c r="T280" s="64"/>
      <c r="U280" s="64"/>
      <c r="V280" s="64">
        <v>0.65</v>
      </c>
      <c r="W280" s="64" t="str">
        <f t="shared" ref="W280:W289" si="2520">IF(V280&gt;0.85,"VG",IF(V280&gt;0.75,"G",IF(V280&gt;0.6,"S","NS")))</f>
        <v>S</v>
      </c>
      <c r="X280" s="64"/>
      <c r="Y280" s="64"/>
      <c r="Z280" s="64"/>
      <c r="AA280" s="64"/>
      <c r="AB280" s="65"/>
      <c r="AC280" s="64"/>
      <c r="AD280" s="64"/>
      <c r="AE280" s="64"/>
      <c r="AF280" s="65"/>
      <c r="AG280" s="64"/>
      <c r="AH280" s="64"/>
      <c r="AI280" s="64"/>
      <c r="AJ280" s="65"/>
      <c r="AK280" s="64"/>
      <c r="AL280" s="64"/>
    </row>
    <row r="281" spans="1:38" s="63" customFormat="1" x14ac:dyDescent="0.25">
      <c r="A281" s="63">
        <v>14159500</v>
      </c>
      <c r="B281" s="63">
        <v>23773009</v>
      </c>
      <c r="C281" s="63" t="s">
        <v>7</v>
      </c>
      <c r="D281" s="63" t="s">
        <v>172</v>
      </c>
      <c r="F281" s="79">
        <v>1.6</v>
      </c>
      <c r="G281" s="64">
        <v>0.61</v>
      </c>
      <c r="H281" s="64" t="str">
        <f t="shared" si="2517"/>
        <v>S</v>
      </c>
      <c r="I281" s="64"/>
      <c r="J281" s="64"/>
      <c r="K281" s="64"/>
      <c r="L281" s="65">
        <v>-3.5000000000000003E-2</v>
      </c>
      <c r="M281" s="64" t="str">
        <f t="shared" si="2518"/>
        <v>VG</v>
      </c>
      <c r="N281" s="64"/>
      <c r="O281" s="64"/>
      <c r="P281" s="64"/>
      <c r="Q281" s="64">
        <v>0.62</v>
      </c>
      <c r="R281" s="64" t="str">
        <f t="shared" si="2519"/>
        <v>S</v>
      </c>
      <c r="S281" s="64"/>
      <c r="T281" s="64"/>
      <c r="U281" s="64"/>
      <c r="V281" s="64">
        <v>0.68</v>
      </c>
      <c r="W281" s="64" t="str">
        <f t="shared" si="2520"/>
        <v>S</v>
      </c>
      <c r="X281" s="64"/>
      <c r="Y281" s="64"/>
      <c r="Z281" s="64"/>
      <c r="AA281" s="64"/>
      <c r="AB281" s="65"/>
      <c r="AC281" s="64"/>
      <c r="AD281" s="64"/>
      <c r="AE281" s="64"/>
      <c r="AF281" s="65"/>
      <c r="AG281" s="64"/>
      <c r="AH281" s="64"/>
      <c r="AI281" s="64"/>
      <c r="AJ281" s="65"/>
      <c r="AK281" s="64"/>
      <c r="AL281" s="64"/>
    </row>
    <row r="282" spans="1:38" s="63" customFormat="1" x14ac:dyDescent="0.25">
      <c r="A282" s="63">
        <v>14159500</v>
      </c>
      <c r="B282" s="63">
        <v>23773009</v>
      </c>
      <c r="C282" s="63" t="s">
        <v>7</v>
      </c>
      <c r="D282" s="63" t="s">
        <v>174</v>
      </c>
      <c r="F282" s="79">
        <v>1.6</v>
      </c>
      <c r="G282" s="64">
        <v>0.61</v>
      </c>
      <c r="H282" s="64" t="str">
        <f t="shared" si="2517"/>
        <v>S</v>
      </c>
      <c r="I282" s="64"/>
      <c r="J282" s="64"/>
      <c r="K282" s="64"/>
      <c r="L282" s="65">
        <v>-3.2000000000000001E-2</v>
      </c>
      <c r="M282" s="64" t="str">
        <f t="shared" si="2518"/>
        <v>VG</v>
      </c>
      <c r="N282" s="64"/>
      <c r="O282" s="64"/>
      <c r="P282" s="64"/>
      <c r="Q282" s="64">
        <v>0.62</v>
      </c>
      <c r="R282" s="64" t="str">
        <f t="shared" si="2519"/>
        <v>S</v>
      </c>
      <c r="S282" s="64"/>
      <c r="T282" s="64"/>
      <c r="U282" s="64"/>
      <c r="V282" s="64">
        <v>0.69</v>
      </c>
      <c r="W282" s="64" t="str">
        <f t="shared" si="2520"/>
        <v>S</v>
      </c>
      <c r="X282" s="64"/>
      <c r="Y282" s="64"/>
      <c r="Z282" s="64"/>
      <c r="AA282" s="64"/>
      <c r="AB282" s="65"/>
      <c r="AC282" s="64"/>
      <c r="AD282" s="64"/>
      <c r="AE282" s="64"/>
      <c r="AF282" s="65"/>
      <c r="AG282" s="64"/>
      <c r="AH282" s="64"/>
      <c r="AI282" s="64"/>
      <c r="AJ282" s="65"/>
      <c r="AK282" s="64"/>
      <c r="AL282" s="64"/>
    </row>
    <row r="283" spans="1:38" s="63" customFormat="1" ht="30" x14ac:dyDescent="0.25">
      <c r="A283" s="63">
        <v>14159500</v>
      </c>
      <c r="B283" s="63">
        <v>23773009</v>
      </c>
      <c r="C283" s="63" t="s">
        <v>7</v>
      </c>
      <c r="D283" s="82" t="s">
        <v>175</v>
      </c>
      <c r="E283" s="82"/>
      <c r="F283" s="79">
        <v>1.6</v>
      </c>
      <c r="G283" s="64">
        <v>0.61</v>
      </c>
      <c r="H283" s="64" t="str">
        <f t="shared" si="2517"/>
        <v>S</v>
      </c>
      <c r="I283" s="64"/>
      <c r="J283" s="64"/>
      <c r="K283" s="64"/>
      <c r="L283" s="65">
        <v>-1.2999999999999999E-2</v>
      </c>
      <c r="M283" s="64" t="str">
        <f t="shared" si="2518"/>
        <v>VG</v>
      </c>
      <c r="N283" s="64"/>
      <c r="O283" s="64"/>
      <c r="P283" s="64"/>
      <c r="Q283" s="64">
        <v>0.62</v>
      </c>
      <c r="R283" s="64" t="str">
        <f t="shared" si="2519"/>
        <v>S</v>
      </c>
      <c r="S283" s="64"/>
      <c r="T283" s="64"/>
      <c r="U283" s="64"/>
      <c r="V283" s="64">
        <v>0.67</v>
      </c>
      <c r="W283" s="64" t="str">
        <f t="shared" si="2520"/>
        <v>S</v>
      </c>
      <c r="X283" s="64"/>
      <c r="Y283" s="64"/>
      <c r="Z283" s="64"/>
      <c r="AA283" s="64"/>
      <c r="AB283" s="65"/>
      <c r="AC283" s="64"/>
      <c r="AD283" s="64"/>
      <c r="AE283" s="64"/>
      <c r="AF283" s="65"/>
      <c r="AG283" s="64"/>
      <c r="AH283" s="64"/>
      <c r="AI283" s="64"/>
      <c r="AJ283" s="65"/>
      <c r="AK283" s="64"/>
      <c r="AL283" s="64"/>
    </row>
    <row r="284" spans="1:38" s="63" customFormat="1" x14ac:dyDescent="0.25">
      <c r="A284" s="63">
        <v>14159500</v>
      </c>
      <c r="B284" s="63">
        <v>23773009</v>
      </c>
      <c r="C284" s="63" t="s">
        <v>7</v>
      </c>
      <c r="D284" s="82" t="s">
        <v>177</v>
      </c>
      <c r="E284" s="82"/>
      <c r="F284" s="79">
        <v>1.8</v>
      </c>
      <c r="G284" s="64">
        <v>0.61</v>
      </c>
      <c r="H284" s="64" t="str">
        <f t="shared" si="2517"/>
        <v>S</v>
      </c>
      <c r="I284" s="64"/>
      <c r="J284" s="64"/>
      <c r="K284" s="64"/>
      <c r="L284" s="65">
        <v>7.1999999999999995E-2</v>
      </c>
      <c r="M284" s="64" t="str">
        <f t="shared" si="2518"/>
        <v>G</v>
      </c>
      <c r="N284" s="64"/>
      <c r="O284" s="64"/>
      <c r="P284" s="64"/>
      <c r="Q284" s="64">
        <v>0.62</v>
      </c>
      <c r="R284" s="64" t="str">
        <f t="shared" si="2519"/>
        <v>S</v>
      </c>
      <c r="S284" s="64"/>
      <c r="T284" s="64"/>
      <c r="U284" s="64"/>
      <c r="V284" s="64">
        <v>0.66</v>
      </c>
      <c r="W284" s="64" t="str">
        <f t="shared" si="2520"/>
        <v>S</v>
      </c>
      <c r="X284" s="64"/>
      <c r="Y284" s="64"/>
      <c r="Z284" s="64"/>
      <c r="AA284" s="64"/>
      <c r="AB284" s="65"/>
      <c r="AC284" s="64"/>
      <c r="AD284" s="64"/>
      <c r="AE284" s="64"/>
      <c r="AF284" s="65"/>
      <c r="AG284" s="64"/>
      <c r="AH284" s="64"/>
      <c r="AI284" s="64"/>
      <c r="AJ284" s="65"/>
      <c r="AK284" s="64"/>
      <c r="AL284" s="64"/>
    </row>
    <row r="285" spans="1:38" s="63" customFormat="1" x14ac:dyDescent="0.25">
      <c r="A285" s="63">
        <v>14159500</v>
      </c>
      <c r="B285" s="63">
        <v>23773009</v>
      </c>
      <c r="C285" s="63" t="s">
        <v>7</v>
      </c>
      <c r="D285" s="82" t="s">
        <v>178</v>
      </c>
      <c r="E285" s="82"/>
      <c r="F285" s="79">
        <v>1.6</v>
      </c>
      <c r="G285" s="64">
        <v>0.64</v>
      </c>
      <c r="H285" s="64" t="str">
        <f t="shared" si="2517"/>
        <v>S</v>
      </c>
      <c r="I285" s="64"/>
      <c r="J285" s="64"/>
      <c r="K285" s="64"/>
      <c r="L285" s="65">
        <v>0.09</v>
      </c>
      <c r="M285" s="64" t="str">
        <f t="shared" si="2518"/>
        <v>G</v>
      </c>
      <c r="N285" s="64"/>
      <c r="O285" s="64"/>
      <c r="P285" s="64"/>
      <c r="Q285" s="64">
        <v>0.57999999999999996</v>
      </c>
      <c r="R285" s="64" t="str">
        <f t="shared" si="2519"/>
        <v>G</v>
      </c>
      <c r="S285" s="64"/>
      <c r="T285" s="64"/>
      <c r="U285" s="64"/>
      <c r="V285" s="64">
        <v>0.69</v>
      </c>
      <c r="W285" s="64" t="str">
        <f t="shared" si="2520"/>
        <v>S</v>
      </c>
      <c r="X285" s="64"/>
      <c r="Y285" s="64"/>
      <c r="Z285" s="64"/>
      <c r="AA285" s="64"/>
      <c r="AB285" s="65"/>
      <c r="AC285" s="64"/>
      <c r="AD285" s="64"/>
      <c r="AE285" s="64"/>
      <c r="AF285" s="65"/>
      <c r="AG285" s="64"/>
      <c r="AH285" s="64"/>
      <c r="AI285" s="64"/>
      <c r="AJ285" s="65"/>
      <c r="AK285" s="64"/>
      <c r="AL285" s="64"/>
    </row>
    <row r="286" spans="1:38" s="47" customFormat="1" x14ac:dyDescent="0.25">
      <c r="A286" s="47">
        <v>14159500</v>
      </c>
      <c r="B286" s="47">
        <v>23773009</v>
      </c>
      <c r="C286" s="47" t="s">
        <v>7</v>
      </c>
      <c r="D286" s="112" t="s">
        <v>186</v>
      </c>
      <c r="E286" s="112"/>
      <c r="F286" s="100">
        <v>1.7</v>
      </c>
      <c r="G286" s="49">
        <v>0.65</v>
      </c>
      <c r="H286" s="49" t="str">
        <f t="shared" si="2517"/>
        <v>S</v>
      </c>
      <c r="I286" s="49"/>
      <c r="J286" s="49"/>
      <c r="K286" s="49"/>
      <c r="L286" s="50">
        <v>5.6000000000000001E-2</v>
      </c>
      <c r="M286" s="49" t="str">
        <f t="shared" si="2518"/>
        <v>G</v>
      </c>
      <c r="N286" s="49"/>
      <c r="O286" s="49"/>
      <c r="P286" s="49"/>
      <c r="Q286" s="49">
        <v>0.59</v>
      </c>
      <c r="R286" s="49" t="str">
        <f t="shared" si="2519"/>
        <v>G</v>
      </c>
      <c r="S286" s="49"/>
      <c r="T286" s="49"/>
      <c r="U286" s="49"/>
      <c r="V286" s="49">
        <v>0.68</v>
      </c>
      <c r="W286" s="49" t="str">
        <f t="shared" si="2520"/>
        <v>S</v>
      </c>
      <c r="X286" s="49"/>
      <c r="Y286" s="49"/>
      <c r="Z286" s="49"/>
      <c r="AA286" s="49"/>
      <c r="AB286" s="50"/>
      <c r="AC286" s="49"/>
      <c r="AD286" s="49"/>
      <c r="AE286" s="49"/>
      <c r="AF286" s="50"/>
      <c r="AG286" s="49"/>
      <c r="AH286" s="49"/>
      <c r="AI286" s="49"/>
      <c r="AJ286" s="50"/>
      <c r="AK286" s="49"/>
      <c r="AL286" s="49"/>
    </row>
    <row r="287" spans="1:38" s="47" customFormat="1" x14ac:dyDescent="0.25">
      <c r="A287" s="47">
        <v>14159500</v>
      </c>
      <c r="B287" s="47">
        <v>23773009</v>
      </c>
      <c r="C287" s="47" t="s">
        <v>7</v>
      </c>
      <c r="D287" s="112" t="s">
        <v>188</v>
      </c>
      <c r="E287" s="112"/>
      <c r="F287" s="100">
        <v>1.7</v>
      </c>
      <c r="G287" s="49">
        <v>0.64</v>
      </c>
      <c r="H287" s="49" t="str">
        <f t="shared" si="2517"/>
        <v>S</v>
      </c>
      <c r="I287" s="49"/>
      <c r="J287" s="49"/>
      <c r="K287" s="49"/>
      <c r="L287" s="50">
        <v>5.6000000000000001E-2</v>
      </c>
      <c r="M287" s="49" t="str">
        <f t="shared" si="2518"/>
        <v>G</v>
      </c>
      <c r="N287" s="49"/>
      <c r="O287" s="49"/>
      <c r="P287" s="49"/>
      <c r="Q287" s="49">
        <v>0.59</v>
      </c>
      <c r="R287" s="49" t="str">
        <f t="shared" si="2519"/>
        <v>G</v>
      </c>
      <c r="S287" s="49"/>
      <c r="T287" s="49"/>
      <c r="U287" s="49"/>
      <c r="V287" s="49">
        <v>0.68</v>
      </c>
      <c r="W287" s="49" t="str">
        <f t="shared" si="2520"/>
        <v>S</v>
      </c>
      <c r="X287" s="49"/>
      <c r="Y287" s="49"/>
      <c r="Z287" s="49"/>
      <c r="AA287" s="49"/>
      <c r="AB287" s="50"/>
      <c r="AC287" s="49"/>
      <c r="AD287" s="49"/>
      <c r="AE287" s="49"/>
      <c r="AF287" s="50"/>
      <c r="AG287" s="49"/>
      <c r="AH287" s="49"/>
      <c r="AI287" s="49"/>
      <c r="AJ287" s="50"/>
      <c r="AK287" s="49"/>
      <c r="AL287" s="49"/>
    </row>
    <row r="288" spans="1:38" s="47" customFormat="1" x14ac:dyDescent="0.25">
      <c r="A288" s="47">
        <v>14159500</v>
      </c>
      <c r="B288" s="47">
        <v>23773009</v>
      </c>
      <c r="C288" s="47" t="s">
        <v>7</v>
      </c>
      <c r="D288" s="112" t="s">
        <v>190</v>
      </c>
      <c r="E288" s="112"/>
      <c r="F288" s="100">
        <v>1.6</v>
      </c>
      <c r="G288" s="49">
        <v>0.54</v>
      </c>
      <c r="H288" s="49" t="str">
        <f t="shared" si="2517"/>
        <v>S</v>
      </c>
      <c r="I288" s="49"/>
      <c r="J288" s="49"/>
      <c r="K288" s="49"/>
      <c r="L288" s="50">
        <v>-6.8000000000000005E-2</v>
      </c>
      <c r="M288" s="49" t="str">
        <f t="shared" si="2518"/>
        <v>G</v>
      </c>
      <c r="N288" s="49"/>
      <c r="O288" s="49"/>
      <c r="P288" s="49"/>
      <c r="Q288" s="49">
        <v>0.67</v>
      </c>
      <c r="R288" s="49" t="str">
        <f t="shared" si="2519"/>
        <v>S</v>
      </c>
      <c r="S288" s="49"/>
      <c r="T288" s="49"/>
      <c r="U288" s="49"/>
      <c r="V288" s="49">
        <v>0.69</v>
      </c>
      <c r="W288" s="49" t="str">
        <f t="shared" si="2520"/>
        <v>S</v>
      </c>
      <c r="X288" s="49"/>
      <c r="Y288" s="49"/>
      <c r="Z288" s="49"/>
      <c r="AA288" s="49"/>
      <c r="AB288" s="50"/>
      <c r="AC288" s="49"/>
      <c r="AD288" s="49"/>
      <c r="AE288" s="49"/>
      <c r="AF288" s="50"/>
      <c r="AG288" s="49"/>
      <c r="AH288" s="49"/>
      <c r="AI288" s="49"/>
      <c r="AJ288" s="50"/>
      <c r="AK288" s="49"/>
      <c r="AL288" s="49"/>
    </row>
    <row r="289" spans="1:38" s="47" customFormat="1" x14ac:dyDescent="0.25">
      <c r="A289" s="47">
        <v>14159500</v>
      </c>
      <c r="B289" s="47">
        <v>23773009</v>
      </c>
      <c r="C289" s="47" t="s">
        <v>7</v>
      </c>
      <c r="D289" s="112" t="s">
        <v>192</v>
      </c>
      <c r="E289" s="112" t="s">
        <v>191</v>
      </c>
      <c r="F289" s="100">
        <v>1.6</v>
      </c>
      <c r="G289" s="49">
        <v>0.64</v>
      </c>
      <c r="H289" s="49" t="str">
        <f t="shared" si="2517"/>
        <v>S</v>
      </c>
      <c r="I289" s="49"/>
      <c r="J289" s="49"/>
      <c r="K289" s="49"/>
      <c r="L289" s="50">
        <v>2E-3</v>
      </c>
      <c r="M289" s="49" t="str">
        <f t="shared" si="2518"/>
        <v>VG</v>
      </c>
      <c r="N289" s="49"/>
      <c r="O289" s="49"/>
      <c r="P289" s="49"/>
      <c r="Q289" s="49">
        <v>0.64</v>
      </c>
      <c r="R289" s="49" t="str">
        <f t="shared" si="2519"/>
        <v>S</v>
      </c>
      <c r="S289" s="49"/>
      <c r="T289" s="49"/>
      <c r="U289" s="49"/>
      <c r="V289" s="49">
        <v>0.69</v>
      </c>
      <c r="W289" s="49" t="str">
        <f t="shared" si="2520"/>
        <v>S</v>
      </c>
      <c r="X289" s="49"/>
      <c r="Y289" s="49"/>
      <c r="Z289" s="49"/>
      <c r="AA289" s="49"/>
      <c r="AB289" s="50"/>
      <c r="AC289" s="49"/>
      <c r="AD289" s="49"/>
      <c r="AE289" s="49"/>
      <c r="AF289" s="50"/>
      <c r="AG289" s="49"/>
      <c r="AH289" s="49"/>
      <c r="AI289" s="49"/>
      <c r="AJ289" s="50"/>
      <c r="AK289" s="49"/>
      <c r="AL289" s="49"/>
    </row>
    <row r="290" spans="1:38" s="124" customFormat="1" x14ac:dyDescent="0.25">
      <c r="A290" s="124">
        <v>14159500</v>
      </c>
      <c r="B290" s="124">
        <v>23773009</v>
      </c>
      <c r="C290" s="124" t="s">
        <v>7</v>
      </c>
      <c r="D290" s="124" t="s">
        <v>204</v>
      </c>
      <c r="E290" s="124" t="s">
        <v>202</v>
      </c>
      <c r="F290" s="125">
        <v>1.7</v>
      </c>
      <c r="G290" s="126">
        <v>0.54</v>
      </c>
      <c r="H290" s="126" t="str">
        <f t="shared" ref="H290" si="2521">IF(G290&gt;0.8,"VG",IF(G290&gt;0.7,"G",IF(G290&gt;0.45,"S","NS")))</f>
        <v>S</v>
      </c>
      <c r="I290" s="126"/>
      <c r="J290" s="126"/>
      <c r="K290" s="126"/>
      <c r="L290" s="127">
        <v>-4.7E-2</v>
      </c>
      <c r="M290" s="126" t="str">
        <f t="shared" ref="M290" si="2522">IF(ABS(L290)&lt;5%,"VG",IF(ABS(L290)&lt;10%,"G",IF(ABS(L290)&lt;15%,"S","NS")))</f>
        <v>VG</v>
      </c>
      <c r="N290" s="126"/>
      <c r="O290" s="126"/>
      <c r="P290" s="126"/>
      <c r="Q290" s="126">
        <v>0.67</v>
      </c>
      <c r="R290" s="126" t="str">
        <f t="shared" ref="R290" si="2523">IF(Q290&lt;=0.5,"VG",IF(Q290&lt;=0.6,"G",IF(Q290&lt;=0.7,"S","NS")))</f>
        <v>S</v>
      </c>
      <c r="S290" s="126"/>
      <c r="T290" s="126"/>
      <c r="U290" s="126"/>
      <c r="V290" s="126">
        <v>0.67</v>
      </c>
      <c r="W290" s="126" t="str">
        <f t="shared" ref="W290" si="2524">IF(V290&gt;0.85,"VG",IF(V290&gt;0.75,"G",IF(V290&gt;0.6,"S","NS")))</f>
        <v>S</v>
      </c>
      <c r="X290" s="126"/>
      <c r="Y290" s="126"/>
      <c r="Z290" s="126"/>
      <c r="AA290" s="126"/>
      <c r="AB290" s="127"/>
      <c r="AC290" s="126"/>
      <c r="AD290" s="126"/>
      <c r="AE290" s="126"/>
      <c r="AF290" s="127"/>
      <c r="AG290" s="126"/>
      <c r="AH290" s="126"/>
      <c r="AI290" s="126"/>
      <c r="AJ290" s="127"/>
      <c r="AK290" s="126"/>
      <c r="AL290" s="126"/>
    </row>
    <row r="291" spans="1:38" s="124" customFormat="1" x14ac:dyDescent="0.25">
      <c r="A291" s="124">
        <v>14159500</v>
      </c>
      <c r="B291" s="124">
        <v>23773009</v>
      </c>
      <c r="C291" s="124" t="s">
        <v>7</v>
      </c>
      <c r="D291" s="124" t="s">
        <v>212</v>
      </c>
      <c r="E291" s="124" t="s">
        <v>217</v>
      </c>
      <c r="F291" s="125">
        <v>1.8</v>
      </c>
      <c r="G291" s="126">
        <v>0.56999999999999995</v>
      </c>
      <c r="H291" s="126" t="str">
        <f t="shared" ref="H291" si="2525">IF(G291&gt;0.8,"VG",IF(G291&gt;0.7,"G",IF(G291&gt;0.45,"S","NS")))</f>
        <v>S</v>
      </c>
      <c r="I291" s="126"/>
      <c r="J291" s="126"/>
      <c r="K291" s="126"/>
      <c r="L291" s="127">
        <v>0</v>
      </c>
      <c r="M291" s="126" t="str">
        <f t="shared" ref="M291" si="2526">IF(ABS(L291)&lt;5%,"VG",IF(ABS(L291)&lt;10%,"G",IF(ABS(L291)&lt;15%,"S","NS")))</f>
        <v>VG</v>
      </c>
      <c r="N291" s="126"/>
      <c r="O291" s="126"/>
      <c r="P291" s="126"/>
      <c r="Q291" s="126">
        <v>0.65</v>
      </c>
      <c r="R291" s="126" t="str">
        <f t="shared" ref="R291" si="2527">IF(Q291&lt;=0.5,"VG",IF(Q291&lt;=0.6,"G",IF(Q291&lt;=0.7,"S","NS")))</f>
        <v>S</v>
      </c>
      <c r="S291" s="126"/>
      <c r="T291" s="126"/>
      <c r="U291" s="126"/>
      <c r="V291" s="126">
        <v>0.64</v>
      </c>
      <c r="W291" s="126" t="str">
        <f t="shared" ref="W291" si="2528">IF(V291&gt;0.85,"VG",IF(V291&gt;0.75,"G",IF(V291&gt;0.6,"S","NS")))</f>
        <v>S</v>
      </c>
      <c r="X291" s="126"/>
      <c r="Y291" s="126"/>
      <c r="Z291" s="126"/>
      <c r="AA291" s="126"/>
      <c r="AB291" s="127"/>
      <c r="AC291" s="126"/>
      <c r="AD291" s="126"/>
      <c r="AE291" s="126"/>
      <c r="AF291" s="127"/>
      <c r="AG291" s="126"/>
      <c r="AH291" s="126"/>
      <c r="AI291" s="126"/>
      <c r="AJ291" s="127"/>
      <c r="AK291" s="126"/>
      <c r="AL291" s="126"/>
    </row>
    <row r="292" spans="1:38" s="132" customFormat="1" x14ac:dyDescent="0.25">
      <c r="A292" s="132">
        <v>14159500</v>
      </c>
      <c r="B292" s="132">
        <v>23773009</v>
      </c>
      <c r="C292" s="132" t="s">
        <v>7</v>
      </c>
      <c r="D292" s="132" t="s">
        <v>228</v>
      </c>
      <c r="E292" s="132" t="s">
        <v>232</v>
      </c>
      <c r="F292" s="133">
        <v>2.7</v>
      </c>
      <c r="G292" s="134">
        <v>0.01</v>
      </c>
      <c r="H292" s="134" t="str">
        <f t="shared" ref="H292" si="2529">IF(G292&gt;0.8,"VG",IF(G292&gt;0.7,"G",IF(G292&gt;0.45,"S","NS")))</f>
        <v>NS</v>
      </c>
      <c r="I292" s="134"/>
      <c r="J292" s="134"/>
      <c r="K292" s="134"/>
      <c r="L292" s="135">
        <v>0.40699999999999997</v>
      </c>
      <c r="M292" s="134" t="str">
        <f t="shared" ref="M292" si="2530">IF(ABS(L292)&lt;5%,"VG",IF(ABS(L292)&lt;10%,"G",IF(ABS(L292)&lt;15%,"S","NS")))</f>
        <v>NS</v>
      </c>
      <c r="N292" s="134"/>
      <c r="O292" s="134"/>
      <c r="P292" s="134"/>
      <c r="Q292" s="134">
        <v>0.8</v>
      </c>
      <c r="R292" s="134" t="str">
        <f t="shared" ref="R292" si="2531">IF(Q292&lt;=0.5,"VG",IF(Q292&lt;=0.6,"G",IF(Q292&lt;=0.7,"S","NS")))</f>
        <v>NS</v>
      </c>
      <c r="S292" s="134"/>
      <c r="T292" s="134"/>
      <c r="U292" s="134"/>
      <c r="V292" s="134">
        <v>0.65</v>
      </c>
      <c r="W292" s="134" t="str">
        <f t="shared" ref="W292" si="2532">IF(V292&gt;0.85,"VG",IF(V292&gt;0.75,"G",IF(V292&gt;0.6,"S","NS")))</f>
        <v>S</v>
      </c>
      <c r="X292" s="134"/>
      <c r="Y292" s="134"/>
      <c r="Z292" s="134"/>
      <c r="AA292" s="134"/>
      <c r="AB292" s="135"/>
      <c r="AC292" s="134"/>
      <c r="AD292" s="134"/>
      <c r="AE292" s="134"/>
      <c r="AF292" s="135"/>
      <c r="AG292" s="134"/>
      <c r="AH292" s="134"/>
      <c r="AI292" s="134"/>
      <c r="AJ292" s="135"/>
      <c r="AK292" s="134"/>
      <c r="AL292" s="134"/>
    </row>
    <row r="293" spans="1:38" s="132" customFormat="1" x14ac:dyDescent="0.25">
      <c r="A293" s="132">
        <v>14159500</v>
      </c>
      <c r="B293" s="132">
        <v>23773009</v>
      </c>
      <c r="C293" s="132" t="s">
        <v>7</v>
      </c>
      <c r="D293" s="132" t="s">
        <v>240</v>
      </c>
      <c r="E293" s="132" t="s">
        <v>242</v>
      </c>
      <c r="F293" s="133">
        <v>2.9</v>
      </c>
      <c r="G293" s="134">
        <v>-0.12</v>
      </c>
      <c r="H293" s="134" t="str">
        <f t="shared" ref="H293" si="2533">IF(G293&gt;0.8,"VG",IF(G293&gt;0.7,"G",IF(G293&gt;0.45,"S","NS")))</f>
        <v>NS</v>
      </c>
      <c r="I293" s="134"/>
      <c r="J293" s="134"/>
      <c r="K293" s="134"/>
      <c r="L293" s="135">
        <v>0.46400000000000002</v>
      </c>
      <c r="M293" s="134" t="str">
        <f t="shared" ref="M293" si="2534">IF(ABS(L293)&lt;5%,"VG",IF(ABS(L293)&lt;10%,"G",IF(ABS(L293)&lt;15%,"S","NS")))</f>
        <v>NS</v>
      </c>
      <c r="N293" s="134"/>
      <c r="O293" s="134"/>
      <c r="P293" s="134"/>
      <c r="Q293" s="134">
        <v>0.82</v>
      </c>
      <c r="R293" s="134" t="str">
        <f t="shared" ref="R293" si="2535">IF(Q293&lt;=0.5,"VG",IF(Q293&lt;=0.6,"G",IF(Q293&lt;=0.7,"S","NS")))</f>
        <v>NS</v>
      </c>
      <c r="S293" s="134"/>
      <c r="T293" s="134"/>
      <c r="U293" s="134"/>
      <c r="V293" s="134">
        <v>0.66</v>
      </c>
      <c r="W293" s="134" t="str">
        <f t="shared" ref="W293" si="2536">IF(V293&gt;0.85,"VG",IF(V293&gt;0.75,"G",IF(V293&gt;0.6,"S","NS")))</f>
        <v>S</v>
      </c>
      <c r="X293" s="134"/>
      <c r="Y293" s="134"/>
      <c r="Z293" s="134"/>
      <c r="AA293" s="134"/>
      <c r="AB293" s="135"/>
      <c r="AC293" s="134"/>
      <c r="AD293" s="134"/>
      <c r="AE293" s="134"/>
      <c r="AF293" s="135"/>
      <c r="AG293" s="134"/>
      <c r="AH293" s="134"/>
      <c r="AI293" s="134"/>
      <c r="AJ293" s="135"/>
      <c r="AK293" s="134"/>
      <c r="AL293" s="134"/>
    </row>
    <row r="294" spans="1:38" s="124" customFormat="1" x14ac:dyDescent="0.25">
      <c r="A294" s="124">
        <v>14159500</v>
      </c>
      <c r="B294" s="124">
        <v>23773009</v>
      </c>
      <c r="C294" s="124" t="s">
        <v>7</v>
      </c>
      <c r="D294" s="124" t="s">
        <v>245</v>
      </c>
      <c r="E294" s="124" t="s">
        <v>243</v>
      </c>
      <c r="F294" s="125">
        <v>2</v>
      </c>
      <c r="G294" s="126">
        <v>0.51</v>
      </c>
      <c r="H294" s="126" t="str">
        <f t="shared" ref="H294" si="2537">IF(G294&gt;0.8,"VG",IF(G294&gt;0.7,"G",IF(G294&gt;0.45,"S","NS")))</f>
        <v>S</v>
      </c>
      <c r="I294" s="126"/>
      <c r="J294" s="126"/>
      <c r="K294" s="126"/>
      <c r="L294" s="127">
        <v>0.153</v>
      </c>
      <c r="M294" s="126" t="str">
        <f t="shared" ref="M294" si="2538">IF(ABS(L294)&lt;5%,"VG",IF(ABS(L294)&lt;10%,"G",IF(ABS(L294)&lt;15%,"S","NS")))</f>
        <v>NS</v>
      </c>
      <c r="N294" s="126"/>
      <c r="O294" s="126"/>
      <c r="P294" s="126"/>
      <c r="Q294" s="126">
        <v>0.66</v>
      </c>
      <c r="R294" s="126" t="str">
        <f t="shared" ref="R294" si="2539">IF(Q294&lt;=0.5,"VG",IF(Q294&lt;=0.6,"G",IF(Q294&lt;=0.7,"S","NS")))</f>
        <v>S</v>
      </c>
      <c r="S294" s="126"/>
      <c r="T294" s="126"/>
      <c r="U294" s="126"/>
      <c r="V294" s="126">
        <v>0.63</v>
      </c>
      <c r="W294" s="126" t="str">
        <f t="shared" ref="W294" si="2540">IF(V294&gt;0.85,"VG",IF(V294&gt;0.75,"G",IF(V294&gt;0.6,"S","NS")))</f>
        <v>S</v>
      </c>
      <c r="X294" s="126"/>
      <c r="Y294" s="126"/>
      <c r="Z294" s="126"/>
      <c r="AA294" s="126"/>
      <c r="AB294" s="127"/>
      <c r="AC294" s="126"/>
      <c r="AD294" s="126"/>
      <c r="AE294" s="126"/>
      <c r="AF294" s="127"/>
      <c r="AG294" s="126"/>
      <c r="AH294" s="126"/>
      <c r="AI294" s="126"/>
      <c r="AJ294" s="127"/>
      <c r="AK294" s="126"/>
      <c r="AL294" s="126"/>
    </row>
    <row r="295" spans="1:38" s="124" customFormat="1" x14ac:dyDescent="0.25">
      <c r="A295" s="124">
        <v>14159500</v>
      </c>
      <c r="B295" s="124">
        <v>23773009</v>
      </c>
      <c r="C295" s="124" t="s">
        <v>7</v>
      </c>
      <c r="D295" s="124" t="s">
        <v>251</v>
      </c>
      <c r="E295" s="124" t="s">
        <v>252</v>
      </c>
      <c r="F295" s="125">
        <v>1.9</v>
      </c>
      <c r="G295" s="126">
        <v>0.53</v>
      </c>
      <c r="H295" s="126" t="str">
        <f t="shared" ref="H295" si="2541">IF(G295&gt;0.8,"VG",IF(G295&gt;0.7,"G",IF(G295&gt;0.45,"S","NS")))</f>
        <v>S</v>
      </c>
      <c r="I295" s="126"/>
      <c r="J295" s="126"/>
      <c r="K295" s="126"/>
      <c r="L295" s="127">
        <v>0.14499999999999999</v>
      </c>
      <c r="M295" s="126" t="str">
        <f t="shared" ref="M295" si="2542">IF(ABS(L295)&lt;5%,"VG",IF(ABS(L295)&lt;10%,"G",IF(ABS(L295)&lt;15%,"S","NS")))</f>
        <v>S</v>
      </c>
      <c r="N295" s="126"/>
      <c r="O295" s="126"/>
      <c r="P295" s="126"/>
      <c r="Q295" s="126">
        <v>0.65</v>
      </c>
      <c r="R295" s="126" t="str">
        <f t="shared" ref="R295" si="2543">IF(Q295&lt;=0.5,"VG",IF(Q295&lt;=0.6,"G",IF(Q295&lt;=0.7,"S","NS")))</f>
        <v>S</v>
      </c>
      <c r="S295" s="126"/>
      <c r="T295" s="126"/>
      <c r="U295" s="126"/>
      <c r="V295" s="126">
        <v>0.63</v>
      </c>
      <c r="W295" s="126" t="str">
        <f t="shared" ref="W295" si="2544">IF(V295&gt;0.85,"VG",IF(V295&gt;0.75,"G",IF(V295&gt;0.6,"S","NS")))</f>
        <v>S</v>
      </c>
      <c r="X295" s="126"/>
      <c r="Y295" s="126"/>
      <c r="Z295" s="126"/>
      <c r="AA295" s="126"/>
      <c r="AB295" s="127"/>
      <c r="AC295" s="126"/>
      <c r="AD295" s="126"/>
      <c r="AE295" s="126"/>
      <c r="AF295" s="127"/>
      <c r="AG295" s="126"/>
      <c r="AH295" s="126"/>
      <c r="AI295" s="126"/>
      <c r="AJ295" s="127"/>
      <c r="AK295" s="126"/>
      <c r="AL295" s="126"/>
    </row>
    <row r="296" spans="1:38" s="120" customFormat="1" x14ac:dyDescent="0.25">
      <c r="A296" s="120">
        <v>14159500</v>
      </c>
      <c r="B296" s="120">
        <v>23773009</v>
      </c>
      <c r="C296" s="120" t="s">
        <v>7</v>
      </c>
      <c r="D296" s="120" t="s">
        <v>254</v>
      </c>
      <c r="E296" s="120" t="s">
        <v>257</v>
      </c>
      <c r="F296" s="121">
        <v>1.7</v>
      </c>
      <c r="G296" s="122">
        <v>0.63</v>
      </c>
      <c r="H296" s="122" t="str">
        <f t="shared" ref="H296" si="2545">IF(G296&gt;0.8,"VG",IF(G296&gt;0.7,"G",IF(G296&gt;0.45,"S","NS")))</f>
        <v>S</v>
      </c>
      <c r="I296" s="122"/>
      <c r="J296" s="122"/>
      <c r="K296" s="122"/>
      <c r="L296" s="123">
        <v>2.1999999999999999E-2</v>
      </c>
      <c r="M296" s="122" t="str">
        <f t="shared" ref="M296" si="2546">IF(ABS(L296)&lt;5%,"VG",IF(ABS(L296)&lt;10%,"G",IF(ABS(L296)&lt;15%,"S","NS")))</f>
        <v>VG</v>
      </c>
      <c r="N296" s="122"/>
      <c r="O296" s="122"/>
      <c r="P296" s="122"/>
      <c r="Q296" s="122">
        <v>0.61</v>
      </c>
      <c r="R296" s="122" t="str">
        <f t="shared" ref="R296" si="2547">IF(Q296&lt;=0.5,"VG",IF(Q296&lt;=0.6,"G",IF(Q296&lt;=0.7,"S","NS")))</f>
        <v>S</v>
      </c>
      <c r="S296" s="122"/>
      <c r="T296" s="122"/>
      <c r="U296" s="122"/>
      <c r="V296" s="122">
        <v>0.63</v>
      </c>
      <c r="W296" s="122" t="str">
        <f t="shared" ref="W296" si="2548">IF(V296&gt;0.85,"VG",IF(V296&gt;0.75,"G",IF(V296&gt;0.6,"S","NS")))</f>
        <v>S</v>
      </c>
      <c r="X296" s="122"/>
      <c r="Y296" s="122"/>
      <c r="Z296" s="122"/>
      <c r="AA296" s="122"/>
      <c r="AB296" s="123"/>
      <c r="AC296" s="122"/>
      <c r="AD296" s="122"/>
      <c r="AE296" s="122"/>
      <c r="AF296" s="123"/>
      <c r="AG296" s="122"/>
      <c r="AH296" s="122"/>
      <c r="AI296" s="122"/>
      <c r="AJ296" s="123"/>
      <c r="AK296" s="122"/>
      <c r="AL296" s="122"/>
    </row>
    <row r="297" spans="1:38" s="120" customFormat="1" x14ac:dyDescent="0.25">
      <c r="A297" s="120">
        <v>14159500</v>
      </c>
      <c r="B297" s="120">
        <v>23773009</v>
      </c>
      <c r="C297" s="120" t="s">
        <v>7</v>
      </c>
      <c r="D297" s="120" t="s">
        <v>359</v>
      </c>
      <c r="E297" s="120" t="s">
        <v>363</v>
      </c>
      <c r="F297" s="121">
        <v>1.7</v>
      </c>
      <c r="G297" s="122">
        <v>0.62</v>
      </c>
      <c r="H297" s="122" t="str">
        <f t="shared" ref="H297" si="2549">IF(G297&gt;0.8,"VG",IF(G297&gt;0.7,"G",IF(G297&gt;0.45,"S","NS")))</f>
        <v>S</v>
      </c>
      <c r="I297" s="122"/>
      <c r="J297" s="122"/>
      <c r="K297" s="122"/>
      <c r="L297" s="123">
        <v>1.2E-2</v>
      </c>
      <c r="M297" s="122" t="str">
        <f t="shared" ref="M297" si="2550">IF(ABS(L297)&lt;5%,"VG",IF(ABS(L297)&lt;10%,"G",IF(ABS(L297)&lt;15%,"S","NS")))</f>
        <v>VG</v>
      </c>
      <c r="N297" s="122"/>
      <c r="O297" s="122"/>
      <c r="P297" s="122"/>
      <c r="Q297" s="122">
        <v>0.62</v>
      </c>
      <c r="R297" s="122" t="str">
        <f t="shared" ref="R297" si="2551">IF(Q297&lt;=0.5,"VG",IF(Q297&lt;=0.6,"G",IF(Q297&lt;=0.7,"S","NS")))</f>
        <v>S</v>
      </c>
      <c r="S297" s="122"/>
      <c r="T297" s="122"/>
      <c r="U297" s="122"/>
      <c r="V297" s="122">
        <v>0.62</v>
      </c>
      <c r="W297" s="122" t="str">
        <f t="shared" ref="W297" si="2552">IF(V297&gt;0.85,"VG",IF(V297&gt;0.75,"G",IF(V297&gt;0.6,"S","NS")))</f>
        <v>S</v>
      </c>
      <c r="X297" s="122"/>
      <c r="Y297" s="122"/>
      <c r="Z297" s="122"/>
      <c r="AA297" s="122"/>
      <c r="AB297" s="123"/>
      <c r="AC297" s="122"/>
      <c r="AD297" s="122"/>
      <c r="AE297" s="122"/>
      <c r="AF297" s="123"/>
      <c r="AG297" s="122"/>
      <c r="AH297" s="122"/>
      <c r="AI297" s="122"/>
      <c r="AJ297" s="123"/>
      <c r="AK297" s="122"/>
      <c r="AL297" s="122"/>
    </row>
    <row r="298" spans="1:38" s="120" customFormat="1" x14ac:dyDescent="0.25">
      <c r="A298" s="120">
        <v>14159500</v>
      </c>
      <c r="B298" s="120">
        <v>23773009</v>
      </c>
      <c r="C298" s="120" t="s">
        <v>7</v>
      </c>
      <c r="D298" s="120" t="s">
        <v>364</v>
      </c>
      <c r="E298" s="120" t="s">
        <v>363</v>
      </c>
      <c r="F298" s="121">
        <v>1.7</v>
      </c>
      <c r="G298" s="122">
        <v>0.62</v>
      </c>
      <c r="H298" s="122" t="str">
        <f t="shared" ref="H298" si="2553">IF(G298&gt;0.8,"VG",IF(G298&gt;0.7,"G",IF(G298&gt;0.45,"S","NS")))</f>
        <v>S</v>
      </c>
      <c r="I298" s="122"/>
      <c r="J298" s="122"/>
      <c r="K298" s="122"/>
      <c r="L298" s="123">
        <v>1.2999999999999999E-2</v>
      </c>
      <c r="M298" s="122" t="str">
        <f t="shared" ref="M298" si="2554">IF(ABS(L298)&lt;5%,"VG",IF(ABS(L298)&lt;10%,"G",IF(ABS(L298)&lt;15%,"S","NS")))</f>
        <v>VG</v>
      </c>
      <c r="N298" s="122"/>
      <c r="O298" s="122"/>
      <c r="P298" s="122"/>
      <c r="Q298" s="122">
        <v>0.62</v>
      </c>
      <c r="R298" s="122" t="str">
        <f t="shared" ref="R298" si="2555">IF(Q298&lt;=0.5,"VG",IF(Q298&lt;=0.6,"G",IF(Q298&lt;=0.7,"S","NS")))</f>
        <v>S</v>
      </c>
      <c r="S298" s="122"/>
      <c r="T298" s="122"/>
      <c r="U298" s="122"/>
      <c r="V298" s="122">
        <v>0.62</v>
      </c>
      <c r="W298" s="122" t="str">
        <f t="shared" ref="W298" si="2556">IF(V298&gt;0.85,"VG",IF(V298&gt;0.75,"G",IF(V298&gt;0.6,"S","NS")))</f>
        <v>S</v>
      </c>
      <c r="X298" s="122"/>
      <c r="Y298" s="122"/>
      <c r="Z298" s="122"/>
      <c r="AA298" s="122"/>
      <c r="AB298" s="123"/>
      <c r="AC298" s="122"/>
      <c r="AD298" s="122"/>
      <c r="AE298" s="122"/>
      <c r="AF298" s="123"/>
      <c r="AG298" s="122"/>
      <c r="AH298" s="122"/>
      <c r="AI298" s="122"/>
      <c r="AJ298" s="123"/>
      <c r="AK298" s="122"/>
      <c r="AL298" s="122"/>
    </row>
    <row r="299" spans="1:38" s="132" customFormat="1" x14ac:dyDescent="0.25">
      <c r="A299" s="132">
        <v>14159500</v>
      </c>
      <c r="B299" s="132">
        <v>23773009</v>
      </c>
      <c r="C299" s="132" t="s">
        <v>7</v>
      </c>
      <c r="D299" s="132" t="s">
        <v>386</v>
      </c>
      <c r="E299" s="132" t="s">
        <v>387</v>
      </c>
      <c r="F299" s="133">
        <v>2</v>
      </c>
      <c r="G299" s="178">
        <v>0.45400000000000001</v>
      </c>
      <c r="H299" s="134" t="str">
        <f t="shared" ref="H299:H300" si="2557">IF(G299&gt;0.8,"VG",IF(G299&gt;0.7,"G",IF(G299&gt;0.45,"S","NS")))</f>
        <v>S</v>
      </c>
      <c r="I299" s="134"/>
      <c r="J299" s="134"/>
      <c r="K299" s="134"/>
      <c r="L299" s="135">
        <v>-3.5000000000000003E-2</v>
      </c>
      <c r="M299" s="134" t="str">
        <f t="shared" ref="M299:M300" si="2558">IF(ABS(L299)&lt;5%,"VG",IF(ABS(L299)&lt;10%,"G",IF(ABS(L299)&lt;15%,"S","NS")))</f>
        <v>VG</v>
      </c>
      <c r="N299" s="134"/>
      <c r="O299" s="134"/>
      <c r="P299" s="134"/>
      <c r="Q299" s="134">
        <v>0.74</v>
      </c>
      <c r="R299" s="134" t="str">
        <f t="shared" ref="R299:R300" si="2559">IF(Q299&lt;=0.5,"VG",IF(Q299&lt;=0.6,"G",IF(Q299&lt;=0.7,"S","NS")))</f>
        <v>NS</v>
      </c>
      <c r="S299" s="134"/>
      <c r="T299" s="134"/>
      <c r="U299" s="134"/>
      <c r="V299" s="134">
        <v>0.47199999999999998</v>
      </c>
      <c r="W299" s="134" t="str">
        <f t="shared" ref="W299:W300" si="2560">IF(V299&gt;0.85,"VG",IF(V299&gt;0.75,"G",IF(V299&gt;0.6,"S","NS")))</f>
        <v>NS</v>
      </c>
      <c r="X299" s="134"/>
      <c r="Y299" s="134"/>
      <c r="Z299" s="134"/>
      <c r="AA299" s="134"/>
      <c r="AB299" s="135"/>
      <c r="AC299" s="134"/>
      <c r="AD299" s="134"/>
      <c r="AE299" s="134"/>
      <c r="AF299" s="135"/>
      <c r="AG299" s="134"/>
      <c r="AH299" s="134"/>
      <c r="AI299" s="134"/>
      <c r="AJ299" s="135"/>
      <c r="AK299" s="134"/>
      <c r="AL299" s="134"/>
    </row>
    <row r="300" spans="1:38" s="120" customFormat="1" x14ac:dyDescent="0.25">
      <c r="A300" s="120">
        <v>14159500</v>
      </c>
      <c r="B300" s="120">
        <v>23773009</v>
      </c>
      <c r="C300" s="120" t="s">
        <v>7</v>
      </c>
      <c r="D300" s="120" t="s">
        <v>400</v>
      </c>
      <c r="E300" s="120" t="s">
        <v>402</v>
      </c>
      <c r="F300" s="121">
        <v>1.7</v>
      </c>
      <c r="G300" s="122">
        <v>0.62</v>
      </c>
      <c r="H300" s="122" t="str">
        <f t="shared" si="2557"/>
        <v>S</v>
      </c>
      <c r="I300" s="122"/>
      <c r="J300" s="122"/>
      <c r="K300" s="122"/>
      <c r="L300" s="123">
        <v>1.6E-2</v>
      </c>
      <c r="M300" s="122" t="str">
        <f t="shared" si="2558"/>
        <v>VG</v>
      </c>
      <c r="N300" s="122"/>
      <c r="O300" s="122"/>
      <c r="P300" s="122"/>
      <c r="Q300" s="122">
        <v>0.62</v>
      </c>
      <c r="R300" s="122" t="str">
        <f t="shared" si="2559"/>
        <v>S</v>
      </c>
      <c r="S300" s="122"/>
      <c r="T300" s="122"/>
      <c r="U300" s="122"/>
      <c r="V300" s="122">
        <v>0.62</v>
      </c>
      <c r="W300" s="122" t="str">
        <f t="shared" si="2560"/>
        <v>S</v>
      </c>
      <c r="X300" s="122"/>
      <c r="Y300" s="122"/>
      <c r="Z300" s="122"/>
      <c r="AA300" s="122"/>
      <c r="AB300" s="123"/>
      <c r="AC300" s="122"/>
      <c r="AD300" s="122"/>
      <c r="AE300" s="122"/>
      <c r="AF300" s="123"/>
      <c r="AG300" s="122"/>
      <c r="AH300" s="122"/>
      <c r="AI300" s="122"/>
      <c r="AJ300" s="123"/>
      <c r="AK300" s="122"/>
      <c r="AL300" s="122"/>
    </row>
    <row r="301" spans="1:38" s="136" customFormat="1" x14ac:dyDescent="0.25">
      <c r="F301" s="137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38"/>
      <c r="V301" s="138"/>
      <c r="W301" s="138"/>
      <c r="X301" s="138"/>
      <c r="Y301" s="138"/>
      <c r="Z301" s="138"/>
      <c r="AA301" s="138"/>
      <c r="AB301" s="139"/>
      <c r="AC301" s="138"/>
      <c r="AD301" s="138"/>
      <c r="AE301" s="138"/>
      <c r="AF301" s="139"/>
      <c r="AG301" s="138"/>
      <c r="AH301" s="138"/>
      <c r="AI301" s="138"/>
      <c r="AJ301" s="139"/>
      <c r="AK301" s="138"/>
      <c r="AL301" s="138"/>
    </row>
    <row r="302" spans="1:38" s="69" customFormat="1" x14ac:dyDescent="0.25">
      <c r="A302" s="69">
        <v>14161100</v>
      </c>
      <c r="B302" s="69">
        <v>23773429</v>
      </c>
      <c r="C302" s="69" t="s">
        <v>59</v>
      </c>
      <c r="D302" s="69" t="s">
        <v>55</v>
      </c>
      <c r="F302" s="80"/>
      <c r="G302" s="70">
        <v>0.90400000000000003</v>
      </c>
      <c r="H302" s="70" t="str">
        <f t="shared" ref="H302:H308" si="2561">IF(G302&gt;0.8,"VG",IF(G302&gt;0.7,"G",IF(G302&gt;0.45,"S","NS")))</f>
        <v>VG</v>
      </c>
      <c r="I302" s="70"/>
      <c r="J302" s="70"/>
      <c r="K302" s="70"/>
      <c r="L302" s="71">
        <v>5.8000000000000003E-2</v>
      </c>
      <c r="M302" s="70" t="str">
        <f t="shared" ref="M302:M308" si="2562">IF(ABS(L302)&lt;5%,"VG",IF(ABS(L302)&lt;10%,"G",IF(ABS(L302)&lt;15%,"S","NS")))</f>
        <v>G</v>
      </c>
      <c r="N302" s="70"/>
      <c r="O302" s="70"/>
      <c r="P302" s="70"/>
      <c r="Q302" s="70">
        <v>0.307</v>
      </c>
      <c r="R302" s="70" t="str">
        <f t="shared" ref="R302:R308" si="2563">IF(Q302&lt;=0.5,"VG",IF(Q302&lt;=0.6,"G",IF(Q302&lt;=0.7,"S","NS")))</f>
        <v>VG</v>
      </c>
      <c r="S302" s="70"/>
      <c r="T302" s="70"/>
      <c r="U302" s="70"/>
      <c r="V302" s="70">
        <v>0.91900000000000004</v>
      </c>
      <c r="W302" s="70" t="str">
        <f t="shared" ref="W302:W308" si="2564">IF(V302&gt;0.85,"VG",IF(V302&gt;0.75,"G",IF(V302&gt;0.6,"S","NS")))</f>
        <v>VG</v>
      </c>
      <c r="X302" s="70"/>
      <c r="Y302" s="70"/>
      <c r="Z302" s="70"/>
      <c r="AA302" s="70"/>
      <c r="AB302" s="71"/>
      <c r="AC302" s="70"/>
      <c r="AD302" s="70"/>
      <c r="AE302" s="70"/>
      <c r="AF302" s="71"/>
      <c r="AG302" s="70"/>
      <c r="AH302" s="70"/>
      <c r="AI302" s="70"/>
      <c r="AJ302" s="71"/>
      <c r="AK302" s="70"/>
      <c r="AL302" s="70"/>
    </row>
    <row r="303" spans="1:38" s="69" customFormat="1" x14ac:dyDescent="0.25">
      <c r="A303" s="69">
        <v>14161100</v>
      </c>
      <c r="B303" s="69">
        <v>23773429</v>
      </c>
      <c r="C303" s="69" t="s">
        <v>59</v>
      </c>
      <c r="D303" s="69" t="s">
        <v>163</v>
      </c>
      <c r="F303" s="80"/>
      <c r="G303" s="70">
        <v>-2.8000000000000001E-2</v>
      </c>
      <c r="H303" s="70" t="str">
        <f t="shared" si="2561"/>
        <v>NS</v>
      </c>
      <c r="I303" s="70"/>
      <c r="J303" s="70"/>
      <c r="K303" s="70"/>
      <c r="L303" s="71">
        <v>0.47</v>
      </c>
      <c r="M303" s="70" t="str">
        <f t="shared" si="2562"/>
        <v>NS</v>
      </c>
      <c r="N303" s="70"/>
      <c r="O303" s="70"/>
      <c r="P303" s="70"/>
      <c r="Q303" s="70">
        <v>0.83399999999999996</v>
      </c>
      <c r="R303" s="70" t="str">
        <f t="shared" si="2563"/>
        <v>NS</v>
      </c>
      <c r="S303" s="70"/>
      <c r="T303" s="70"/>
      <c r="U303" s="70"/>
      <c r="V303" s="70">
        <v>0.89200000000000002</v>
      </c>
      <c r="W303" s="70" t="str">
        <f t="shared" si="2564"/>
        <v>VG</v>
      </c>
      <c r="X303" s="70"/>
      <c r="Y303" s="70"/>
      <c r="Z303" s="70"/>
      <c r="AA303" s="70"/>
      <c r="AB303" s="71"/>
      <c r="AC303" s="70"/>
      <c r="AD303" s="70"/>
      <c r="AE303" s="70"/>
      <c r="AF303" s="71"/>
      <c r="AG303" s="70"/>
      <c r="AH303" s="70"/>
      <c r="AI303" s="70"/>
      <c r="AJ303" s="71"/>
      <c r="AK303" s="70"/>
      <c r="AL303" s="70"/>
    </row>
    <row r="304" spans="1:38" s="69" customFormat="1" x14ac:dyDescent="0.25">
      <c r="A304" s="69">
        <v>14161100</v>
      </c>
      <c r="B304" s="69">
        <v>23773429</v>
      </c>
      <c r="C304" s="69" t="s">
        <v>59</v>
      </c>
      <c r="D304" s="69" t="s">
        <v>165</v>
      </c>
      <c r="F304" s="80"/>
      <c r="G304" s="70">
        <v>0.82499999999999996</v>
      </c>
      <c r="H304" s="70" t="str">
        <f t="shared" si="2561"/>
        <v>VG</v>
      </c>
      <c r="I304" s="70"/>
      <c r="J304" s="70"/>
      <c r="K304" s="70"/>
      <c r="L304" s="71">
        <v>-6.7000000000000004E-2</v>
      </c>
      <c r="M304" s="70" t="str">
        <f t="shared" si="2562"/>
        <v>G</v>
      </c>
      <c r="N304" s="70"/>
      <c r="O304" s="70"/>
      <c r="P304" s="70"/>
      <c r="Q304" s="70">
        <v>0.41299999999999998</v>
      </c>
      <c r="R304" s="70" t="str">
        <f t="shared" si="2563"/>
        <v>VG</v>
      </c>
      <c r="S304" s="70"/>
      <c r="T304" s="70"/>
      <c r="U304" s="70"/>
      <c r="V304" s="70">
        <v>0.89500000000000002</v>
      </c>
      <c r="W304" s="70" t="str">
        <f t="shared" si="2564"/>
        <v>VG</v>
      </c>
      <c r="X304" s="70"/>
      <c r="Y304" s="70"/>
      <c r="Z304" s="70"/>
      <c r="AA304" s="70"/>
      <c r="AB304" s="71"/>
      <c r="AC304" s="70"/>
      <c r="AD304" s="70"/>
      <c r="AE304" s="70"/>
      <c r="AF304" s="71"/>
      <c r="AG304" s="70"/>
      <c r="AH304" s="70"/>
      <c r="AI304" s="70"/>
      <c r="AJ304" s="71"/>
      <c r="AK304" s="70"/>
      <c r="AL304" s="70"/>
    </row>
    <row r="305" spans="1:38" s="63" customFormat="1" x14ac:dyDescent="0.25">
      <c r="A305" s="63">
        <v>14161100</v>
      </c>
      <c r="B305" s="63">
        <v>23773429</v>
      </c>
      <c r="C305" s="63" t="s">
        <v>59</v>
      </c>
      <c r="D305" s="63" t="s">
        <v>174</v>
      </c>
      <c r="F305" s="79">
        <v>1.3</v>
      </c>
      <c r="G305" s="64">
        <v>0.85599999999999998</v>
      </c>
      <c r="H305" s="64" t="str">
        <f t="shared" si="2561"/>
        <v>VG</v>
      </c>
      <c r="I305" s="64"/>
      <c r="J305" s="64"/>
      <c r="K305" s="64"/>
      <c r="L305" s="65">
        <v>-7.4999999999999997E-2</v>
      </c>
      <c r="M305" s="64" t="str">
        <f t="shared" si="2562"/>
        <v>G</v>
      </c>
      <c r="N305" s="64"/>
      <c r="O305" s="64"/>
      <c r="P305" s="64"/>
      <c r="Q305" s="64">
        <v>0.373</v>
      </c>
      <c r="R305" s="64" t="str">
        <f t="shared" si="2563"/>
        <v>VG</v>
      </c>
      <c r="S305" s="64"/>
      <c r="T305" s="64"/>
      <c r="U305" s="64"/>
      <c r="V305" s="64">
        <v>0.92500000000000004</v>
      </c>
      <c r="W305" s="64" t="str">
        <f t="shared" si="2564"/>
        <v>VG</v>
      </c>
      <c r="X305" s="64"/>
      <c r="Y305" s="64"/>
      <c r="Z305" s="64"/>
      <c r="AA305" s="64"/>
      <c r="AB305" s="65"/>
      <c r="AC305" s="64"/>
      <c r="AD305" s="64"/>
      <c r="AE305" s="64"/>
      <c r="AF305" s="65"/>
      <c r="AG305" s="64"/>
      <c r="AH305" s="64"/>
      <c r="AI305" s="64"/>
      <c r="AJ305" s="65"/>
      <c r="AK305" s="64"/>
      <c r="AL305" s="64"/>
    </row>
    <row r="306" spans="1:38" s="63" customFormat="1" ht="30" x14ac:dyDescent="0.25">
      <c r="A306" s="63">
        <v>14161100</v>
      </c>
      <c r="B306" s="63">
        <v>23773429</v>
      </c>
      <c r="C306" s="63" t="s">
        <v>59</v>
      </c>
      <c r="D306" s="82" t="s">
        <v>175</v>
      </c>
      <c r="E306" s="82"/>
      <c r="F306" s="79">
        <v>1.2</v>
      </c>
      <c r="G306" s="64">
        <v>0.85599999999999998</v>
      </c>
      <c r="H306" s="64" t="str">
        <f t="shared" si="2561"/>
        <v>VG</v>
      </c>
      <c r="I306" s="64"/>
      <c r="J306" s="64"/>
      <c r="K306" s="64"/>
      <c r="L306" s="65">
        <v>-7.2999999999999995E-2</v>
      </c>
      <c r="M306" s="64" t="str">
        <f t="shared" si="2562"/>
        <v>G</v>
      </c>
      <c r="N306" s="64"/>
      <c r="O306" s="64"/>
      <c r="P306" s="64"/>
      <c r="Q306" s="64">
        <v>0.373</v>
      </c>
      <c r="R306" s="64" t="str">
        <f t="shared" si="2563"/>
        <v>VG</v>
      </c>
      <c r="S306" s="64"/>
      <c r="T306" s="64"/>
      <c r="U306" s="64"/>
      <c r="V306" s="64">
        <v>0.92500000000000004</v>
      </c>
      <c r="W306" s="64" t="str">
        <f t="shared" si="2564"/>
        <v>VG</v>
      </c>
      <c r="X306" s="64"/>
      <c r="Y306" s="64"/>
      <c r="Z306" s="64"/>
      <c r="AA306" s="64"/>
      <c r="AB306" s="65"/>
      <c r="AC306" s="64"/>
      <c r="AD306" s="64"/>
      <c r="AE306" s="64"/>
      <c r="AF306" s="65"/>
      <c r="AG306" s="64"/>
      <c r="AH306" s="64"/>
      <c r="AI306" s="64"/>
      <c r="AJ306" s="65"/>
      <c r="AK306" s="64"/>
      <c r="AL306" s="64"/>
    </row>
    <row r="307" spans="1:38" s="63" customFormat="1" x14ac:dyDescent="0.25">
      <c r="A307" s="63">
        <v>14161100</v>
      </c>
      <c r="B307" s="63">
        <v>23773429</v>
      </c>
      <c r="C307" s="63" t="s">
        <v>59</v>
      </c>
      <c r="D307" s="82" t="s">
        <v>177</v>
      </c>
      <c r="E307" s="82"/>
      <c r="F307" s="79">
        <v>0.9</v>
      </c>
      <c r="G307" s="64">
        <v>0.92</v>
      </c>
      <c r="H307" s="64" t="str">
        <f t="shared" si="2561"/>
        <v>VG</v>
      </c>
      <c r="I307" s="64"/>
      <c r="J307" s="64"/>
      <c r="K307" s="64"/>
      <c r="L307" s="65">
        <v>-8.0000000000000002E-3</v>
      </c>
      <c r="M307" s="64" t="str">
        <f t="shared" si="2562"/>
        <v>VG</v>
      </c>
      <c r="N307" s="64"/>
      <c r="O307" s="64"/>
      <c r="P307" s="64"/>
      <c r="Q307" s="64">
        <v>0.28000000000000003</v>
      </c>
      <c r="R307" s="64" t="str">
        <f t="shared" si="2563"/>
        <v>VG</v>
      </c>
      <c r="S307" s="64"/>
      <c r="T307" s="64"/>
      <c r="U307" s="64"/>
      <c r="V307" s="64">
        <v>0.92500000000000004</v>
      </c>
      <c r="W307" s="64" t="str">
        <f t="shared" si="2564"/>
        <v>VG</v>
      </c>
      <c r="X307" s="64"/>
      <c r="Y307" s="64"/>
      <c r="Z307" s="64"/>
      <c r="AA307" s="64"/>
      <c r="AB307" s="65"/>
      <c r="AC307" s="64"/>
      <c r="AD307" s="64"/>
      <c r="AE307" s="64"/>
      <c r="AF307" s="65"/>
      <c r="AG307" s="64"/>
      <c r="AH307" s="64"/>
      <c r="AI307" s="64"/>
      <c r="AJ307" s="65"/>
      <c r="AK307" s="64"/>
      <c r="AL307" s="64"/>
    </row>
    <row r="308" spans="1:38" s="63" customFormat="1" x14ac:dyDescent="0.25">
      <c r="A308" s="63">
        <v>14161100</v>
      </c>
      <c r="B308" s="63">
        <v>23773429</v>
      </c>
      <c r="C308" s="63" t="s">
        <v>59</v>
      </c>
      <c r="D308" s="98" t="s">
        <v>186</v>
      </c>
      <c r="E308" s="98"/>
      <c r="F308" s="79">
        <v>1.3</v>
      </c>
      <c r="G308" s="64">
        <v>0.86</v>
      </c>
      <c r="H308" s="64" t="str">
        <f t="shared" si="2561"/>
        <v>VG</v>
      </c>
      <c r="I308" s="64"/>
      <c r="J308" s="64"/>
      <c r="K308" s="64"/>
      <c r="L308" s="65">
        <v>0.14599999999999999</v>
      </c>
      <c r="M308" s="64" t="str">
        <f t="shared" si="2562"/>
        <v>S</v>
      </c>
      <c r="N308" s="64"/>
      <c r="O308" s="64"/>
      <c r="P308" s="64"/>
      <c r="Q308" s="64">
        <v>0.36</v>
      </c>
      <c r="R308" s="64" t="str">
        <f t="shared" si="2563"/>
        <v>VG</v>
      </c>
      <c r="S308" s="64"/>
      <c r="T308" s="64"/>
      <c r="U308" s="64"/>
      <c r="V308" s="64">
        <v>0.95</v>
      </c>
      <c r="W308" s="64" t="str">
        <f t="shared" si="2564"/>
        <v>VG</v>
      </c>
      <c r="X308" s="64"/>
      <c r="Y308" s="64"/>
      <c r="Z308" s="64"/>
      <c r="AA308" s="64"/>
      <c r="AB308" s="65"/>
      <c r="AC308" s="64"/>
      <c r="AD308" s="64"/>
      <c r="AE308" s="64"/>
      <c r="AF308" s="65"/>
      <c r="AG308" s="64"/>
      <c r="AH308" s="64"/>
      <c r="AI308" s="64"/>
      <c r="AJ308" s="65"/>
      <c r="AK308" s="64"/>
      <c r="AL308" s="64"/>
    </row>
    <row r="309" spans="1:38" s="63" customFormat="1" x14ac:dyDescent="0.25">
      <c r="A309" s="63">
        <v>14161100</v>
      </c>
      <c r="B309" s="63">
        <v>23773429</v>
      </c>
      <c r="C309" s="63" t="s">
        <v>59</v>
      </c>
      <c r="D309" s="98" t="s">
        <v>204</v>
      </c>
      <c r="E309" s="98" t="s">
        <v>201</v>
      </c>
      <c r="F309" s="79">
        <v>0.8</v>
      </c>
      <c r="G309" s="64">
        <v>0.94</v>
      </c>
      <c r="H309" s="64" t="str">
        <f t="shared" ref="H309" si="2565">IF(G309&gt;0.8,"VG",IF(G309&gt;0.7,"G",IF(G309&gt;0.45,"S","NS")))</f>
        <v>VG</v>
      </c>
      <c r="I309" s="64"/>
      <c r="J309" s="64"/>
      <c r="K309" s="64"/>
      <c r="L309" s="65">
        <v>-8.9999999999999993E-3</v>
      </c>
      <c r="M309" s="64" t="str">
        <f t="shared" ref="M309" si="2566">IF(ABS(L309)&lt;5%,"VG",IF(ABS(L309)&lt;10%,"G",IF(ABS(L309)&lt;15%,"S","NS")))</f>
        <v>VG</v>
      </c>
      <c r="N309" s="64"/>
      <c r="O309" s="64"/>
      <c r="P309" s="64"/>
      <c r="Q309" s="64">
        <v>0.25</v>
      </c>
      <c r="R309" s="64" t="str">
        <f t="shared" ref="R309" si="2567">IF(Q309&lt;=0.5,"VG",IF(Q309&lt;=0.6,"G",IF(Q309&lt;=0.7,"S","NS")))</f>
        <v>VG</v>
      </c>
      <c r="S309" s="64"/>
      <c r="T309" s="64"/>
      <c r="U309" s="64"/>
      <c r="V309" s="64">
        <v>0.94</v>
      </c>
      <c r="W309" s="64" t="str">
        <f t="shared" ref="W309" si="2568">IF(V309&gt;0.85,"VG",IF(V309&gt;0.75,"G",IF(V309&gt;0.6,"S","NS")))</f>
        <v>VG</v>
      </c>
      <c r="X309" s="64"/>
      <c r="Y309" s="64"/>
      <c r="Z309" s="64"/>
      <c r="AA309" s="64"/>
      <c r="AB309" s="65"/>
      <c r="AC309" s="64"/>
      <c r="AD309" s="64"/>
      <c r="AE309" s="64"/>
      <c r="AF309" s="65"/>
      <c r="AG309" s="64"/>
      <c r="AH309" s="64"/>
      <c r="AI309" s="64"/>
      <c r="AJ309" s="65"/>
      <c r="AK309" s="64"/>
      <c r="AL309" s="64"/>
    </row>
    <row r="310" spans="1:38" s="63" customFormat="1" x14ac:dyDescent="0.25">
      <c r="A310" s="63">
        <v>14161100</v>
      </c>
      <c r="B310" s="63">
        <v>23773429</v>
      </c>
      <c r="C310" s="63" t="s">
        <v>59</v>
      </c>
      <c r="D310" s="98" t="s">
        <v>212</v>
      </c>
      <c r="E310" s="98" t="s">
        <v>216</v>
      </c>
      <c r="F310" s="79">
        <v>0.8</v>
      </c>
      <c r="G310" s="64">
        <v>0.94</v>
      </c>
      <c r="H310" s="64" t="str">
        <f t="shared" ref="H310" si="2569">IF(G310&gt;0.8,"VG",IF(G310&gt;0.7,"G",IF(G310&gt;0.45,"S","NS")))</f>
        <v>VG</v>
      </c>
      <c r="I310" s="64"/>
      <c r="J310" s="64"/>
      <c r="K310" s="64"/>
      <c r="L310" s="65">
        <v>-6.0000000000000001E-3</v>
      </c>
      <c r="M310" s="64" t="str">
        <f t="shared" ref="M310" si="2570">IF(ABS(L310)&lt;5%,"VG",IF(ABS(L310)&lt;10%,"G",IF(ABS(L310)&lt;15%,"S","NS")))</f>
        <v>VG</v>
      </c>
      <c r="N310" s="64"/>
      <c r="O310" s="64"/>
      <c r="P310" s="64"/>
      <c r="Q310" s="64">
        <v>0.24</v>
      </c>
      <c r="R310" s="64" t="str">
        <f t="shared" ref="R310" si="2571">IF(Q310&lt;=0.5,"VG",IF(Q310&lt;=0.6,"G",IF(Q310&lt;=0.7,"S","NS")))</f>
        <v>VG</v>
      </c>
      <c r="S310" s="64"/>
      <c r="T310" s="64"/>
      <c r="U310" s="64"/>
      <c r="V310" s="64">
        <v>0.94</v>
      </c>
      <c r="W310" s="64" t="str">
        <f t="shared" ref="W310" si="2572">IF(V310&gt;0.85,"VG",IF(V310&gt;0.75,"G",IF(V310&gt;0.6,"S","NS")))</f>
        <v>VG</v>
      </c>
      <c r="X310" s="64"/>
      <c r="Y310" s="64"/>
      <c r="Z310" s="64"/>
      <c r="AA310" s="64"/>
      <c r="AB310" s="65"/>
      <c r="AC310" s="64"/>
      <c r="AD310" s="64"/>
      <c r="AE310" s="64"/>
      <c r="AF310" s="65"/>
      <c r="AG310" s="64"/>
      <c r="AH310" s="64"/>
      <c r="AI310" s="64"/>
      <c r="AJ310" s="65"/>
      <c r="AK310" s="64"/>
      <c r="AL310" s="64"/>
    </row>
    <row r="311" spans="1:38" s="63" customFormat="1" x14ac:dyDescent="0.25">
      <c r="A311" s="63">
        <v>14161100</v>
      </c>
      <c r="B311" s="63">
        <v>23773429</v>
      </c>
      <c r="C311" s="63" t="s">
        <v>59</v>
      </c>
      <c r="D311" s="98" t="s">
        <v>228</v>
      </c>
      <c r="E311" s="98" t="s">
        <v>231</v>
      </c>
      <c r="F311" s="79">
        <v>0.8</v>
      </c>
      <c r="G311" s="64">
        <v>0.94</v>
      </c>
      <c r="H311" s="64" t="str">
        <f t="shared" ref="H311" si="2573">IF(G311&gt;0.8,"VG",IF(G311&gt;0.7,"G",IF(G311&gt;0.45,"S","NS")))</f>
        <v>VG</v>
      </c>
      <c r="I311" s="64"/>
      <c r="J311" s="64"/>
      <c r="K311" s="64"/>
      <c r="L311" s="65">
        <v>3.1E-2</v>
      </c>
      <c r="M311" s="64" t="str">
        <f t="shared" ref="M311" si="2574">IF(ABS(L311)&lt;5%,"VG",IF(ABS(L311)&lt;10%,"G",IF(ABS(L311)&lt;15%,"S","NS")))</f>
        <v>VG</v>
      </c>
      <c r="N311" s="64"/>
      <c r="O311" s="64"/>
      <c r="P311" s="64"/>
      <c r="Q311" s="64">
        <v>0.25</v>
      </c>
      <c r="R311" s="64" t="str">
        <f t="shared" ref="R311" si="2575">IF(Q311&lt;=0.5,"VG",IF(Q311&lt;=0.6,"G",IF(Q311&lt;=0.7,"S","NS")))</f>
        <v>VG</v>
      </c>
      <c r="S311" s="64"/>
      <c r="T311" s="64"/>
      <c r="U311" s="64"/>
      <c r="V311" s="64">
        <v>0.94</v>
      </c>
      <c r="W311" s="64" t="str">
        <f t="shared" ref="W311" si="2576">IF(V311&gt;0.85,"VG",IF(V311&gt;0.75,"G",IF(V311&gt;0.6,"S","NS")))</f>
        <v>VG</v>
      </c>
      <c r="X311" s="64"/>
      <c r="Y311" s="64"/>
      <c r="Z311" s="64"/>
      <c r="AA311" s="64"/>
      <c r="AB311" s="65"/>
      <c r="AC311" s="64"/>
      <c r="AD311" s="64"/>
      <c r="AE311" s="64"/>
      <c r="AF311" s="65"/>
      <c r="AG311" s="64"/>
      <c r="AH311" s="64"/>
      <c r="AI311" s="64"/>
      <c r="AJ311" s="65"/>
      <c r="AK311" s="64"/>
      <c r="AL311" s="64"/>
    </row>
    <row r="312" spans="1:38" s="63" customFormat="1" x14ac:dyDescent="0.25">
      <c r="A312" s="63">
        <v>14161100</v>
      </c>
      <c r="B312" s="63">
        <v>23773429</v>
      </c>
      <c r="C312" s="63" t="s">
        <v>59</v>
      </c>
      <c r="D312" s="98" t="s">
        <v>251</v>
      </c>
      <c r="E312" s="98" t="s">
        <v>231</v>
      </c>
      <c r="F312" s="79">
        <v>0.9</v>
      </c>
      <c r="G312" s="64">
        <v>0.94</v>
      </c>
      <c r="H312" s="64" t="str">
        <f t="shared" ref="H312" si="2577">IF(G312&gt;0.8,"VG",IF(G312&gt;0.7,"G",IF(G312&gt;0.45,"S","NS")))</f>
        <v>VG</v>
      </c>
      <c r="I312" s="64"/>
      <c r="J312" s="64"/>
      <c r="K312" s="64"/>
      <c r="L312" s="65">
        <v>3.2000000000000001E-2</v>
      </c>
      <c r="M312" s="64" t="str">
        <f t="shared" ref="M312" si="2578">IF(ABS(L312)&lt;5%,"VG",IF(ABS(L312)&lt;10%,"G",IF(ABS(L312)&lt;15%,"S","NS")))</f>
        <v>VG</v>
      </c>
      <c r="N312" s="64"/>
      <c r="O312" s="64"/>
      <c r="P312" s="64"/>
      <c r="Q312" s="64">
        <v>0.25</v>
      </c>
      <c r="R312" s="64" t="str">
        <f t="shared" ref="R312" si="2579">IF(Q312&lt;=0.5,"VG",IF(Q312&lt;=0.6,"G",IF(Q312&lt;=0.7,"S","NS")))</f>
        <v>VG</v>
      </c>
      <c r="S312" s="64"/>
      <c r="T312" s="64"/>
      <c r="U312" s="64"/>
      <c r="V312" s="64">
        <v>0.94</v>
      </c>
      <c r="W312" s="64" t="str">
        <f t="shared" ref="W312" si="2580">IF(V312&gt;0.85,"VG",IF(V312&gt;0.75,"G",IF(V312&gt;0.6,"S","NS")))</f>
        <v>VG</v>
      </c>
      <c r="X312" s="64"/>
      <c r="Y312" s="64"/>
      <c r="Z312" s="64"/>
      <c r="AA312" s="64"/>
      <c r="AB312" s="65"/>
      <c r="AC312" s="64"/>
      <c r="AD312" s="64"/>
      <c r="AE312" s="64"/>
      <c r="AF312" s="65"/>
      <c r="AG312" s="64"/>
      <c r="AH312" s="64"/>
      <c r="AI312" s="64"/>
      <c r="AJ312" s="65"/>
      <c r="AK312" s="64"/>
      <c r="AL312" s="64"/>
    </row>
    <row r="313" spans="1:38" s="76" customFormat="1" x14ac:dyDescent="0.25">
      <c r="A313" s="76">
        <v>14161100</v>
      </c>
      <c r="B313" s="76">
        <v>23773429</v>
      </c>
      <c r="C313" s="76" t="s">
        <v>59</v>
      </c>
      <c r="D313" s="141" t="s">
        <v>254</v>
      </c>
      <c r="E313" s="141" t="s">
        <v>256</v>
      </c>
      <c r="F313" s="77">
        <v>1.9</v>
      </c>
      <c r="G313" s="16">
        <v>0.74</v>
      </c>
      <c r="H313" s="16" t="str">
        <f t="shared" ref="H313" si="2581">IF(G313&gt;0.8,"VG",IF(G313&gt;0.7,"G",IF(G313&gt;0.45,"S","NS")))</f>
        <v>G</v>
      </c>
      <c r="I313" s="16"/>
      <c r="J313" s="16"/>
      <c r="K313" s="16"/>
      <c r="L313" s="28">
        <v>-0.17199999999999999</v>
      </c>
      <c r="M313" s="16" t="str">
        <f t="shared" ref="M313" si="2582">IF(ABS(L313)&lt;5%,"VG",IF(ABS(L313)&lt;10%,"G",IF(ABS(L313)&lt;15%,"S","NS")))</f>
        <v>NS</v>
      </c>
      <c r="N313" s="16"/>
      <c r="O313" s="16"/>
      <c r="P313" s="16"/>
      <c r="Q313" s="16">
        <v>0.47</v>
      </c>
      <c r="R313" s="16" t="str">
        <f t="shared" ref="R313" si="2583">IF(Q313&lt;=0.5,"VG",IF(Q313&lt;=0.6,"G",IF(Q313&lt;=0.7,"S","NS")))</f>
        <v>VG</v>
      </c>
      <c r="S313" s="16"/>
      <c r="T313" s="16"/>
      <c r="U313" s="16"/>
      <c r="V313" s="16">
        <v>0.94</v>
      </c>
      <c r="W313" s="16" t="str">
        <f t="shared" ref="W313" si="2584">IF(V313&gt;0.85,"VG",IF(V313&gt;0.75,"G",IF(V313&gt;0.6,"S","NS")))</f>
        <v>VG</v>
      </c>
      <c r="X313" s="16"/>
      <c r="Y313" s="16"/>
      <c r="Z313" s="16"/>
      <c r="AA313" s="16"/>
      <c r="AB313" s="28"/>
      <c r="AC313" s="16"/>
      <c r="AD313" s="16"/>
      <c r="AE313" s="16"/>
      <c r="AF313" s="28"/>
      <c r="AG313" s="16"/>
      <c r="AH313" s="16"/>
      <c r="AI313" s="16"/>
      <c r="AJ313" s="28"/>
      <c r="AK313" s="16"/>
      <c r="AL313" s="16"/>
    </row>
    <row r="314" spans="1:38" s="47" customFormat="1" x14ac:dyDescent="0.25">
      <c r="A314" s="47">
        <v>14161100</v>
      </c>
      <c r="B314" s="47">
        <v>23773429</v>
      </c>
      <c r="C314" s="47" t="s">
        <v>59</v>
      </c>
      <c r="D314" s="99" t="s">
        <v>359</v>
      </c>
      <c r="E314" s="99" t="s">
        <v>362</v>
      </c>
      <c r="F314" s="100">
        <v>1.9</v>
      </c>
      <c r="G314" s="49">
        <v>0.75</v>
      </c>
      <c r="H314" s="49" t="str">
        <f t="shared" ref="H314" si="2585">IF(G314&gt;0.8,"VG",IF(G314&gt;0.7,"G",IF(G314&gt;0.45,"S","NS")))</f>
        <v>G</v>
      </c>
      <c r="I314" s="49"/>
      <c r="J314" s="49"/>
      <c r="K314" s="49"/>
      <c r="L314" s="50">
        <v>-0.16900000000000001</v>
      </c>
      <c r="M314" s="49" t="str">
        <f t="shared" ref="M314" si="2586">IF(ABS(L314)&lt;5%,"VG",IF(ABS(L314)&lt;10%,"G",IF(ABS(L314)&lt;15%,"S","NS")))</f>
        <v>NS</v>
      </c>
      <c r="N314" s="49"/>
      <c r="O314" s="49"/>
      <c r="P314" s="49"/>
      <c r="Q314" s="49">
        <v>0.46</v>
      </c>
      <c r="R314" s="49" t="str">
        <f t="shared" ref="R314" si="2587">IF(Q314&lt;=0.5,"VG",IF(Q314&lt;=0.6,"G",IF(Q314&lt;=0.7,"S","NS")))</f>
        <v>VG</v>
      </c>
      <c r="S314" s="49"/>
      <c r="T314" s="49"/>
      <c r="U314" s="49"/>
      <c r="V314" s="49">
        <v>0.94</v>
      </c>
      <c r="W314" s="49" t="str">
        <f t="shared" ref="W314" si="2588">IF(V314&gt;0.85,"VG",IF(V314&gt;0.75,"G",IF(V314&gt;0.6,"S","NS")))</f>
        <v>VG</v>
      </c>
      <c r="X314" s="49"/>
      <c r="Y314" s="49"/>
      <c r="Z314" s="49"/>
      <c r="AA314" s="49"/>
      <c r="AB314" s="50"/>
      <c r="AC314" s="49"/>
      <c r="AD314" s="49"/>
      <c r="AE314" s="49"/>
      <c r="AF314" s="50"/>
      <c r="AG314" s="49"/>
      <c r="AH314" s="49"/>
      <c r="AI314" s="49"/>
      <c r="AJ314" s="50"/>
      <c r="AK314" s="49"/>
      <c r="AL314" s="49"/>
    </row>
    <row r="315" spans="1:38" s="47" customFormat="1" x14ac:dyDescent="0.25">
      <c r="A315" s="47">
        <v>14161100</v>
      </c>
      <c r="B315" s="47">
        <v>23773429</v>
      </c>
      <c r="C315" s="47" t="s">
        <v>59</v>
      </c>
      <c r="D315" s="99" t="s">
        <v>364</v>
      </c>
      <c r="E315" s="99" t="s">
        <v>362</v>
      </c>
      <c r="F315" s="100">
        <v>1.9</v>
      </c>
      <c r="G315" s="49">
        <v>0.74</v>
      </c>
      <c r="H315" s="49" t="str">
        <f t="shared" ref="H315" si="2589">IF(G315&gt;0.8,"VG",IF(G315&gt;0.7,"G",IF(G315&gt;0.45,"S","NS")))</f>
        <v>G</v>
      </c>
      <c r="I315" s="49"/>
      <c r="J315" s="49"/>
      <c r="K315" s="49"/>
      <c r="L315" s="50">
        <v>-0.16900000000000001</v>
      </c>
      <c r="M315" s="49" t="str">
        <f t="shared" ref="M315" si="2590">IF(ABS(L315)&lt;5%,"VG",IF(ABS(L315)&lt;10%,"G",IF(ABS(L315)&lt;15%,"S","NS")))</f>
        <v>NS</v>
      </c>
      <c r="N315" s="49"/>
      <c r="O315" s="49"/>
      <c r="P315" s="49"/>
      <c r="Q315" s="49">
        <v>0.46</v>
      </c>
      <c r="R315" s="49" t="str">
        <f t="shared" ref="R315" si="2591">IF(Q315&lt;=0.5,"VG",IF(Q315&lt;=0.6,"G",IF(Q315&lt;=0.7,"S","NS")))</f>
        <v>VG</v>
      </c>
      <c r="S315" s="49"/>
      <c r="T315" s="49"/>
      <c r="U315" s="49"/>
      <c r="V315" s="49">
        <v>0.94</v>
      </c>
      <c r="W315" s="49" t="str">
        <f t="shared" ref="W315" si="2592">IF(V315&gt;0.85,"VG",IF(V315&gt;0.75,"G",IF(V315&gt;0.6,"S","NS")))</f>
        <v>VG</v>
      </c>
      <c r="X315" s="49"/>
      <c r="Y315" s="49"/>
      <c r="Z315" s="49"/>
      <c r="AA315" s="49"/>
      <c r="AB315" s="50"/>
      <c r="AC315" s="49"/>
      <c r="AD315" s="49"/>
      <c r="AE315" s="49"/>
      <c r="AF315" s="50"/>
      <c r="AG315" s="49"/>
      <c r="AH315" s="49"/>
      <c r="AI315" s="49"/>
      <c r="AJ315" s="50"/>
      <c r="AK315" s="49"/>
      <c r="AL315" s="49"/>
    </row>
    <row r="316" spans="1:38" s="47" customFormat="1" x14ac:dyDescent="0.25">
      <c r="A316" s="47">
        <v>14161100</v>
      </c>
      <c r="B316" s="47">
        <v>23773429</v>
      </c>
      <c r="C316" s="47" t="s">
        <v>59</v>
      </c>
      <c r="D316" s="99" t="s">
        <v>386</v>
      </c>
      <c r="E316" s="99" t="s">
        <v>362</v>
      </c>
      <c r="F316" s="100">
        <v>2</v>
      </c>
      <c r="G316" s="49">
        <v>0.73199999999999998</v>
      </c>
      <c r="H316" s="49" t="str">
        <f t="shared" ref="H316:H317" si="2593">IF(G316&gt;0.8,"VG",IF(G316&gt;0.7,"G",IF(G316&gt;0.45,"S","NS")))</f>
        <v>G</v>
      </c>
      <c r="I316" s="49"/>
      <c r="J316" s="49"/>
      <c r="K316" s="49"/>
      <c r="L316" s="50">
        <v>-0.16600000000000001</v>
      </c>
      <c r="M316" s="49" t="str">
        <f t="shared" ref="M316:M317" si="2594">IF(ABS(L316)&lt;5%,"VG",IF(ABS(L316)&lt;10%,"G",IF(ABS(L316)&lt;15%,"S","NS")))</f>
        <v>NS</v>
      </c>
      <c r="N316" s="49"/>
      <c r="O316" s="49"/>
      <c r="P316" s="49"/>
      <c r="Q316" s="49">
        <v>0.48</v>
      </c>
      <c r="R316" s="49" t="str">
        <f t="shared" ref="R316:R317" si="2595">IF(Q316&lt;=0.5,"VG",IF(Q316&lt;=0.6,"G",IF(Q316&lt;=0.7,"S","NS")))</f>
        <v>VG</v>
      </c>
      <c r="S316" s="49"/>
      <c r="T316" s="49"/>
      <c r="U316" s="49"/>
      <c r="V316" s="49">
        <v>0.89900000000000002</v>
      </c>
      <c r="W316" s="49" t="str">
        <f t="shared" ref="W316:W317" si="2596">IF(V316&gt;0.85,"VG",IF(V316&gt;0.75,"G",IF(V316&gt;0.6,"S","NS")))</f>
        <v>VG</v>
      </c>
      <c r="X316" s="49"/>
      <c r="Y316" s="49"/>
      <c r="Z316" s="49"/>
      <c r="AA316" s="49"/>
      <c r="AB316" s="50"/>
      <c r="AC316" s="49"/>
      <c r="AD316" s="49"/>
      <c r="AE316" s="49"/>
      <c r="AF316" s="50"/>
      <c r="AG316" s="49"/>
      <c r="AH316" s="49"/>
      <c r="AI316" s="49"/>
      <c r="AJ316" s="50"/>
      <c r="AK316" s="49"/>
      <c r="AL316" s="49"/>
    </row>
    <row r="317" spans="1:38" s="47" customFormat="1" x14ac:dyDescent="0.25">
      <c r="A317" s="47">
        <v>14161100</v>
      </c>
      <c r="B317" s="47">
        <v>23773429</v>
      </c>
      <c r="C317" s="47" t="s">
        <v>59</v>
      </c>
      <c r="D317" s="99" t="s">
        <v>400</v>
      </c>
      <c r="E317" s="99" t="s">
        <v>362</v>
      </c>
      <c r="F317" s="100">
        <v>1.8</v>
      </c>
      <c r="G317" s="49">
        <v>0.75</v>
      </c>
      <c r="H317" s="49" t="str">
        <f t="shared" si="2593"/>
        <v>G</v>
      </c>
      <c r="I317" s="49"/>
      <c r="J317" s="49"/>
      <c r="K317" s="49"/>
      <c r="L317" s="50">
        <v>-0.16800000000000001</v>
      </c>
      <c r="M317" s="49" t="str">
        <f t="shared" si="2594"/>
        <v>NS</v>
      </c>
      <c r="N317" s="49"/>
      <c r="O317" s="49"/>
      <c r="P317" s="49"/>
      <c r="Q317" s="49">
        <v>0.46</v>
      </c>
      <c r="R317" s="49" t="str">
        <f t="shared" si="2595"/>
        <v>VG</v>
      </c>
      <c r="S317" s="49"/>
      <c r="T317" s="49"/>
      <c r="U317" s="49"/>
      <c r="V317" s="49">
        <v>0.94</v>
      </c>
      <c r="W317" s="49" t="str">
        <f t="shared" si="2596"/>
        <v>VG</v>
      </c>
      <c r="X317" s="49"/>
      <c r="Y317" s="49"/>
      <c r="Z317" s="49"/>
      <c r="AA317" s="49"/>
      <c r="AB317" s="50"/>
      <c r="AC317" s="49"/>
      <c r="AD317" s="49"/>
      <c r="AE317" s="49"/>
      <c r="AF317" s="50"/>
      <c r="AG317" s="49"/>
      <c r="AH317" s="49"/>
      <c r="AI317" s="49"/>
      <c r="AJ317" s="50"/>
      <c r="AK317" s="49"/>
      <c r="AL317" s="49"/>
    </row>
    <row r="318" spans="1:38" s="69" customFormat="1" x14ac:dyDescent="0.25">
      <c r="D318" s="140"/>
      <c r="E318" s="140"/>
      <c r="F318" s="80"/>
      <c r="G318" s="70"/>
      <c r="H318" s="70"/>
      <c r="I318" s="70"/>
      <c r="J318" s="70"/>
      <c r="K318" s="70"/>
      <c r="L318" s="71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  <c r="AA318" s="70"/>
      <c r="AB318" s="71"/>
      <c r="AC318" s="70"/>
      <c r="AD318" s="70"/>
      <c r="AE318" s="70"/>
      <c r="AF318" s="71"/>
      <c r="AG318" s="70"/>
      <c r="AH318" s="70"/>
      <c r="AI318" s="70"/>
      <c r="AJ318" s="71"/>
      <c r="AK318" s="70"/>
      <c r="AL318" s="70"/>
    </row>
    <row r="319" spans="1:38" s="69" customFormat="1" x14ac:dyDescent="0.25">
      <c r="A319" s="69">
        <v>14162200</v>
      </c>
      <c r="B319" s="69">
        <v>23773405</v>
      </c>
      <c r="C319" s="69" t="s">
        <v>10</v>
      </c>
      <c r="D319" s="69" t="s">
        <v>160</v>
      </c>
      <c r="F319" s="77"/>
      <c r="G319" s="70">
        <v>0.23400000000000001</v>
      </c>
      <c r="H319" s="70" t="str">
        <f t="shared" ref="H319:H328" si="2597">IF(G319&gt;0.8,"VG",IF(G319&gt;0.7,"G",IF(G319&gt;0.45,"S","NS")))</f>
        <v>NS</v>
      </c>
      <c r="I319" s="70"/>
      <c r="J319" s="70"/>
      <c r="K319" s="70"/>
      <c r="L319" s="71">
        <v>0.21199999999999999</v>
      </c>
      <c r="M319" s="70" t="str">
        <f t="shared" ref="M319:M328" si="2598">IF(ABS(L319)&lt;5%,"VG",IF(ABS(L319)&lt;10%,"G",IF(ABS(L319)&lt;15%,"S","NS")))</f>
        <v>NS</v>
      </c>
      <c r="N319" s="70"/>
      <c r="O319" s="70"/>
      <c r="P319" s="70"/>
      <c r="Q319" s="70">
        <v>0.80800000000000005</v>
      </c>
      <c r="R319" s="70" t="str">
        <f t="shared" ref="R319:R328" si="2599">IF(Q319&lt;=0.5,"VG",IF(Q319&lt;=0.6,"G",IF(Q319&lt;=0.7,"S","NS")))</f>
        <v>NS</v>
      </c>
      <c r="S319" s="70"/>
      <c r="T319" s="70"/>
      <c r="U319" s="70"/>
      <c r="V319" s="70">
        <v>0.47</v>
      </c>
      <c r="W319" s="70" t="str">
        <f t="shared" ref="W319:W328" si="2600">IF(V319&gt;0.85,"VG",IF(V319&gt;0.75,"G",IF(V319&gt;0.6,"S","NS")))</f>
        <v>NS</v>
      </c>
      <c r="X319" s="70"/>
      <c r="Y319" s="70"/>
      <c r="Z319" s="70"/>
      <c r="AA319" s="70"/>
      <c r="AB319" s="71"/>
      <c r="AC319" s="70"/>
      <c r="AD319" s="70"/>
      <c r="AE319" s="70"/>
      <c r="AF319" s="71"/>
      <c r="AG319" s="70"/>
      <c r="AH319" s="70"/>
      <c r="AI319" s="70"/>
      <c r="AJ319" s="71"/>
      <c r="AK319" s="70"/>
      <c r="AL319" s="70"/>
    </row>
    <row r="320" spans="1:38" s="69" customFormat="1" x14ac:dyDescent="0.25">
      <c r="A320" s="69">
        <v>14162200</v>
      </c>
      <c r="B320" s="69">
        <v>23773405</v>
      </c>
      <c r="C320" s="69" t="s">
        <v>10</v>
      </c>
      <c r="D320" s="69" t="s">
        <v>162</v>
      </c>
      <c r="F320" s="77"/>
      <c r="G320" s="70">
        <v>-5.95</v>
      </c>
      <c r="H320" s="70" t="str">
        <f t="shared" si="2597"/>
        <v>NS</v>
      </c>
      <c r="I320" s="70"/>
      <c r="J320" s="70"/>
      <c r="K320" s="70"/>
      <c r="L320" s="71">
        <v>-0.44</v>
      </c>
      <c r="M320" s="70" t="str">
        <f t="shared" si="2598"/>
        <v>NS</v>
      </c>
      <c r="N320" s="70"/>
      <c r="O320" s="70"/>
      <c r="P320" s="70"/>
      <c r="Q320" s="70">
        <v>1.246</v>
      </c>
      <c r="R320" s="70" t="str">
        <f t="shared" si="2599"/>
        <v>NS</v>
      </c>
      <c r="S320" s="70"/>
      <c r="T320" s="70"/>
      <c r="U320" s="70"/>
      <c r="V320" s="70">
        <v>0.64600000000000002</v>
      </c>
      <c r="W320" s="70" t="str">
        <f t="shared" si="2600"/>
        <v>S</v>
      </c>
      <c r="X320" s="70"/>
      <c r="Y320" s="70"/>
      <c r="Z320" s="70"/>
      <c r="AA320" s="70"/>
      <c r="AB320" s="71"/>
      <c r="AC320" s="70"/>
      <c r="AD320" s="70"/>
      <c r="AE320" s="70"/>
      <c r="AF320" s="71"/>
      <c r="AG320" s="70"/>
      <c r="AH320" s="70"/>
      <c r="AI320" s="70"/>
      <c r="AJ320" s="71"/>
      <c r="AK320" s="70"/>
      <c r="AL320" s="70"/>
    </row>
    <row r="321" spans="1:38" s="63" customFormat="1" x14ac:dyDescent="0.25">
      <c r="A321" s="63">
        <v>14162200</v>
      </c>
      <c r="B321" s="63">
        <v>23773405</v>
      </c>
      <c r="C321" s="63" t="s">
        <v>10</v>
      </c>
      <c r="D321" s="63" t="s">
        <v>163</v>
      </c>
      <c r="F321" s="79">
        <v>0.09</v>
      </c>
      <c r="G321" s="64">
        <v>0.51700000000000002</v>
      </c>
      <c r="H321" s="64" t="str">
        <f t="shared" si="2597"/>
        <v>S</v>
      </c>
      <c r="I321" s="64"/>
      <c r="J321" s="64"/>
      <c r="K321" s="64"/>
      <c r="L321" s="65">
        <v>-1.0999999999999999E-2</v>
      </c>
      <c r="M321" s="64" t="str">
        <f t="shared" si="2598"/>
        <v>VG</v>
      </c>
      <c r="N321" s="64"/>
      <c r="O321" s="64"/>
      <c r="P321" s="64"/>
      <c r="Q321" s="64">
        <v>0.69399999999999995</v>
      </c>
      <c r="R321" s="64" t="str">
        <f t="shared" si="2599"/>
        <v>S</v>
      </c>
      <c r="S321" s="64"/>
      <c r="T321" s="64"/>
      <c r="U321" s="64"/>
      <c r="V321" s="64">
        <v>0.61699999999999999</v>
      </c>
      <c r="W321" s="64" t="str">
        <f t="shared" si="2600"/>
        <v>S</v>
      </c>
      <c r="X321" s="64"/>
      <c r="Y321" s="64"/>
      <c r="Z321" s="64"/>
      <c r="AA321" s="64"/>
      <c r="AB321" s="65"/>
      <c r="AC321" s="64"/>
      <c r="AD321" s="64"/>
      <c r="AE321" s="64"/>
      <c r="AF321" s="65"/>
      <c r="AG321" s="64"/>
      <c r="AH321" s="64"/>
      <c r="AI321" s="64"/>
      <c r="AJ321" s="65"/>
      <c r="AK321" s="64"/>
      <c r="AL321" s="64"/>
    </row>
    <row r="322" spans="1:38" s="63" customFormat="1" x14ac:dyDescent="0.25">
      <c r="A322" s="63">
        <v>14162200</v>
      </c>
      <c r="B322" s="63">
        <v>23773405</v>
      </c>
      <c r="C322" s="63" t="s">
        <v>10</v>
      </c>
      <c r="D322" s="63" t="s">
        <v>166</v>
      </c>
      <c r="F322" s="79">
        <v>0.09</v>
      </c>
      <c r="G322" s="64">
        <v>0.51700000000000002</v>
      </c>
      <c r="H322" s="64" t="str">
        <f t="shared" si="2597"/>
        <v>S</v>
      </c>
      <c r="I322" s="64"/>
      <c r="J322" s="64"/>
      <c r="K322" s="64"/>
      <c r="L322" s="65">
        <v>-1.0999999999999999E-2</v>
      </c>
      <c r="M322" s="64" t="str">
        <f t="shared" si="2598"/>
        <v>VG</v>
      </c>
      <c r="N322" s="64"/>
      <c r="O322" s="64"/>
      <c r="P322" s="64"/>
      <c r="Q322" s="64">
        <v>0.69399999999999995</v>
      </c>
      <c r="R322" s="64" t="str">
        <f t="shared" si="2599"/>
        <v>S</v>
      </c>
      <c r="S322" s="64"/>
      <c r="T322" s="64"/>
      <c r="U322" s="64"/>
      <c r="V322" s="64">
        <v>0.61599999999999999</v>
      </c>
      <c r="W322" s="64" t="str">
        <f t="shared" si="2600"/>
        <v>S</v>
      </c>
      <c r="X322" s="64"/>
      <c r="Y322" s="64"/>
      <c r="Z322" s="64"/>
      <c r="AA322" s="64"/>
      <c r="AB322" s="65"/>
      <c r="AC322" s="64"/>
      <c r="AD322" s="64"/>
      <c r="AE322" s="64"/>
      <c r="AF322" s="65"/>
      <c r="AG322" s="64"/>
      <c r="AH322" s="64"/>
      <c r="AI322" s="64"/>
      <c r="AJ322" s="65"/>
      <c r="AK322" s="64"/>
      <c r="AL322" s="64"/>
    </row>
    <row r="323" spans="1:38" s="76" customFormat="1" x14ac:dyDescent="0.25">
      <c r="A323" s="76">
        <v>14162200</v>
      </c>
      <c r="B323" s="76">
        <v>23773405</v>
      </c>
      <c r="C323" s="76" t="s">
        <v>10</v>
      </c>
      <c r="D323" s="76" t="s">
        <v>167</v>
      </c>
      <c r="F323" s="77">
        <v>1.25</v>
      </c>
      <c r="G323" s="16">
        <v>0.17799999999999999</v>
      </c>
      <c r="H323" s="16" t="str">
        <f t="shared" si="2597"/>
        <v>NS</v>
      </c>
      <c r="I323" s="16"/>
      <c r="J323" s="16"/>
      <c r="K323" s="16"/>
      <c r="L323" s="28">
        <v>-0.13</v>
      </c>
      <c r="M323" s="16" t="str">
        <f t="shared" si="2598"/>
        <v>S</v>
      </c>
      <c r="N323" s="16"/>
      <c r="O323" s="16"/>
      <c r="P323" s="16"/>
      <c r="Q323" s="16">
        <v>0.85399999999999998</v>
      </c>
      <c r="R323" s="16" t="str">
        <f t="shared" si="2599"/>
        <v>NS</v>
      </c>
      <c r="S323" s="16"/>
      <c r="T323" s="16"/>
      <c r="U323" s="16"/>
      <c r="V323" s="16">
        <v>0.61599999999999999</v>
      </c>
      <c r="W323" s="16" t="str">
        <f t="shared" si="2600"/>
        <v>S</v>
      </c>
      <c r="X323" s="16"/>
      <c r="Y323" s="16"/>
      <c r="Z323" s="16"/>
      <c r="AA323" s="16"/>
      <c r="AB323" s="28"/>
      <c r="AC323" s="16"/>
      <c r="AD323" s="16"/>
      <c r="AE323" s="16"/>
      <c r="AF323" s="28"/>
      <c r="AG323" s="16"/>
      <c r="AH323" s="16"/>
      <c r="AI323" s="16"/>
      <c r="AJ323" s="28"/>
      <c r="AK323" s="16"/>
      <c r="AL323" s="16"/>
    </row>
    <row r="324" spans="1:38" s="63" customFormat="1" x14ac:dyDescent="0.25">
      <c r="A324" s="63">
        <v>14162200</v>
      </c>
      <c r="B324" s="63">
        <v>23773405</v>
      </c>
      <c r="C324" s="63" t="s">
        <v>10</v>
      </c>
      <c r="D324" s="63" t="s">
        <v>174</v>
      </c>
      <c r="F324" s="79">
        <v>2</v>
      </c>
      <c r="G324" s="64">
        <v>0.51200000000000001</v>
      </c>
      <c r="H324" s="64" t="str">
        <f t="shared" si="2597"/>
        <v>S</v>
      </c>
      <c r="I324" s="64"/>
      <c r="J324" s="64"/>
      <c r="K324" s="64"/>
      <c r="L324" s="65">
        <v>-6.0000000000000001E-3</v>
      </c>
      <c r="M324" s="64" t="str">
        <f t="shared" si="2598"/>
        <v>VG</v>
      </c>
      <c r="N324" s="64"/>
      <c r="O324" s="64"/>
      <c r="P324" s="64"/>
      <c r="Q324" s="81">
        <v>0.70199999999999996</v>
      </c>
      <c r="R324" s="64" t="str">
        <f t="shared" si="2599"/>
        <v>NS</v>
      </c>
      <c r="S324" s="64"/>
      <c r="T324" s="64"/>
      <c r="U324" s="64"/>
      <c r="V324" s="64">
        <v>0.58899999999999997</v>
      </c>
      <c r="W324" s="64" t="str">
        <f t="shared" si="2600"/>
        <v>NS</v>
      </c>
      <c r="X324" s="64"/>
      <c r="Y324" s="64"/>
      <c r="Z324" s="64"/>
      <c r="AA324" s="64"/>
      <c r="AB324" s="65"/>
      <c r="AC324" s="64"/>
      <c r="AD324" s="64"/>
      <c r="AE324" s="64"/>
      <c r="AF324" s="65"/>
      <c r="AG324" s="64"/>
      <c r="AH324" s="64"/>
      <c r="AI324" s="64"/>
      <c r="AJ324" s="65"/>
      <c r="AK324" s="64"/>
      <c r="AL324" s="64"/>
    </row>
    <row r="325" spans="1:38" s="63" customFormat="1" ht="30" x14ac:dyDescent="0.25">
      <c r="A325" s="63">
        <v>14162200</v>
      </c>
      <c r="B325" s="63">
        <v>23773405</v>
      </c>
      <c r="C325" s="63" t="s">
        <v>10</v>
      </c>
      <c r="D325" s="82" t="s">
        <v>175</v>
      </c>
      <c r="E325" s="82"/>
      <c r="F325" s="79">
        <v>2</v>
      </c>
      <c r="G325" s="64">
        <v>0.53</v>
      </c>
      <c r="H325" s="64" t="str">
        <f t="shared" si="2597"/>
        <v>S</v>
      </c>
      <c r="I325" s="64"/>
      <c r="J325" s="64"/>
      <c r="K325" s="64"/>
      <c r="L325" s="65">
        <v>1.2E-2</v>
      </c>
      <c r="M325" s="64" t="str">
        <f t="shared" si="2598"/>
        <v>VG</v>
      </c>
      <c r="N325" s="64"/>
      <c r="O325" s="64"/>
      <c r="P325" s="64"/>
      <c r="Q325" s="64">
        <v>0.69</v>
      </c>
      <c r="R325" s="64" t="str">
        <f t="shared" si="2599"/>
        <v>S</v>
      </c>
      <c r="S325" s="64"/>
      <c r="T325" s="64"/>
      <c r="U325" s="64"/>
      <c r="V325" s="64">
        <v>0.6</v>
      </c>
      <c r="W325" s="64" t="str">
        <f t="shared" si="2600"/>
        <v>NS</v>
      </c>
      <c r="X325" s="64"/>
      <c r="Y325" s="64"/>
      <c r="Z325" s="64"/>
      <c r="AA325" s="64"/>
      <c r="AB325" s="65"/>
      <c r="AC325" s="64"/>
      <c r="AD325" s="64"/>
      <c r="AE325" s="64"/>
      <c r="AF325" s="65"/>
      <c r="AG325" s="64"/>
      <c r="AH325" s="64"/>
      <c r="AI325" s="64"/>
      <c r="AJ325" s="65"/>
      <c r="AK325" s="64"/>
      <c r="AL325" s="64"/>
    </row>
    <row r="326" spans="1:38" s="63" customFormat="1" x14ac:dyDescent="0.25">
      <c r="A326" s="63">
        <v>14162200</v>
      </c>
      <c r="B326" s="63">
        <v>23773405</v>
      </c>
      <c r="C326" s="63" t="s">
        <v>10</v>
      </c>
      <c r="D326" s="82" t="s">
        <v>177</v>
      </c>
      <c r="E326" s="82"/>
      <c r="F326" s="79">
        <v>1.8</v>
      </c>
      <c r="G326" s="64">
        <v>0.54</v>
      </c>
      <c r="H326" s="64" t="str">
        <f t="shared" si="2597"/>
        <v>S</v>
      </c>
      <c r="I326" s="64"/>
      <c r="J326" s="64"/>
      <c r="K326" s="64"/>
      <c r="L326" s="65">
        <v>0.13300000000000001</v>
      </c>
      <c r="M326" s="64" t="str">
        <f t="shared" si="2598"/>
        <v>S</v>
      </c>
      <c r="N326" s="64"/>
      <c r="O326" s="64"/>
      <c r="P326" s="64"/>
      <c r="Q326" s="64">
        <v>0.65</v>
      </c>
      <c r="R326" s="64" t="str">
        <f t="shared" si="2599"/>
        <v>S</v>
      </c>
      <c r="S326" s="64"/>
      <c r="T326" s="64"/>
      <c r="U326" s="64"/>
      <c r="V326" s="64">
        <v>0.63</v>
      </c>
      <c r="W326" s="64" t="str">
        <f t="shared" si="2600"/>
        <v>S</v>
      </c>
      <c r="X326" s="64"/>
      <c r="Y326" s="64"/>
      <c r="Z326" s="64"/>
      <c r="AA326" s="64"/>
      <c r="AB326" s="65"/>
      <c r="AC326" s="64"/>
      <c r="AD326" s="64"/>
      <c r="AE326" s="64"/>
      <c r="AF326" s="65"/>
      <c r="AG326" s="64"/>
      <c r="AH326" s="64"/>
      <c r="AI326" s="64"/>
      <c r="AJ326" s="65"/>
      <c r="AK326" s="64"/>
      <c r="AL326" s="64"/>
    </row>
    <row r="327" spans="1:38" s="76" customFormat="1" x14ac:dyDescent="0.25">
      <c r="A327" s="76">
        <v>14162200</v>
      </c>
      <c r="B327" s="76">
        <v>23773405</v>
      </c>
      <c r="C327" s="76" t="s">
        <v>10</v>
      </c>
      <c r="D327" s="110" t="s">
        <v>178</v>
      </c>
      <c r="E327" s="110"/>
      <c r="F327" s="77">
        <v>2.2999999999999998</v>
      </c>
      <c r="G327" s="16">
        <v>0.23</v>
      </c>
      <c r="H327" s="16" t="str">
        <f t="shared" si="2597"/>
        <v>NS</v>
      </c>
      <c r="I327" s="16"/>
      <c r="J327" s="16"/>
      <c r="K327" s="16"/>
      <c r="L327" s="28">
        <v>0.35799999999999998</v>
      </c>
      <c r="M327" s="16" t="str">
        <f t="shared" si="2598"/>
        <v>NS</v>
      </c>
      <c r="N327" s="16"/>
      <c r="O327" s="16"/>
      <c r="P327" s="16"/>
      <c r="Q327" s="16">
        <v>0.74</v>
      </c>
      <c r="R327" s="16" t="str">
        <f t="shared" si="2599"/>
        <v>NS</v>
      </c>
      <c r="S327" s="16"/>
      <c r="T327" s="16"/>
      <c r="U327" s="16"/>
      <c r="V327" s="16">
        <v>0.63</v>
      </c>
      <c r="W327" s="16" t="str">
        <f t="shared" si="2600"/>
        <v>S</v>
      </c>
      <c r="X327" s="16"/>
      <c r="Y327" s="16"/>
      <c r="Z327" s="16"/>
      <c r="AA327" s="16"/>
      <c r="AB327" s="28"/>
      <c r="AC327" s="16"/>
      <c r="AD327" s="16"/>
      <c r="AE327" s="16"/>
      <c r="AF327" s="28"/>
      <c r="AG327" s="16"/>
      <c r="AH327" s="16"/>
      <c r="AI327" s="16"/>
      <c r="AJ327" s="28"/>
      <c r="AK327" s="16"/>
      <c r="AL327" s="16"/>
    </row>
    <row r="328" spans="1:38" s="76" customFormat="1" x14ac:dyDescent="0.25">
      <c r="A328" s="76">
        <v>14162200</v>
      </c>
      <c r="B328" s="76">
        <v>23773405</v>
      </c>
      <c r="C328" s="76" t="s">
        <v>10</v>
      </c>
      <c r="D328" s="110" t="s">
        <v>186</v>
      </c>
      <c r="E328" s="110"/>
      <c r="F328" s="77">
        <v>2.4</v>
      </c>
      <c r="G328" s="16">
        <v>0.21</v>
      </c>
      <c r="H328" s="16" t="str">
        <f t="shared" si="2597"/>
        <v>NS</v>
      </c>
      <c r="I328" s="16"/>
      <c r="J328" s="16"/>
      <c r="K328" s="16"/>
      <c r="L328" s="28">
        <v>0.37</v>
      </c>
      <c r="M328" s="16" t="str">
        <f t="shared" si="2598"/>
        <v>NS</v>
      </c>
      <c r="N328" s="16"/>
      <c r="O328" s="16"/>
      <c r="P328" s="16"/>
      <c r="Q328" s="16">
        <v>0.63</v>
      </c>
      <c r="R328" s="16" t="str">
        <f t="shared" si="2599"/>
        <v>S</v>
      </c>
      <c r="S328" s="16"/>
      <c r="T328" s="16"/>
      <c r="U328" s="16"/>
      <c r="V328" s="16">
        <v>0.63</v>
      </c>
      <c r="W328" s="16" t="str">
        <f t="shared" si="2600"/>
        <v>S</v>
      </c>
      <c r="X328" s="16"/>
      <c r="Y328" s="16"/>
      <c r="Z328" s="16"/>
      <c r="AA328" s="16"/>
      <c r="AB328" s="28"/>
      <c r="AC328" s="16"/>
      <c r="AD328" s="16"/>
      <c r="AE328" s="16"/>
      <c r="AF328" s="28"/>
      <c r="AG328" s="16"/>
      <c r="AH328" s="16"/>
      <c r="AI328" s="16"/>
      <c r="AJ328" s="28"/>
      <c r="AK328" s="16"/>
      <c r="AL328" s="16"/>
    </row>
    <row r="329" spans="1:38" s="76" customFormat="1" x14ac:dyDescent="0.25">
      <c r="A329" s="76">
        <v>14162200</v>
      </c>
      <c r="B329" s="76">
        <v>23773405</v>
      </c>
      <c r="C329" s="76" t="s">
        <v>10</v>
      </c>
      <c r="D329" s="110" t="s">
        <v>204</v>
      </c>
      <c r="E329" s="110" t="s">
        <v>200</v>
      </c>
      <c r="F329" s="77">
        <v>1.8</v>
      </c>
      <c r="G329" s="16">
        <v>0.56999999999999995</v>
      </c>
      <c r="H329" s="16" t="str">
        <f t="shared" ref="H329" si="2601">IF(G329&gt;0.8,"VG",IF(G329&gt;0.7,"G",IF(G329&gt;0.45,"S","NS")))</f>
        <v>S</v>
      </c>
      <c r="I329" s="16"/>
      <c r="J329" s="16"/>
      <c r="K329" s="16"/>
      <c r="L329" s="28">
        <v>0.13700000000000001</v>
      </c>
      <c r="M329" s="16" t="str">
        <f t="shared" ref="M329" si="2602">IF(ABS(L329)&lt;5%,"VG",IF(ABS(L329)&lt;10%,"G",IF(ABS(L329)&lt;15%,"S","NS")))</f>
        <v>S</v>
      </c>
      <c r="N329" s="16"/>
      <c r="O329" s="16"/>
      <c r="P329" s="16"/>
      <c r="Q329" s="16">
        <v>0.63</v>
      </c>
      <c r="R329" s="16" t="str">
        <f t="shared" ref="R329" si="2603">IF(Q329&lt;=0.5,"VG",IF(Q329&lt;=0.6,"G",IF(Q329&lt;=0.7,"S","NS")))</f>
        <v>S</v>
      </c>
      <c r="S329" s="16"/>
      <c r="T329" s="16"/>
      <c r="U329" s="16"/>
      <c r="V329" s="16">
        <v>0.65</v>
      </c>
      <c r="W329" s="16" t="str">
        <f t="shared" ref="W329" si="2604">IF(V329&gt;0.85,"VG",IF(V329&gt;0.75,"G",IF(V329&gt;0.6,"S","NS")))</f>
        <v>S</v>
      </c>
      <c r="X329" s="16"/>
      <c r="Y329" s="16"/>
      <c r="Z329" s="16"/>
      <c r="AA329" s="16"/>
      <c r="AB329" s="28"/>
      <c r="AC329" s="16"/>
      <c r="AD329" s="16"/>
      <c r="AE329" s="16"/>
      <c r="AF329" s="28"/>
      <c r="AG329" s="16"/>
      <c r="AH329" s="16"/>
      <c r="AI329" s="16"/>
      <c r="AJ329" s="28"/>
      <c r="AK329" s="16"/>
      <c r="AL329" s="16"/>
    </row>
    <row r="330" spans="1:38" s="47" customFormat="1" x14ac:dyDescent="0.25">
      <c r="A330" s="47">
        <v>14162200</v>
      </c>
      <c r="B330" s="47">
        <v>23773405</v>
      </c>
      <c r="C330" s="47" t="s">
        <v>10</v>
      </c>
      <c r="D330" s="112" t="s">
        <v>212</v>
      </c>
      <c r="E330" s="112" t="s">
        <v>215</v>
      </c>
      <c r="F330" s="100">
        <v>1.8</v>
      </c>
      <c r="G330" s="49">
        <v>0.56000000000000005</v>
      </c>
      <c r="H330" s="49" t="str">
        <f t="shared" ref="H330" si="2605">IF(G330&gt;0.8,"VG",IF(G330&gt;0.7,"G",IF(G330&gt;0.45,"S","NS")))</f>
        <v>S</v>
      </c>
      <c r="I330" s="49"/>
      <c r="J330" s="49"/>
      <c r="K330" s="49"/>
      <c r="L330" s="50">
        <v>0.13600000000000001</v>
      </c>
      <c r="M330" s="49" t="str">
        <f t="shared" ref="M330" si="2606">IF(ABS(L330)&lt;5%,"VG",IF(ABS(L330)&lt;10%,"G",IF(ABS(L330)&lt;15%,"S","NS")))</f>
        <v>S</v>
      </c>
      <c r="N330" s="49"/>
      <c r="O330" s="49"/>
      <c r="P330" s="49"/>
      <c r="Q330" s="49">
        <v>0.64</v>
      </c>
      <c r="R330" s="49" t="str">
        <f t="shared" ref="R330" si="2607">IF(Q330&lt;=0.5,"VG",IF(Q330&lt;=0.6,"G",IF(Q330&lt;=0.7,"S","NS")))</f>
        <v>S</v>
      </c>
      <c r="S330" s="49"/>
      <c r="T330" s="49"/>
      <c r="U330" s="49"/>
      <c r="V330" s="49">
        <v>0.64</v>
      </c>
      <c r="W330" s="49" t="str">
        <f t="shared" ref="W330" si="2608">IF(V330&gt;0.85,"VG",IF(V330&gt;0.75,"G",IF(V330&gt;0.6,"S","NS")))</f>
        <v>S</v>
      </c>
      <c r="X330" s="49"/>
      <c r="Y330" s="49"/>
      <c r="Z330" s="49"/>
      <c r="AA330" s="49"/>
      <c r="AB330" s="50"/>
      <c r="AC330" s="49"/>
      <c r="AD330" s="49"/>
      <c r="AE330" s="49"/>
      <c r="AF330" s="50"/>
      <c r="AG330" s="49"/>
      <c r="AH330" s="49"/>
      <c r="AI330" s="49"/>
      <c r="AJ330" s="50"/>
      <c r="AK330" s="49"/>
      <c r="AL330" s="49"/>
    </row>
    <row r="331" spans="1:38" s="30" customFormat="1" x14ac:dyDescent="0.25">
      <c r="A331" s="30">
        <v>14162200</v>
      </c>
      <c r="B331" s="30">
        <v>23773405</v>
      </c>
      <c r="C331" s="30" t="s">
        <v>10</v>
      </c>
      <c r="D331" s="131" t="s">
        <v>228</v>
      </c>
      <c r="E331" s="131" t="s">
        <v>230</v>
      </c>
      <c r="F331" s="116">
        <v>2.6</v>
      </c>
      <c r="G331" s="24">
        <v>-0.06</v>
      </c>
      <c r="H331" s="24" t="str">
        <f t="shared" ref="H331" si="2609">IF(G331&gt;0.8,"VG",IF(G331&gt;0.7,"G",IF(G331&gt;0.45,"S","NS")))</f>
        <v>NS</v>
      </c>
      <c r="I331" s="24"/>
      <c r="J331" s="24"/>
      <c r="K331" s="24"/>
      <c r="L331" s="25">
        <v>0.44600000000000001</v>
      </c>
      <c r="M331" s="24" t="str">
        <f t="shared" ref="M331" si="2610">IF(ABS(L331)&lt;5%,"VG",IF(ABS(L331)&lt;10%,"G",IF(ABS(L331)&lt;15%,"S","NS")))</f>
        <v>NS</v>
      </c>
      <c r="N331" s="24"/>
      <c r="O331" s="24"/>
      <c r="P331" s="24"/>
      <c r="Q331" s="24">
        <v>0.83</v>
      </c>
      <c r="R331" s="24" t="str">
        <f t="shared" ref="R331" si="2611">IF(Q331&lt;=0.5,"VG",IF(Q331&lt;=0.6,"G",IF(Q331&lt;=0.7,"S","NS")))</f>
        <v>NS</v>
      </c>
      <c r="S331" s="24"/>
      <c r="T331" s="24"/>
      <c r="U331" s="24"/>
      <c r="V331" s="24">
        <v>0.56000000000000005</v>
      </c>
      <c r="W331" s="24" t="str">
        <f t="shared" ref="W331" si="2612">IF(V331&gt;0.85,"VG",IF(V331&gt;0.75,"G",IF(V331&gt;0.6,"S","NS")))</f>
        <v>NS</v>
      </c>
      <c r="X331" s="24"/>
      <c r="Y331" s="24"/>
      <c r="Z331" s="24"/>
      <c r="AA331" s="24"/>
      <c r="AB331" s="25"/>
      <c r="AC331" s="24"/>
      <c r="AD331" s="24"/>
      <c r="AE331" s="24"/>
      <c r="AF331" s="25"/>
      <c r="AG331" s="24"/>
      <c r="AH331" s="24"/>
      <c r="AI331" s="24"/>
      <c r="AJ331" s="25"/>
      <c r="AK331" s="24"/>
      <c r="AL331" s="24"/>
    </row>
    <row r="332" spans="1:38" s="30" customFormat="1" x14ac:dyDescent="0.25">
      <c r="A332" s="30">
        <v>14162200</v>
      </c>
      <c r="B332" s="30">
        <v>23773405</v>
      </c>
      <c r="C332" s="30" t="s">
        <v>10</v>
      </c>
      <c r="D332" s="131" t="s">
        <v>240</v>
      </c>
      <c r="E332" s="131" t="s">
        <v>241</v>
      </c>
      <c r="F332" s="116">
        <v>2.2000000000000002</v>
      </c>
      <c r="G332" s="24">
        <v>0.18</v>
      </c>
      <c r="H332" s="24" t="str">
        <f t="shared" ref="H332:H333" si="2613">IF(G332&gt;0.8,"VG",IF(G332&gt;0.7,"G",IF(G332&gt;0.45,"S","NS")))</f>
        <v>NS</v>
      </c>
      <c r="I332" s="24"/>
      <c r="J332" s="24"/>
      <c r="K332" s="24"/>
      <c r="L332" s="25">
        <v>0.35399999999999998</v>
      </c>
      <c r="M332" s="24" t="str">
        <f t="shared" ref="M332:M333" si="2614">IF(ABS(L332)&lt;5%,"VG",IF(ABS(L332)&lt;10%,"G",IF(ABS(L332)&lt;15%,"S","NS")))</f>
        <v>NS</v>
      </c>
      <c r="N332" s="24"/>
      <c r="O332" s="24"/>
      <c r="P332" s="24"/>
      <c r="Q332" s="24">
        <v>0.77</v>
      </c>
      <c r="R332" s="24" t="str">
        <f t="shared" ref="R332:R333" si="2615">IF(Q332&lt;=0.5,"VG",IF(Q332&lt;=0.6,"G",IF(Q332&lt;=0.7,"S","NS")))</f>
        <v>NS</v>
      </c>
      <c r="S332" s="24"/>
      <c r="T332" s="24"/>
      <c r="U332" s="24"/>
      <c r="V332" s="24">
        <v>0.62</v>
      </c>
      <c r="W332" s="24" t="str">
        <f t="shared" ref="W332:W333" si="2616">IF(V332&gt;0.85,"VG",IF(V332&gt;0.75,"G",IF(V332&gt;0.6,"S","NS")))</f>
        <v>S</v>
      </c>
      <c r="X332" s="24"/>
      <c r="Y332" s="24"/>
      <c r="Z332" s="24"/>
      <c r="AA332" s="24"/>
      <c r="AB332" s="25"/>
      <c r="AC332" s="24"/>
      <c r="AD332" s="24"/>
      <c r="AE332" s="24"/>
      <c r="AF332" s="25"/>
      <c r="AG332" s="24"/>
      <c r="AH332" s="24"/>
      <c r="AI332" s="24"/>
      <c r="AJ332" s="25"/>
      <c r="AK332" s="24"/>
      <c r="AL332" s="24"/>
    </row>
    <row r="333" spans="1:38" s="76" customFormat="1" x14ac:dyDescent="0.25">
      <c r="A333" s="76">
        <v>14162200</v>
      </c>
      <c r="B333" s="76">
        <v>23773405</v>
      </c>
      <c r="C333" s="76" t="s">
        <v>10</v>
      </c>
      <c r="D333" s="110" t="s">
        <v>251</v>
      </c>
      <c r="E333" s="110" t="s">
        <v>253</v>
      </c>
      <c r="F333" s="77">
        <v>2.2000000000000002</v>
      </c>
      <c r="G333" s="16">
        <v>0.18</v>
      </c>
      <c r="H333" s="16" t="str">
        <f t="shared" si="2613"/>
        <v>NS</v>
      </c>
      <c r="I333" s="16"/>
      <c r="J333" s="16"/>
      <c r="K333" s="16"/>
      <c r="L333" s="28">
        <v>0.35199999999999998</v>
      </c>
      <c r="M333" s="16" t="str">
        <f t="shared" si="2614"/>
        <v>NS</v>
      </c>
      <c r="N333" s="16"/>
      <c r="O333" s="16"/>
      <c r="P333" s="16"/>
      <c r="Q333" s="16">
        <v>0.77</v>
      </c>
      <c r="R333" s="16" t="str">
        <f t="shared" si="2615"/>
        <v>NS</v>
      </c>
      <c r="S333" s="16"/>
      <c r="T333" s="16"/>
      <c r="U333" s="16"/>
      <c r="V333" s="16">
        <v>0.62</v>
      </c>
      <c r="W333" s="16" t="str">
        <f t="shared" si="2616"/>
        <v>S</v>
      </c>
      <c r="X333" s="16"/>
      <c r="Y333" s="16"/>
      <c r="Z333" s="16"/>
      <c r="AA333" s="16"/>
      <c r="AB333" s="28"/>
      <c r="AC333" s="16"/>
      <c r="AD333" s="16"/>
      <c r="AE333" s="16"/>
      <c r="AF333" s="28"/>
      <c r="AG333" s="16"/>
      <c r="AH333" s="16"/>
      <c r="AI333" s="16"/>
      <c r="AJ333" s="28"/>
      <c r="AK333" s="16"/>
      <c r="AL333" s="16"/>
    </row>
    <row r="334" spans="1:38" s="47" customFormat="1" x14ac:dyDescent="0.25">
      <c r="A334" s="47">
        <v>14162200</v>
      </c>
      <c r="B334" s="47">
        <v>23773405</v>
      </c>
      <c r="C334" s="47" t="s">
        <v>10</v>
      </c>
      <c r="D334" s="112" t="s">
        <v>254</v>
      </c>
      <c r="E334" s="112" t="s">
        <v>231</v>
      </c>
      <c r="F334" s="100">
        <v>1.6</v>
      </c>
      <c r="G334" s="49">
        <v>0.54</v>
      </c>
      <c r="H334" s="49" t="str">
        <f t="shared" ref="H334" si="2617">IF(G334&gt;0.8,"VG",IF(G334&gt;0.7,"G",IF(G334&gt;0.45,"S","NS")))</f>
        <v>S</v>
      </c>
      <c r="I334" s="49"/>
      <c r="J334" s="49"/>
      <c r="K334" s="49"/>
      <c r="L334" s="50">
        <v>4.2999999999999997E-2</v>
      </c>
      <c r="M334" s="49" t="str">
        <f t="shared" ref="M334" si="2618">IF(ABS(L334)&lt;5%,"VG",IF(ABS(L334)&lt;10%,"G",IF(ABS(L334)&lt;15%,"S","NS")))</f>
        <v>VG</v>
      </c>
      <c r="N334" s="49"/>
      <c r="O334" s="49"/>
      <c r="P334" s="49"/>
      <c r="Q334" s="49">
        <v>0.67</v>
      </c>
      <c r="R334" s="49" t="str">
        <f t="shared" ref="R334" si="2619">IF(Q334&lt;=0.5,"VG",IF(Q334&lt;=0.6,"G",IF(Q334&lt;=0.7,"S","NS")))</f>
        <v>S</v>
      </c>
      <c r="S334" s="49"/>
      <c r="T334" s="49"/>
      <c r="U334" s="49"/>
      <c r="V334" s="49">
        <v>0.60199999999999998</v>
      </c>
      <c r="W334" s="49" t="str">
        <f t="shared" ref="W334" si="2620">IF(V334&gt;0.85,"VG",IF(V334&gt;0.75,"G",IF(V334&gt;0.6,"S","NS")))</f>
        <v>S</v>
      </c>
      <c r="X334" s="49"/>
      <c r="Y334" s="49"/>
      <c r="Z334" s="49"/>
      <c r="AA334" s="49"/>
      <c r="AB334" s="50"/>
      <c r="AC334" s="49"/>
      <c r="AD334" s="49"/>
      <c r="AE334" s="49"/>
      <c r="AF334" s="50"/>
      <c r="AG334" s="49"/>
      <c r="AH334" s="49"/>
      <c r="AI334" s="49"/>
      <c r="AJ334" s="50"/>
      <c r="AK334" s="49"/>
      <c r="AL334" s="49"/>
    </row>
    <row r="335" spans="1:38" s="47" customFormat="1" x14ac:dyDescent="0.25">
      <c r="A335" s="47">
        <v>14162200</v>
      </c>
      <c r="B335" s="47">
        <v>23773405</v>
      </c>
      <c r="C335" s="47" t="s">
        <v>10</v>
      </c>
      <c r="D335" s="112" t="s">
        <v>359</v>
      </c>
      <c r="E335" s="112" t="s">
        <v>361</v>
      </c>
      <c r="F335" s="100">
        <v>1.6</v>
      </c>
      <c r="G335" s="49">
        <v>0.53</v>
      </c>
      <c r="H335" s="49" t="str">
        <f t="shared" ref="H335" si="2621">IF(G335&gt;0.8,"VG",IF(G335&gt;0.7,"G",IF(G335&gt;0.45,"S","NS")))</f>
        <v>S</v>
      </c>
      <c r="I335" s="49"/>
      <c r="J335" s="49"/>
      <c r="K335" s="49"/>
      <c r="L335" s="50">
        <v>3.4000000000000002E-2</v>
      </c>
      <c r="M335" s="49" t="str">
        <f t="shared" ref="M335" si="2622">IF(ABS(L335)&lt;5%,"VG",IF(ABS(L335)&lt;10%,"G",IF(ABS(L335)&lt;15%,"S","NS")))</f>
        <v>VG</v>
      </c>
      <c r="N335" s="49"/>
      <c r="O335" s="49"/>
      <c r="P335" s="49"/>
      <c r="Q335" s="49">
        <v>0.68</v>
      </c>
      <c r="R335" s="49" t="str">
        <f t="shared" ref="R335" si="2623">IF(Q335&lt;=0.5,"VG",IF(Q335&lt;=0.6,"G",IF(Q335&lt;=0.7,"S","NS")))</f>
        <v>S</v>
      </c>
      <c r="S335" s="49"/>
      <c r="T335" s="49"/>
      <c r="U335" s="49"/>
      <c r="V335" s="49">
        <v>0.57499999999999996</v>
      </c>
      <c r="W335" s="49" t="str">
        <f t="shared" ref="W335" si="2624">IF(V335&gt;0.85,"VG",IF(V335&gt;0.75,"G",IF(V335&gt;0.6,"S","NS")))</f>
        <v>NS</v>
      </c>
      <c r="X335" s="49"/>
      <c r="Y335" s="49"/>
      <c r="Z335" s="49"/>
      <c r="AA335" s="49"/>
      <c r="AB335" s="50"/>
      <c r="AC335" s="49"/>
      <c r="AD335" s="49"/>
      <c r="AE335" s="49"/>
      <c r="AF335" s="50"/>
      <c r="AG335" s="49"/>
      <c r="AH335" s="49"/>
      <c r="AI335" s="49"/>
      <c r="AJ335" s="50"/>
      <c r="AK335" s="49"/>
      <c r="AL335" s="49"/>
    </row>
    <row r="336" spans="1:38" s="47" customFormat="1" x14ac:dyDescent="0.25">
      <c r="A336" s="47">
        <v>14162200</v>
      </c>
      <c r="B336" s="47">
        <v>23773405</v>
      </c>
      <c r="C336" s="47" t="s">
        <v>10</v>
      </c>
      <c r="D336" s="112" t="s">
        <v>364</v>
      </c>
      <c r="E336" s="112" t="s">
        <v>361</v>
      </c>
      <c r="F336" s="100">
        <v>1.6</v>
      </c>
      <c r="G336" s="49">
        <v>0.53</v>
      </c>
      <c r="H336" s="49" t="str">
        <f t="shared" ref="H336" si="2625">IF(G336&gt;0.8,"VG",IF(G336&gt;0.7,"G",IF(G336&gt;0.45,"S","NS")))</f>
        <v>S</v>
      </c>
      <c r="I336" s="49"/>
      <c r="J336" s="49"/>
      <c r="K336" s="49"/>
      <c r="L336" s="50">
        <v>3.3000000000000002E-2</v>
      </c>
      <c r="M336" s="49" t="str">
        <f t="shared" ref="M336" si="2626">IF(ABS(L336)&lt;5%,"VG",IF(ABS(L336)&lt;10%,"G",IF(ABS(L336)&lt;15%,"S","NS")))</f>
        <v>VG</v>
      </c>
      <c r="N336" s="49"/>
      <c r="O336" s="49"/>
      <c r="P336" s="49"/>
      <c r="Q336" s="49">
        <v>0.68</v>
      </c>
      <c r="R336" s="49" t="str">
        <f t="shared" ref="R336" si="2627">IF(Q336&lt;=0.5,"VG",IF(Q336&lt;=0.6,"G",IF(Q336&lt;=0.7,"S","NS")))</f>
        <v>S</v>
      </c>
      <c r="S336" s="49"/>
      <c r="T336" s="49"/>
      <c r="U336" s="49"/>
      <c r="V336" s="49">
        <v>0.56999999999999995</v>
      </c>
      <c r="W336" s="49" t="str">
        <f t="shared" ref="W336" si="2628">IF(V336&gt;0.85,"VG",IF(V336&gt;0.75,"G",IF(V336&gt;0.6,"S","NS")))</f>
        <v>NS</v>
      </c>
      <c r="X336" s="49"/>
      <c r="Y336" s="49"/>
      <c r="Z336" s="49"/>
      <c r="AA336" s="49"/>
      <c r="AB336" s="50"/>
      <c r="AC336" s="49"/>
      <c r="AD336" s="49"/>
      <c r="AE336" s="49"/>
      <c r="AF336" s="50"/>
      <c r="AG336" s="49"/>
      <c r="AH336" s="49"/>
      <c r="AI336" s="49"/>
      <c r="AJ336" s="50"/>
      <c r="AK336" s="49"/>
      <c r="AL336" s="49"/>
    </row>
    <row r="337" spans="1:38" s="47" customFormat="1" x14ac:dyDescent="0.25">
      <c r="A337" s="47">
        <v>14162200</v>
      </c>
      <c r="B337" s="47">
        <v>23773405</v>
      </c>
      <c r="C337" s="47" t="s">
        <v>10</v>
      </c>
      <c r="D337" s="112" t="s">
        <v>386</v>
      </c>
      <c r="E337" s="112" t="s">
        <v>388</v>
      </c>
      <c r="F337" s="100">
        <v>1.4</v>
      </c>
      <c r="G337" s="49">
        <v>0.56100000000000005</v>
      </c>
      <c r="H337" s="49" t="str">
        <f t="shared" ref="H337:H338" si="2629">IF(G337&gt;0.8,"VG",IF(G337&gt;0.7,"G",IF(G337&gt;0.45,"S","NS")))</f>
        <v>S</v>
      </c>
      <c r="I337" s="49"/>
      <c r="J337" s="49"/>
      <c r="K337" s="49"/>
      <c r="L337" s="50">
        <v>4.3999999999999997E-2</v>
      </c>
      <c r="M337" s="49" t="str">
        <f t="shared" ref="M337:M338" si="2630">IF(ABS(L337)&lt;5%,"VG",IF(ABS(L337)&lt;10%,"G",IF(ABS(L337)&lt;15%,"S","NS")))</f>
        <v>VG</v>
      </c>
      <c r="N337" s="49"/>
      <c r="O337" s="49"/>
      <c r="P337" s="49"/>
      <c r="Q337" s="49">
        <v>0.66</v>
      </c>
      <c r="R337" s="49" t="str">
        <f t="shared" ref="R337:R338" si="2631">IF(Q337&lt;=0.5,"VG",IF(Q337&lt;=0.6,"G",IF(Q337&lt;=0.7,"S","NS")))</f>
        <v>S</v>
      </c>
      <c r="S337" s="49"/>
      <c r="T337" s="49"/>
      <c r="U337" s="49"/>
      <c r="V337" s="49">
        <v>0.58199999999999996</v>
      </c>
      <c r="W337" s="49" t="str">
        <f t="shared" ref="W337:W338" si="2632">IF(V337&gt;0.85,"VG",IF(V337&gt;0.75,"G",IF(V337&gt;0.6,"S","NS")))</f>
        <v>NS</v>
      </c>
      <c r="X337" s="49"/>
      <c r="Y337" s="49"/>
      <c r="Z337" s="49"/>
      <c r="AA337" s="49"/>
      <c r="AB337" s="50"/>
      <c r="AC337" s="49"/>
      <c r="AD337" s="49"/>
      <c r="AE337" s="49"/>
      <c r="AF337" s="50"/>
      <c r="AG337" s="49"/>
      <c r="AH337" s="49"/>
      <c r="AI337" s="49"/>
      <c r="AJ337" s="50"/>
      <c r="AK337" s="49"/>
      <c r="AL337" s="49"/>
    </row>
    <row r="338" spans="1:38" s="47" customFormat="1" x14ac:dyDescent="0.25">
      <c r="A338" s="47">
        <v>14162200</v>
      </c>
      <c r="B338" s="47">
        <v>23773405</v>
      </c>
      <c r="C338" s="47" t="s">
        <v>10</v>
      </c>
      <c r="D338" s="112" t="s">
        <v>397</v>
      </c>
      <c r="E338" s="112" t="s">
        <v>403</v>
      </c>
      <c r="F338" s="100">
        <v>1.6</v>
      </c>
      <c r="G338" s="49">
        <v>0.54</v>
      </c>
      <c r="H338" s="49" t="str">
        <f t="shared" si="2629"/>
        <v>S</v>
      </c>
      <c r="I338" s="49"/>
      <c r="J338" s="49"/>
      <c r="K338" s="49"/>
      <c r="L338" s="50">
        <v>3.1E-2</v>
      </c>
      <c r="M338" s="49" t="str">
        <f t="shared" si="2630"/>
        <v>VG</v>
      </c>
      <c r="N338" s="49"/>
      <c r="O338" s="49"/>
      <c r="P338" s="49"/>
      <c r="Q338" s="49">
        <v>0.68</v>
      </c>
      <c r="R338" s="49" t="str">
        <f t="shared" si="2631"/>
        <v>S</v>
      </c>
      <c r="S338" s="49"/>
      <c r="T338" s="49"/>
      <c r="U338" s="49"/>
      <c r="V338" s="49">
        <v>0.57699999999999996</v>
      </c>
      <c r="W338" s="49" t="str">
        <f t="shared" si="2632"/>
        <v>NS</v>
      </c>
      <c r="X338" s="49"/>
      <c r="Y338" s="49"/>
      <c r="Z338" s="49"/>
      <c r="AA338" s="49"/>
      <c r="AB338" s="50"/>
      <c r="AC338" s="49"/>
      <c r="AD338" s="49"/>
      <c r="AE338" s="49"/>
      <c r="AF338" s="50"/>
      <c r="AG338" s="49"/>
      <c r="AH338" s="49"/>
      <c r="AI338" s="49"/>
      <c r="AJ338" s="50"/>
      <c r="AK338" s="49"/>
      <c r="AL338" s="49"/>
    </row>
    <row r="339" spans="1:38" s="69" customFormat="1" x14ac:dyDescent="0.25">
      <c r="F339" s="80"/>
      <c r="G339" s="70"/>
      <c r="H339" s="70"/>
      <c r="I339" s="70"/>
      <c r="J339" s="70"/>
      <c r="K339" s="70"/>
      <c r="L339" s="71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  <c r="AA339" s="70"/>
      <c r="AB339" s="71"/>
      <c r="AC339" s="70"/>
      <c r="AD339" s="70"/>
      <c r="AE339" s="70"/>
      <c r="AF339" s="71"/>
      <c r="AG339" s="70"/>
      <c r="AH339" s="70"/>
      <c r="AI339" s="70"/>
      <c r="AJ339" s="71"/>
      <c r="AK339" s="70"/>
      <c r="AL339" s="70"/>
    </row>
    <row r="340" spans="1:38" x14ac:dyDescent="0.25">
      <c r="A340">
        <v>14162500</v>
      </c>
      <c r="B340">
        <v>23772909</v>
      </c>
      <c r="C340" t="s">
        <v>11</v>
      </c>
      <c r="D340" t="s">
        <v>55</v>
      </c>
      <c r="G340" s="16">
        <v>0.88500000000000001</v>
      </c>
      <c r="H340" s="16" t="str">
        <f t="shared" ref="H340:H352" si="2633">IF(G340&gt;0.8,"VG",IF(G340&gt;0.7,"G",IF(G340&gt;0.45,"S","NS")))</f>
        <v>VG</v>
      </c>
      <c r="L340" s="19">
        <v>-1.6E-2</v>
      </c>
      <c r="M340" s="19" t="str">
        <f t="shared" ref="M340:M352" si="2634">IF(ABS(L340)&lt;5%,"VG",IF(ABS(L340)&lt;10%,"G",IF(ABS(L340)&lt;15%,"S","NS")))</f>
        <v>VG</v>
      </c>
      <c r="Q340" s="17">
        <v>0.33700000000000002</v>
      </c>
      <c r="R340" s="17" t="str">
        <f t="shared" ref="R340:R352" si="2635">IF(Q340&lt;=0.5,"VG",IF(Q340&lt;=0.6,"G",IF(Q340&lt;=0.7,"S","NS")))</f>
        <v>VG</v>
      </c>
      <c r="V340" s="18">
        <v>0.92100000000000004</v>
      </c>
      <c r="W340" s="18" t="str">
        <f t="shared" ref="W340:W352" si="2636">IF(V340&gt;0.85,"VG",IF(V340&gt;0.75,"G",IF(V340&gt;0.6,"S","NS")))</f>
        <v>VG</v>
      </c>
    </row>
    <row r="341" spans="1:38" s="69" customFormat="1" x14ac:dyDescent="0.25">
      <c r="A341" s="69">
        <v>14162500</v>
      </c>
      <c r="B341" s="69">
        <v>23772909</v>
      </c>
      <c r="C341" s="69" t="s">
        <v>11</v>
      </c>
      <c r="D341" s="69" t="s">
        <v>163</v>
      </c>
      <c r="F341" s="80"/>
      <c r="G341" s="70">
        <v>0.877</v>
      </c>
      <c r="H341" s="70" t="str">
        <f t="shared" si="2633"/>
        <v>VG</v>
      </c>
      <c r="I341" s="70"/>
      <c r="J341" s="70"/>
      <c r="K341" s="70"/>
      <c r="L341" s="71">
        <v>-6.0000000000000001E-3</v>
      </c>
      <c r="M341" s="71" t="str">
        <f t="shared" si="2634"/>
        <v>VG</v>
      </c>
      <c r="N341" s="70"/>
      <c r="O341" s="70"/>
      <c r="P341" s="70"/>
      <c r="Q341" s="70">
        <v>0.34899999999999998</v>
      </c>
      <c r="R341" s="70" t="str">
        <f t="shared" si="2635"/>
        <v>VG</v>
      </c>
      <c r="S341" s="70"/>
      <c r="T341" s="70"/>
      <c r="U341" s="70"/>
      <c r="V341" s="70">
        <v>0.90100000000000002</v>
      </c>
      <c r="W341" s="70" t="str">
        <f t="shared" si="2636"/>
        <v>VG</v>
      </c>
      <c r="X341" s="70"/>
      <c r="Y341" s="70"/>
      <c r="Z341" s="70"/>
      <c r="AA341" s="70"/>
      <c r="AB341" s="71"/>
      <c r="AC341" s="70"/>
      <c r="AD341" s="70"/>
      <c r="AE341" s="70"/>
      <c r="AF341" s="71"/>
      <c r="AG341" s="70"/>
      <c r="AH341" s="70"/>
      <c r="AI341" s="70"/>
      <c r="AJ341" s="71"/>
      <c r="AK341" s="70"/>
      <c r="AL341" s="70"/>
    </row>
    <row r="342" spans="1:38" s="69" customFormat="1" x14ac:dyDescent="0.25">
      <c r="A342" s="69">
        <v>14162500</v>
      </c>
      <c r="B342" s="69">
        <v>23772909</v>
      </c>
      <c r="C342" s="69" t="s">
        <v>11</v>
      </c>
      <c r="D342" s="69" t="s">
        <v>165</v>
      </c>
      <c r="F342" s="80"/>
      <c r="G342" s="70">
        <v>0.78400000000000003</v>
      </c>
      <c r="H342" s="70" t="str">
        <f t="shared" si="2633"/>
        <v>G</v>
      </c>
      <c r="I342" s="70"/>
      <c r="J342" s="70"/>
      <c r="K342" s="70"/>
      <c r="L342" s="71">
        <v>-4.4999999999999998E-2</v>
      </c>
      <c r="M342" s="71" t="str">
        <f t="shared" si="2634"/>
        <v>VG</v>
      </c>
      <c r="N342" s="70"/>
      <c r="O342" s="70"/>
      <c r="P342" s="70"/>
      <c r="Q342" s="70">
        <v>0.45800000000000002</v>
      </c>
      <c r="R342" s="70" t="str">
        <f t="shared" si="2635"/>
        <v>VG</v>
      </c>
      <c r="S342" s="70"/>
      <c r="T342" s="70"/>
      <c r="U342" s="70"/>
      <c r="V342" s="70">
        <v>0.876</v>
      </c>
      <c r="W342" s="70" t="str">
        <f t="shared" si="2636"/>
        <v>VG</v>
      </c>
      <c r="X342" s="70"/>
      <c r="Y342" s="70"/>
      <c r="Z342" s="70"/>
      <c r="AA342" s="70"/>
      <c r="AB342" s="71"/>
      <c r="AC342" s="70"/>
      <c r="AD342" s="70"/>
      <c r="AE342" s="70"/>
      <c r="AF342" s="71"/>
      <c r="AG342" s="70"/>
      <c r="AH342" s="70"/>
      <c r="AI342" s="70"/>
      <c r="AJ342" s="71"/>
      <c r="AK342" s="70"/>
      <c r="AL342" s="70"/>
    </row>
    <row r="343" spans="1:38" s="69" customFormat="1" x14ac:dyDescent="0.25">
      <c r="A343" s="69">
        <v>14162500</v>
      </c>
      <c r="B343" s="69">
        <v>23772909</v>
      </c>
      <c r="C343" s="69" t="s">
        <v>11</v>
      </c>
      <c r="D343" s="69" t="s">
        <v>168</v>
      </c>
      <c r="F343" s="80"/>
      <c r="G343" s="70">
        <v>0.9</v>
      </c>
      <c r="H343" s="70" t="str">
        <f t="shared" si="2633"/>
        <v>VG</v>
      </c>
      <c r="I343" s="70"/>
      <c r="J343" s="70"/>
      <c r="K343" s="70"/>
      <c r="L343" s="71">
        <v>8.9999999999999993E-3</v>
      </c>
      <c r="M343" s="71" t="str">
        <f t="shared" si="2634"/>
        <v>VG</v>
      </c>
      <c r="N343" s="70"/>
      <c r="O343" s="70"/>
      <c r="P343" s="70"/>
      <c r="Q343" s="70">
        <v>0.315</v>
      </c>
      <c r="R343" s="70" t="str">
        <f t="shared" si="2635"/>
        <v>VG</v>
      </c>
      <c r="S343" s="70"/>
      <c r="T343" s="70"/>
      <c r="U343" s="70"/>
      <c r="V343" s="70">
        <v>0.91500000000000004</v>
      </c>
      <c r="W343" s="70" t="str">
        <f t="shared" si="2636"/>
        <v>VG</v>
      </c>
      <c r="X343" s="70"/>
      <c r="Y343" s="70"/>
      <c r="Z343" s="70"/>
      <c r="AA343" s="70"/>
      <c r="AB343" s="71"/>
      <c r="AC343" s="70"/>
      <c r="AD343" s="70"/>
      <c r="AE343" s="70"/>
      <c r="AF343" s="71"/>
      <c r="AG343" s="70"/>
      <c r="AH343" s="70"/>
      <c r="AI343" s="70"/>
      <c r="AJ343" s="71"/>
      <c r="AK343" s="70"/>
      <c r="AL343" s="70"/>
    </row>
    <row r="344" spans="1:38" s="63" customFormat="1" x14ac:dyDescent="0.25">
      <c r="A344" s="63">
        <v>14162500</v>
      </c>
      <c r="B344" s="63">
        <v>23772909</v>
      </c>
      <c r="C344" s="63" t="s">
        <v>11</v>
      </c>
      <c r="D344" s="63" t="s">
        <v>169</v>
      </c>
      <c r="F344" s="79"/>
      <c r="G344" s="64">
        <v>0.877</v>
      </c>
      <c r="H344" s="64" t="str">
        <f t="shared" si="2633"/>
        <v>VG</v>
      </c>
      <c r="I344" s="64"/>
      <c r="J344" s="64"/>
      <c r="K344" s="64"/>
      <c r="L344" s="65">
        <v>-1.7999999999999999E-2</v>
      </c>
      <c r="M344" s="65" t="str">
        <f t="shared" si="2634"/>
        <v>VG</v>
      </c>
      <c r="N344" s="64"/>
      <c r="O344" s="64"/>
      <c r="P344" s="64"/>
      <c r="Q344" s="64">
        <v>0.34899999999999998</v>
      </c>
      <c r="R344" s="64" t="str">
        <f t="shared" si="2635"/>
        <v>VG</v>
      </c>
      <c r="S344" s="64"/>
      <c r="T344" s="64"/>
      <c r="U344" s="64"/>
      <c r="V344" s="64">
        <v>0.92900000000000005</v>
      </c>
      <c r="W344" s="64" t="str">
        <f t="shared" si="2636"/>
        <v>VG</v>
      </c>
      <c r="X344" s="64"/>
      <c r="Y344" s="64"/>
      <c r="Z344" s="64"/>
      <c r="AA344" s="64"/>
      <c r="AB344" s="65"/>
      <c r="AC344" s="64"/>
      <c r="AD344" s="64"/>
      <c r="AE344" s="64"/>
      <c r="AF344" s="65"/>
      <c r="AG344" s="64"/>
      <c r="AH344" s="64"/>
      <c r="AI344" s="64"/>
      <c r="AJ344" s="65"/>
      <c r="AK344" s="64"/>
      <c r="AL344" s="64"/>
    </row>
    <row r="345" spans="1:38" s="76" customFormat="1" x14ac:dyDescent="0.25">
      <c r="A345" s="76">
        <v>14162500</v>
      </c>
      <c r="B345" s="76">
        <v>23772909</v>
      </c>
      <c r="C345" s="76" t="s">
        <v>11</v>
      </c>
      <c r="D345" s="76" t="s">
        <v>170</v>
      </c>
      <c r="F345" s="77"/>
      <c r="G345" s="16">
        <v>-0.108</v>
      </c>
      <c r="H345" s="16" t="str">
        <f t="shared" si="2633"/>
        <v>NS</v>
      </c>
      <c r="I345" s="16"/>
      <c r="J345" s="16"/>
      <c r="K345" s="16"/>
      <c r="L345" s="28">
        <v>-0.16300000000000001</v>
      </c>
      <c r="M345" s="28" t="str">
        <f t="shared" si="2634"/>
        <v>NS</v>
      </c>
      <c r="N345" s="16"/>
      <c r="O345" s="16"/>
      <c r="P345" s="16"/>
      <c r="Q345" s="16">
        <v>0.89500000000000002</v>
      </c>
      <c r="R345" s="16" t="str">
        <f t="shared" si="2635"/>
        <v>NS</v>
      </c>
      <c r="S345" s="16"/>
      <c r="T345" s="16"/>
      <c r="U345" s="16"/>
      <c r="V345" s="16">
        <v>0.94799999999999995</v>
      </c>
      <c r="W345" s="16" t="str">
        <f t="shared" si="2636"/>
        <v>VG</v>
      </c>
      <c r="X345" s="16"/>
      <c r="Y345" s="16"/>
      <c r="Z345" s="16"/>
      <c r="AA345" s="16"/>
      <c r="AB345" s="28"/>
      <c r="AC345" s="16"/>
      <c r="AD345" s="16"/>
      <c r="AE345" s="16"/>
      <c r="AF345" s="28"/>
      <c r="AG345" s="16"/>
      <c r="AH345" s="16"/>
      <c r="AI345" s="16"/>
      <c r="AJ345" s="28"/>
      <c r="AK345" s="16"/>
      <c r="AL345" s="16"/>
    </row>
    <row r="346" spans="1:38" s="63" customFormat="1" x14ac:dyDescent="0.25">
      <c r="A346" s="63">
        <v>14162500</v>
      </c>
      <c r="B346" s="63">
        <v>23772909</v>
      </c>
      <c r="C346" s="63" t="s">
        <v>11</v>
      </c>
      <c r="D346" s="63" t="s">
        <v>172</v>
      </c>
      <c r="F346" s="79">
        <v>1.6</v>
      </c>
      <c r="G346" s="64">
        <v>0.47299999999999998</v>
      </c>
      <c r="H346" s="64" t="str">
        <f t="shared" si="2633"/>
        <v>S</v>
      </c>
      <c r="I346" s="64"/>
      <c r="J346" s="64"/>
      <c r="K346" s="64"/>
      <c r="L346" s="65">
        <v>-0.109</v>
      </c>
      <c r="M346" s="65" t="str">
        <f t="shared" si="2634"/>
        <v>S</v>
      </c>
      <c r="N346" s="64"/>
      <c r="O346" s="64"/>
      <c r="P346" s="64"/>
      <c r="Q346" s="64">
        <v>0.67700000000000005</v>
      </c>
      <c r="R346" s="64" t="str">
        <f t="shared" si="2635"/>
        <v>S</v>
      </c>
      <c r="S346" s="64"/>
      <c r="T346" s="64"/>
      <c r="U346" s="64"/>
      <c r="V346" s="64">
        <v>0.94799999999999995</v>
      </c>
      <c r="W346" s="64" t="str">
        <f t="shared" si="2636"/>
        <v>VG</v>
      </c>
      <c r="X346" s="64"/>
      <c r="Y346" s="64"/>
      <c r="Z346" s="64"/>
      <c r="AA346" s="64"/>
      <c r="AB346" s="65"/>
      <c r="AC346" s="64"/>
      <c r="AD346" s="64"/>
      <c r="AE346" s="64"/>
      <c r="AF346" s="65"/>
      <c r="AG346" s="64"/>
      <c r="AH346" s="64"/>
      <c r="AI346" s="64"/>
      <c r="AJ346" s="65"/>
      <c r="AK346" s="64"/>
      <c r="AL346" s="64"/>
    </row>
    <row r="347" spans="1:38" s="63" customFormat="1" x14ac:dyDescent="0.25">
      <c r="A347" s="63">
        <v>14162500</v>
      </c>
      <c r="B347" s="63">
        <v>23772909</v>
      </c>
      <c r="C347" s="63" t="s">
        <v>11</v>
      </c>
      <c r="D347" s="63" t="s">
        <v>174</v>
      </c>
      <c r="F347" s="79">
        <v>1.6</v>
      </c>
      <c r="G347" s="64">
        <v>0.48</v>
      </c>
      <c r="H347" s="64" t="str">
        <f t="shared" si="2633"/>
        <v>S</v>
      </c>
      <c r="I347" s="64"/>
      <c r="J347" s="64"/>
      <c r="K347" s="64"/>
      <c r="L347" s="65">
        <v>-0.108</v>
      </c>
      <c r="M347" s="65" t="str">
        <f t="shared" si="2634"/>
        <v>S</v>
      </c>
      <c r="N347" s="64"/>
      <c r="O347" s="64"/>
      <c r="P347" s="64"/>
      <c r="Q347" s="64">
        <v>0.67700000000000005</v>
      </c>
      <c r="R347" s="64" t="str">
        <f t="shared" si="2635"/>
        <v>S</v>
      </c>
      <c r="S347" s="64"/>
      <c r="T347" s="64"/>
      <c r="U347" s="64"/>
      <c r="V347" s="64">
        <v>0.94799999999999995</v>
      </c>
      <c r="W347" s="64" t="str">
        <f t="shared" si="2636"/>
        <v>VG</v>
      </c>
      <c r="X347" s="64"/>
      <c r="Y347" s="64"/>
      <c r="Z347" s="64"/>
      <c r="AA347" s="64"/>
      <c r="AB347" s="65"/>
      <c r="AC347" s="64"/>
      <c r="AD347" s="64"/>
      <c r="AE347" s="64"/>
      <c r="AF347" s="65"/>
      <c r="AG347" s="64"/>
      <c r="AH347" s="64"/>
      <c r="AI347" s="64"/>
      <c r="AJ347" s="65"/>
      <c r="AK347" s="64"/>
      <c r="AL347" s="64"/>
    </row>
    <row r="348" spans="1:38" s="63" customFormat="1" ht="30" x14ac:dyDescent="0.25">
      <c r="A348" s="63">
        <v>14162500</v>
      </c>
      <c r="B348" s="63">
        <v>23772909</v>
      </c>
      <c r="C348" s="63" t="s">
        <v>11</v>
      </c>
      <c r="D348" s="82" t="s">
        <v>175</v>
      </c>
      <c r="E348" s="82"/>
      <c r="F348" s="79">
        <v>1.5</v>
      </c>
      <c r="G348" s="64">
        <v>0.53</v>
      </c>
      <c r="H348" s="64" t="str">
        <f t="shared" si="2633"/>
        <v>S</v>
      </c>
      <c r="I348" s="64"/>
      <c r="J348" s="64"/>
      <c r="K348" s="64"/>
      <c r="L348" s="65">
        <v>-9.2999999999999999E-2</v>
      </c>
      <c r="M348" s="65" t="str">
        <f t="shared" si="2634"/>
        <v>G</v>
      </c>
      <c r="N348" s="64"/>
      <c r="O348" s="64"/>
      <c r="P348" s="64"/>
      <c r="Q348" s="64">
        <v>0.65</v>
      </c>
      <c r="R348" s="64" t="str">
        <f t="shared" si="2635"/>
        <v>S</v>
      </c>
      <c r="S348" s="64"/>
      <c r="T348" s="64"/>
      <c r="U348" s="64"/>
      <c r="V348" s="64">
        <v>0.94799999999999995</v>
      </c>
      <c r="W348" s="64" t="str">
        <f t="shared" si="2636"/>
        <v>VG</v>
      </c>
      <c r="X348" s="64"/>
      <c r="Y348" s="64"/>
      <c r="Z348" s="64"/>
      <c r="AA348" s="64"/>
      <c r="AB348" s="65"/>
      <c r="AC348" s="64"/>
      <c r="AD348" s="64"/>
      <c r="AE348" s="64"/>
      <c r="AF348" s="65"/>
      <c r="AG348" s="64"/>
      <c r="AH348" s="64"/>
      <c r="AI348" s="64"/>
      <c r="AJ348" s="65"/>
      <c r="AK348" s="64"/>
      <c r="AL348" s="64"/>
    </row>
    <row r="349" spans="1:38" s="63" customFormat="1" x14ac:dyDescent="0.25">
      <c r="A349" s="63">
        <v>14162500</v>
      </c>
      <c r="B349" s="63">
        <v>23772909</v>
      </c>
      <c r="C349" s="63" t="s">
        <v>11</v>
      </c>
      <c r="D349" s="82" t="s">
        <v>177</v>
      </c>
      <c r="E349" s="82"/>
      <c r="F349" s="79">
        <v>1</v>
      </c>
      <c r="G349" s="64">
        <v>0.83</v>
      </c>
      <c r="H349" s="64" t="str">
        <f t="shared" si="2633"/>
        <v>VG</v>
      </c>
      <c r="I349" s="64"/>
      <c r="J349" s="64"/>
      <c r="K349" s="64"/>
      <c r="L349" s="65">
        <v>7.0000000000000007E-2</v>
      </c>
      <c r="M349" s="65" t="str">
        <f t="shared" si="2634"/>
        <v>G</v>
      </c>
      <c r="N349" s="64"/>
      <c r="O349" s="64"/>
      <c r="P349" s="64"/>
      <c r="Q349" s="64">
        <v>0.41</v>
      </c>
      <c r="R349" s="64" t="str">
        <f t="shared" si="2635"/>
        <v>VG</v>
      </c>
      <c r="S349" s="64"/>
      <c r="T349" s="64"/>
      <c r="U349" s="64"/>
      <c r="V349" s="64">
        <v>0.94</v>
      </c>
      <c r="W349" s="64" t="str">
        <f t="shared" si="2636"/>
        <v>VG</v>
      </c>
      <c r="X349" s="64"/>
      <c r="Y349" s="64"/>
      <c r="Z349" s="64"/>
      <c r="AA349" s="64"/>
      <c r="AB349" s="65"/>
      <c r="AC349" s="64"/>
      <c r="AD349" s="64"/>
      <c r="AE349" s="64"/>
      <c r="AF349" s="65"/>
      <c r="AG349" s="64"/>
      <c r="AH349" s="64"/>
      <c r="AI349" s="64"/>
      <c r="AJ349" s="65"/>
      <c r="AK349" s="64"/>
      <c r="AL349" s="64"/>
    </row>
    <row r="350" spans="1:38" s="63" customFormat="1" x14ac:dyDescent="0.25">
      <c r="A350" s="63">
        <v>14162500</v>
      </c>
      <c r="B350" s="63">
        <v>23772909</v>
      </c>
      <c r="C350" s="63" t="s">
        <v>11</v>
      </c>
      <c r="D350" s="82" t="s">
        <v>186</v>
      </c>
      <c r="E350" s="82"/>
      <c r="F350" s="79">
        <v>0.9</v>
      </c>
      <c r="G350" s="64">
        <v>0.86</v>
      </c>
      <c r="H350" s="64" t="str">
        <f t="shared" si="2633"/>
        <v>VG</v>
      </c>
      <c r="I350" s="64"/>
      <c r="J350" s="64"/>
      <c r="K350" s="64"/>
      <c r="L350" s="65">
        <v>9.1999999999999998E-2</v>
      </c>
      <c r="M350" s="65" t="str">
        <f t="shared" si="2634"/>
        <v>G</v>
      </c>
      <c r="N350" s="64"/>
      <c r="O350" s="64"/>
      <c r="P350" s="64"/>
      <c r="Q350" s="64">
        <v>0.36</v>
      </c>
      <c r="R350" s="64" t="str">
        <f t="shared" si="2635"/>
        <v>VG</v>
      </c>
      <c r="S350" s="64"/>
      <c r="T350" s="64"/>
      <c r="U350" s="64"/>
      <c r="V350" s="64">
        <v>0.96</v>
      </c>
      <c r="W350" s="64" t="str">
        <f t="shared" si="2636"/>
        <v>VG</v>
      </c>
      <c r="X350" s="64"/>
      <c r="Y350" s="64"/>
      <c r="Z350" s="64"/>
      <c r="AA350" s="64"/>
      <c r="AB350" s="65"/>
      <c r="AC350" s="64"/>
      <c r="AD350" s="64"/>
      <c r="AE350" s="64"/>
      <c r="AF350" s="65"/>
      <c r="AG350" s="64"/>
      <c r="AH350" s="64"/>
      <c r="AI350" s="64"/>
      <c r="AJ350" s="65"/>
      <c r="AK350" s="64"/>
      <c r="AL350" s="64"/>
    </row>
    <row r="351" spans="1:38" s="63" customFormat="1" ht="27" customHeight="1" x14ac:dyDescent="0.25">
      <c r="A351" s="63">
        <v>14162500</v>
      </c>
      <c r="B351" s="63">
        <v>23772909</v>
      </c>
      <c r="C351" s="63" t="s">
        <v>11</v>
      </c>
      <c r="D351" s="82" t="s">
        <v>189</v>
      </c>
      <c r="E351" s="82"/>
      <c r="F351" s="79">
        <v>0.7</v>
      </c>
      <c r="G351" s="64">
        <v>0.91</v>
      </c>
      <c r="H351" s="64" t="str">
        <f t="shared" si="2633"/>
        <v>VG</v>
      </c>
      <c r="I351" s="64"/>
      <c r="J351" s="64"/>
      <c r="K351" s="64"/>
      <c r="L351" s="65">
        <v>-4.0000000000000001E-3</v>
      </c>
      <c r="M351" s="65" t="str">
        <f t="shared" si="2634"/>
        <v>VG</v>
      </c>
      <c r="N351" s="64"/>
      <c r="O351" s="64"/>
      <c r="P351" s="64"/>
      <c r="Q351" s="64">
        <v>0.31</v>
      </c>
      <c r="R351" s="64" t="str">
        <f t="shared" si="2635"/>
        <v>VG</v>
      </c>
      <c r="S351" s="64"/>
      <c r="T351" s="64"/>
      <c r="U351" s="64"/>
      <c r="V351" s="64">
        <v>0.96</v>
      </c>
      <c r="W351" s="64" t="str">
        <f t="shared" si="2636"/>
        <v>VG</v>
      </c>
      <c r="X351" s="64"/>
      <c r="Y351" s="64"/>
      <c r="Z351" s="64"/>
      <c r="AA351" s="64"/>
      <c r="AB351" s="65"/>
      <c r="AC351" s="64"/>
      <c r="AD351" s="64"/>
      <c r="AE351" s="64"/>
      <c r="AF351" s="65"/>
      <c r="AG351" s="64"/>
      <c r="AH351" s="64"/>
      <c r="AI351" s="64"/>
      <c r="AJ351" s="65"/>
      <c r="AK351" s="64"/>
      <c r="AL351" s="64"/>
    </row>
    <row r="352" spans="1:38" s="120" customFormat="1" x14ac:dyDescent="0.25">
      <c r="A352" s="120">
        <v>14162500</v>
      </c>
      <c r="B352" s="120">
        <v>23772909</v>
      </c>
      <c r="C352" s="120" t="s">
        <v>11</v>
      </c>
      <c r="D352" s="120" t="s">
        <v>192</v>
      </c>
      <c r="E352" s="120" t="s">
        <v>193</v>
      </c>
      <c r="F352" s="121">
        <v>0.7</v>
      </c>
      <c r="G352" s="122">
        <v>0.89</v>
      </c>
      <c r="H352" s="122" t="str">
        <f t="shared" si="2633"/>
        <v>VG</v>
      </c>
      <c r="I352" s="122"/>
      <c r="J352" s="122"/>
      <c r="K352" s="122"/>
      <c r="L352" s="123">
        <v>-1.2999999999999999E-2</v>
      </c>
      <c r="M352" s="123" t="str">
        <f t="shared" si="2634"/>
        <v>VG</v>
      </c>
      <c r="N352" s="122"/>
      <c r="O352" s="122"/>
      <c r="P352" s="122"/>
      <c r="Q352" s="122">
        <v>0.33</v>
      </c>
      <c r="R352" s="122" t="str">
        <f t="shared" si="2635"/>
        <v>VG</v>
      </c>
      <c r="S352" s="122"/>
      <c r="T352" s="122"/>
      <c r="U352" s="122"/>
      <c r="V352" s="122">
        <v>0.96</v>
      </c>
      <c r="W352" s="122" t="str">
        <f t="shared" si="2636"/>
        <v>VG</v>
      </c>
      <c r="X352" s="122"/>
      <c r="Y352" s="122"/>
      <c r="Z352" s="122"/>
      <c r="AA352" s="122"/>
      <c r="AB352" s="123"/>
      <c r="AC352" s="122"/>
      <c r="AD352" s="122"/>
      <c r="AE352" s="122"/>
      <c r="AF352" s="123"/>
      <c r="AG352" s="122"/>
      <c r="AH352" s="122"/>
      <c r="AI352" s="122"/>
      <c r="AJ352" s="123"/>
      <c r="AK352" s="122"/>
      <c r="AL352" s="122"/>
    </row>
    <row r="353" spans="1:38" s="120" customFormat="1" x14ac:dyDescent="0.25">
      <c r="A353" s="120">
        <v>14162500</v>
      </c>
      <c r="B353" s="120">
        <v>23772909</v>
      </c>
      <c r="C353" s="120" t="s">
        <v>11</v>
      </c>
      <c r="D353" s="120" t="s">
        <v>204</v>
      </c>
      <c r="E353" s="120" t="s">
        <v>199</v>
      </c>
      <c r="F353" s="121">
        <v>0.9</v>
      </c>
      <c r="G353" s="122">
        <v>0.82</v>
      </c>
      <c r="H353" s="122" t="str">
        <f t="shared" ref="H353" si="2637">IF(G353&gt;0.8,"VG",IF(G353&gt;0.7,"G",IF(G353&gt;0.45,"S","NS")))</f>
        <v>VG</v>
      </c>
      <c r="I353" s="122"/>
      <c r="J353" s="122"/>
      <c r="K353" s="122"/>
      <c r="L353" s="123">
        <v>-3.5999999999999997E-2</v>
      </c>
      <c r="M353" s="123" t="str">
        <f t="shared" ref="M353" si="2638">IF(ABS(L353)&lt;5%,"VG",IF(ABS(L353)&lt;10%,"G",IF(ABS(L353)&lt;15%,"S","NS")))</f>
        <v>VG</v>
      </c>
      <c r="N353" s="122"/>
      <c r="O353" s="122"/>
      <c r="P353" s="122"/>
      <c r="Q353" s="122">
        <v>0.43</v>
      </c>
      <c r="R353" s="122" t="str">
        <f t="shared" ref="R353" si="2639">IF(Q353&lt;=0.5,"VG",IF(Q353&lt;=0.6,"G",IF(Q353&lt;=0.7,"S","NS")))</f>
        <v>VG</v>
      </c>
      <c r="S353" s="122"/>
      <c r="T353" s="122"/>
      <c r="U353" s="122"/>
      <c r="V353" s="122">
        <v>0.95</v>
      </c>
      <c r="W353" s="122" t="str">
        <f t="shared" ref="W353" si="2640">IF(V353&gt;0.85,"VG",IF(V353&gt;0.75,"G",IF(V353&gt;0.6,"S","NS")))</f>
        <v>VG</v>
      </c>
      <c r="X353" s="122"/>
      <c r="Y353" s="122"/>
      <c r="Z353" s="122"/>
      <c r="AA353" s="122"/>
      <c r="AB353" s="123"/>
      <c r="AC353" s="122"/>
      <c r="AD353" s="122"/>
      <c r="AE353" s="122"/>
      <c r="AF353" s="123"/>
      <c r="AG353" s="122"/>
      <c r="AH353" s="122"/>
      <c r="AI353" s="122"/>
      <c r="AJ353" s="123"/>
      <c r="AK353" s="122"/>
      <c r="AL353" s="122"/>
    </row>
    <row r="354" spans="1:38" s="120" customFormat="1" x14ac:dyDescent="0.25">
      <c r="A354" s="120">
        <v>14162500</v>
      </c>
      <c r="B354" s="120">
        <v>23772909</v>
      </c>
      <c r="C354" s="120" t="s">
        <v>11</v>
      </c>
      <c r="D354" s="120" t="s">
        <v>212</v>
      </c>
      <c r="E354" s="120" t="s">
        <v>214</v>
      </c>
      <c r="F354" s="121">
        <v>0.9</v>
      </c>
      <c r="G354" s="122">
        <v>0.84</v>
      </c>
      <c r="H354" s="122" t="str">
        <f t="shared" ref="H354" si="2641">IF(G354&gt;0.8,"VG",IF(G354&gt;0.7,"G",IF(G354&gt;0.45,"S","NS")))</f>
        <v>VG</v>
      </c>
      <c r="I354" s="122"/>
      <c r="J354" s="122"/>
      <c r="K354" s="122"/>
      <c r="L354" s="123">
        <v>-3.1E-2</v>
      </c>
      <c r="M354" s="123" t="str">
        <f t="shared" ref="M354" si="2642">IF(ABS(L354)&lt;5%,"VG",IF(ABS(L354)&lt;10%,"G",IF(ABS(L354)&lt;15%,"S","NS")))</f>
        <v>VG</v>
      </c>
      <c r="N354" s="122"/>
      <c r="O354" s="122"/>
      <c r="P354" s="122"/>
      <c r="Q354" s="122">
        <v>0.4</v>
      </c>
      <c r="R354" s="122" t="str">
        <f t="shared" ref="R354" si="2643">IF(Q354&lt;=0.5,"VG",IF(Q354&lt;=0.6,"G",IF(Q354&lt;=0.7,"S","NS")))</f>
        <v>VG</v>
      </c>
      <c r="S354" s="122"/>
      <c r="T354" s="122"/>
      <c r="U354" s="122"/>
      <c r="V354" s="122">
        <v>0.95</v>
      </c>
      <c r="W354" s="122" t="str">
        <f t="shared" ref="W354" si="2644">IF(V354&gt;0.85,"VG",IF(V354&gt;0.75,"G",IF(V354&gt;0.6,"S","NS")))</f>
        <v>VG</v>
      </c>
      <c r="X354" s="122"/>
      <c r="Y354" s="122"/>
      <c r="Z354" s="122"/>
      <c r="AA354" s="122"/>
      <c r="AB354" s="123"/>
      <c r="AC354" s="122"/>
      <c r="AD354" s="122"/>
      <c r="AE354" s="122"/>
      <c r="AF354" s="123"/>
      <c r="AG354" s="122"/>
      <c r="AH354" s="122"/>
      <c r="AI354" s="122"/>
      <c r="AJ354" s="123"/>
      <c r="AK354" s="122"/>
      <c r="AL354" s="122"/>
    </row>
    <row r="355" spans="1:38" s="124" customFormat="1" x14ac:dyDescent="0.25">
      <c r="A355" s="124">
        <v>14162500</v>
      </c>
      <c r="B355" s="124">
        <v>23772909</v>
      </c>
      <c r="C355" s="124" t="s">
        <v>11</v>
      </c>
      <c r="D355" s="124" t="s">
        <v>228</v>
      </c>
      <c r="E355" s="124" t="s">
        <v>229</v>
      </c>
      <c r="F355" s="125">
        <v>1.2</v>
      </c>
      <c r="G355" s="126">
        <v>0.76</v>
      </c>
      <c r="H355" s="126" t="str">
        <f t="shared" ref="H355" si="2645">IF(G355&gt;0.8,"VG",IF(G355&gt;0.7,"G",IF(G355&gt;0.45,"S","NS")))</f>
        <v>G</v>
      </c>
      <c r="I355" s="126"/>
      <c r="J355" s="126"/>
      <c r="K355" s="126"/>
      <c r="L355" s="127">
        <v>0.156</v>
      </c>
      <c r="M355" s="127" t="str">
        <f t="shared" ref="M355" si="2646">IF(ABS(L355)&lt;5%,"VG",IF(ABS(L355)&lt;10%,"G",IF(ABS(L355)&lt;15%,"S","NS")))</f>
        <v>NS</v>
      </c>
      <c r="N355" s="126"/>
      <c r="O355" s="126"/>
      <c r="P355" s="126"/>
      <c r="Q355" s="126">
        <v>0.45</v>
      </c>
      <c r="R355" s="126" t="str">
        <f t="shared" ref="R355" si="2647">IF(Q355&lt;=0.5,"VG",IF(Q355&lt;=0.6,"G",IF(Q355&lt;=0.7,"S","NS")))</f>
        <v>VG</v>
      </c>
      <c r="S355" s="126"/>
      <c r="T355" s="126"/>
      <c r="U355" s="126"/>
      <c r="V355" s="126">
        <v>0.95</v>
      </c>
      <c r="W355" s="126" t="str">
        <f t="shared" ref="W355" si="2648">IF(V355&gt;0.85,"VG",IF(V355&gt;0.75,"G",IF(V355&gt;0.6,"S","NS")))</f>
        <v>VG</v>
      </c>
      <c r="X355" s="126"/>
      <c r="Y355" s="126"/>
      <c r="Z355" s="126"/>
      <c r="AA355" s="126"/>
      <c r="AB355" s="127"/>
      <c r="AC355" s="126"/>
      <c r="AD355" s="126"/>
      <c r="AE355" s="126"/>
      <c r="AF355" s="127"/>
      <c r="AG355" s="126"/>
      <c r="AH355" s="126"/>
      <c r="AI355" s="126"/>
      <c r="AJ355" s="127"/>
      <c r="AK355" s="126"/>
      <c r="AL355" s="126"/>
    </row>
    <row r="356" spans="1:38" s="124" customFormat="1" x14ac:dyDescent="0.25">
      <c r="A356" s="124">
        <v>14162500</v>
      </c>
      <c r="B356" s="124">
        <v>23772909</v>
      </c>
      <c r="C356" s="124" t="s">
        <v>11</v>
      </c>
      <c r="D356" s="124" t="s">
        <v>240</v>
      </c>
      <c r="E356" s="124" t="s">
        <v>229</v>
      </c>
      <c r="F356" s="125">
        <v>1.2</v>
      </c>
      <c r="G356" s="126">
        <v>0.75</v>
      </c>
      <c r="H356" s="126" t="str">
        <f t="shared" ref="H356" si="2649">IF(G356&gt;0.8,"VG",IF(G356&gt;0.7,"G",IF(G356&gt;0.45,"S","NS")))</f>
        <v>G</v>
      </c>
      <c r="I356" s="126"/>
      <c r="J356" s="126"/>
      <c r="K356" s="126"/>
      <c r="L356" s="127">
        <v>0.158</v>
      </c>
      <c r="M356" s="127" t="str">
        <f t="shared" ref="M356" si="2650">IF(ABS(L356)&lt;5%,"VG",IF(ABS(L356)&lt;10%,"G",IF(ABS(L356)&lt;15%,"S","NS")))</f>
        <v>NS</v>
      </c>
      <c r="N356" s="126"/>
      <c r="O356" s="126"/>
      <c r="P356" s="126"/>
      <c r="Q356" s="126">
        <v>0.46</v>
      </c>
      <c r="R356" s="126" t="str">
        <f t="shared" ref="R356" si="2651">IF(Q356&lt;=0.5,"VG",IF(Q356&lt;=0.6,"G",IF(Q356&lt;=0.7,"S","NS")))</f>
        <v>VG</v>
      </c>
      <c r="S356" s="126"/>
      <c r="T356" s="126"/>
      <c r="U356" s="126"/>
      <c r="V356" s="126">
        <v>0.95</v>
      </c>
      <c r="W356" s="126" t="str">
        <f t="shared" ref="W356" si="2652">IF(V356&gt;0.85,"VG",IF(V356&gt;0.75,"G",IF(V356&gt;0.6,"S","NS")))</f>
        <v>VG</v>
      </c>
      <c r="X356" s="126"/>
      <c r="Y356" s="126"/>
      <c r="Z356" s="126"/>
      <c r="AA356" s="126"/>
      <c r="AB356" s="127"/>
      <c r="AC356" s="126"/>
      <c r="AD356" s="126"/>
      <c r="AE356" s="126"/>
      <c r="AF356" s="127"/>
      <c r="AG356" s="126"/>
      <c r="AH356" s="126"/>
      <c r="AI356" s="126"/>
      <c r="AJ356" s="127"/>
      <c r="AK356" s="126"/>
      <c r="AL356" s="126"/>
    </row>
    <row r="357" spans="1:38" s="120" customFormat="1" x14ac:dyDescent="0.25">
      <c r="A357" s="120">
        <v>14162500</v>
      </c>
      <c r="B357" s="120">
        <v>23772909</v>
      </c>
      <c r="C357" s="120" t="s">
        <v>11</v>
      </c>
      <c r="D357" s="120" t="s">
        <v>245</v>
      </c>
      <c r="E357" s="120" t="s">
        <v>246</v>
      </c>
      <c r="F357" s="121">
        <v>0.9</v>
      </c>
      <c r="G357" s="122">
        <v>0.87</v>
      </c>
      <c r="H357" s="122" t="str">
        <f t="shared" ref="H357" si="2653">IF(G357&gt;0.8,"VG",IF(G357&gt;0.7,"G",IF(G357&gt;0.45,"S","NS")))</f>
        <v>VG</v>
      </c>
      <c r="I357" s="122"/>
      <c r="J357" s="122"/>
      <c r="K357" s="122"/>
      <c r="L357" s="123">
        <v>9.9000000000000005E-2</v>
      </c>
      <c r="M357" s="123" t="str">
        <f t="shared" ref="M357" si="2654">IF(ABS(L357)&lt;5%,"VG",IF(ABS(L357)&lt;10%,"G",IF(ABS(L357)&lt;15%,"S","NS")))</f>
        <v>G</v>
      </c>
      <c r="N357" s="122"/>
      <c r="O357" s="122"/>
      <c r="P357" s="122"/>
      <c r="Q357" s="122">
        <v>0.35</v>
      </c>
      <c r="R357" s="122" t="str">
        <f t="shared" ref="R357" si="2655">IF(Q357&lt;=0.5,"VG",IF(Q357&lt;=0.6,"G",IF(Q357&lt;=0.7,"S","NS")))</f>
        <v>VG</v>
      </c>
      <c r="S357" s="122"/>
      <c r="T357" s="122"/>
      <c r="U357" s="122"/>
      <c r="V357" s="122">
        <v>0.95</v>
      </c>
      <c r="W357" s="122" t="str">
        <f t="shared" ref="W357" si="2656">IF(V357&gt;0.85,"VG",IF(V357&gt;0.75,"G",IF(V357&gt;0.6,"S","NS")))</f>
        <v>VG</v>
      </c>
      <c r="X357" s="122"/>
      <c r="Y357" s="122"/>
      <c r="Z357" s="122"/>
      <c r="AA357" s="122"/>
      <c r="AB357" s="123"/>
      <c r="AC357" s="122"/>
      <c r="AD357" s="122"/>
      <c r="AE357" s="122"/>
      <c r="AF357" s="123"/>
      <c r="AG357" s="122"/>
      <c r="AH357" s="122"/>
      <c r="AI357" s="122"/>
      <c r="AJ357" s="123"/>
      <c r="AK357" s="122"/>
      <c r="AL357" s="122"/>
    </row>
    <row r="358" spans="1:38" s="120" customFormat="1" x14ac:dyDescent="0.25">
      <c r="A358" s="120">
        <v>14162500</v>
      </c>
      <c r="B358" s="120">
        <v>23772909</v>
      </c>
      <c r="C358" s="120" t="s">
        <v>11</v>
      </c>
      <c r="D358" s="120" t="s">
        <v>251</v>
      </c>
      <c r="E358" s="120" t="s">
        <v>249</v>
      </c>
      <c r="F358" s="121">
        <v>0.6</v>
      </c>
      <c r="G358" s="122">
        <v>0.93</v>
      </c>
      <c r="H358" s="122" t="str">
        <f t="shared" ref="H358" si="2657">IF(G358&gt;0.8,"VG",IF(G358&gt;0.7,"G",IF(G358&gt;0.45,"S","NS")))</f>
        <v>VG</v>
      </c>
      <c r="I358" s="122"/>
      <c r="J358" s="122"/>
      <c r="K358" s="122"/>
      <c r="L358" s="123">
        <v>4.2000000000000003E-2</v>
      </c>
      <c r="M358" s="123" t="str">
        <f t="shared" ref="M358" si="2658">IF(ABS(L358)&lt;5%,"VG",IF(ABS(L358)&lt;10%,"G",IF(ABS(L358)&lt;15%,"S","NS")))</f>
        <v>VG</v>
      </c>
      <c r="N358" s="122"/>
      <c r="O358" s="122"/>
      <c r="P358" s="122"/>
      <c r="Q358" s="122">
        <v>0.26</v>
      </c>
      <c r="R358" s="122" t="str">
        <f t="shared" ref="R358" si="2659">IF(Q358&lt;=0.5,"VG",IF(Q358&lt;=0.6,"G",IF(Q358&lt;=0.7,"S","NS")))</f>
        <v>VG</v>
      </c>
      <c r="S358" s="122"/>
      <c r="T358" s="122"/>
      <c r="U358" s="122"/>
      <c r="V358" s="122">
        <v>0.95</v>
      </c>
      <c r="W358" s="122" t="str">
        <f t="shared" ref="W358" si="2660">IF(V358&gt;0.85,"VG",IF(V358&gt;0.75,"G",IF(V358&gt;0.6,"S","NS")))</f>
        <v>VG</v>
      </c>
      <c r="X358" s="122"/>
      <c r="Y358" s="122"/>
      <c r="Z358" s="122"/>
      <c r="AA358" s="122"/>
      <c r="AB358" s="123"/>
      <c r="AC358" s="122"/>
      <c r="AD358" s="122"/>
      <c r="AE358" s="122"/>
      <c r="AF358" s="123"/>
      <c r="AG358" s="122"/>
      <c r="AH358" s="122"/>
      <c r="AI358" s="122"/>
      <c r="AJ358" s="123"/>
      <c r="AK358" s="122"/>
      <c r="AL358" s="122"/>
    </row>
    <row r="359" spans="1:38" s="120" customFormat="1" x14ac:dyDescent="0.25">
      <c r="A359" s="120">
        <v>14162500</v>
      </c>
      <c r="B359" s="120">
        <v>23772909</v>
      </c>
      <c r="C359" s="120" t="s">
        <v>11</v>
      </c>
      <c r="D359" s="120" t="s">
        <v>254</v>
      </c>
      <c r="E359" s="120" t="s">
        <v>255</v>
      </c>
      <c r="F359" s="121">
        <v>0.5</v>
      </c>
      <c r="G359" s="122">
        <v>0.94</v>
      </c>
      <c r="H359" s="122" t="str">
        <f t="shared" ref="H359" si="2661">IF(G359&gt;0.8,"VG",IF(G359&gt;0.7,"G",IF(G359&gt;0.45,"S","NS")))</f>
        <v>VG</v>
      </c>
      <c r="I359" s="122"/>
      <c r="J359" s="122"/>
      <c r="K359" s="122"/>
      <c r="L359" s="123">
        <v>-6.0000000000000001E-3</v>
      </c>
      <c r="M359" s="123" t="str">
        <f t="shared" ref="M359" si="2662">IF(ABS(L359)&lt;5%,"VG",IF(ABS(L359)&lt;10%,"G",IF(ABS(L359)&lt;15%,"S","NS")))</f>
        <v>VG</v>
      </c>
      <c r="N359" s="122"/>
      <c r="O359" s="122"/>
      <c r="P359" s="122"/>
      <c r="Q359" s="122">
        <v>0.24</v>
      </c>
      <c r="R359" s="122" t="str">
        <f t="shared" ref="R359" si="2663">IF(Q359&lt;=0.5,"VG",IF(Q359&lt;=0.6,"G",IF(Q359&lt;=0.7,"S","NS")))</f>
        <v>VG</v>
      </c>
      <c r="S359" s="122"/>
      <c r="T359" s="122"/>
      <c r="U359" s="122"/>
      <c r="V359" s="122">
        <v>0.94</v>
      </c>
      <c r="W359" s="122" t="str">
        <f t="shared" ref="W359" si="2664">IF(V359&gt;0.85,"VG",IF(V359&gt;0.75,"G",IF(V359&gt;0.6,"S","NS")))</f>
        <v>VG</v>
      </c>
      <c r="X359" s="122"/>
      <c r="Y359" s="122"/>
      <c r="Z359" s="122"/>
      <c r="AA359" s="122"/>
      <c r="AB359" s="123"/>
      <c r="AC359" s="122"/>
      <c r="AD359" s="122"/>
      <c r="AE359" s="122"/>
      <c r="AF359" s="123"/>
      <c r="AG359" s="122"/>
      <c r="AH359" s="122"/>
      <c r="AI359" s="122"/>
      <c r="AJ359" s="123"/>
      <c r="AK359" s="122"/>
      <c r="AL359" s="122"/>
    </row>
    <row r="360" spans="1:38" s="120" customFormat="1" x14ac:dyDescent="0.25">
      <c r="A360" s="120">
        <v>14162500</v>
      </c>
      <c r="B360" s="120">
        <v>23772909</v>
      </c>
      <c r="C360" s="120" t="s">
        <v>11</v>
      </c>
      <c r="D360" s="120" t="s">
        <v>359</v>
      </c>
      <c r="E360" s="120" t="s">
        <v>356</v>
      </c>
      <c r="F360" s="121">
        <v>0.5</v>
      </c>
      <c r="G360" s="122">
        <v>0.94</v>
      </c>
      <c r="H360" s="122" t="str">
        <f t="shared" ref="H360" si="2665">IF(G360&gt;0.8,"VG",IF(G360&gt;0.7,"G",IF(G360&gt;0.45,"S","NS")))</f>
        <v>VG</v>
      </c>
      <c r="I360" s="122"/>
      <c r="J360" s="122"/>
      <c r="K360" s="122"/>
      <c r="L360" s="123">
        <v>-2.4E-2</v>
      </c>
      <c r="M360" s="123" t="str">
        <f t="shared" ref="M360" si="2666">IF(ABS(L360)&lt;5%,"VG",IF(ABS(L360)&lt;10%,"G",IF(ABS(L360)&lt;15%,"S","NS")))</f>
        <v>VG</v>
      </c>
      <c r="N360" s="122"/>
      <c r="O360" s="122"/>
      <c r="P360" s="122"/>
      <c r="Q360" s="122">
        <v>0.24</v>
      </c>
      <c r="R360" s="122" t="str">
        <f t="shared" ref="R360" si="2667">IF(Q360&lt;=0.5,"VG",IF(Q360&lt;=0.6,"G",IF(Q360&lt;=0.7,"S","NS")))</f>
        <v>VG</v>
      </c>
      <c r="S360" s="122"/>
      <c r="T360" s="122"/>
      <c r="U360" s="122"/>
      <c r="V360" s="122">
        <v>0.95</v>
      </c>
      <c r="W360" s="122" t="str">
        <f t="shared" ref="W360" si="2668">IF(V360&gt;0.85,"VG",IF(V360&gt;0.75,"G",IF(V360&gt;0.6,"S","NS")))</f>
        <v>VG</v>
      </c>
      <c r="X360" s="122"/>
      <c r="Y360" s="122"/>
      <c r="Z360" s="122"/>
      <c r="AA360" s="122"/>
      <c r="AB360" s="123"/>
      <c r="AC360" s="122"/>
      <c r="AD360" s="122"/>
      <c r="AE360" s="122"/>
      <c r="AF360" s="123"/>
      <c r="AG360" s="122"/>
      <c r="AH360" s="122"/>
      <c r="AI360" s="122"/>
      <c r="AJ360" s="123"/>
      <c r="AK360" s="122"/>
      <c r="AL360" s="122"/>
    </row>
    <row r="361" spans="1:38" s="120" customFormat="1" x14ac:dyDescent="0.25">
      <c r="A361" s="120">
        <v>14162500</v>
      </c>
      <c r="B361" s="120">
        <v>23772909</v>
      </c>
      <c r="C361" s="120" t="s">
        <v>11</v>
      </c>
      <c r="D361" s="120" t="s">
        <v>364</v>
      </c>
      <c r="E361" s="120" t="s">
        <v>356</v>
      </c>
      <c r="F361" s="121">
        <v>0.5</v>
      </c>
      <c r="G361" s="122">
        <v>0.94</v>
      </c>
      <c r="H361" s="122" t="str">
        <f t="shared" ref="H361" si="2669">IF(G361&gt;0.8,"VG",IF(G361&gt;0.7,"G",IF(G361&gt;0.45,"S","NS")))</f>
        <v>VG</v>
      </c>
      <c r="I361" s="122"/>
      <c r="J361" s="122"/>
      <c r="K361" s="122"/>
      <c r="L361" s="123">
        <v>-2.5000000000000001E-2</v>
      </c>
      <c r="M361" s="123" t="str">
        <f t="shared" ref="M361" si="2670">IF(ABS(L361)&lt;5%,"VG",IF(ABS(L361)&lt;10%,"G",IF(ABS(L361)&lt;15%,"S","NS")))</f>
        <v>VG</v>
      </c>
      <c r="N361" s="122"/>
      <c r="O361" s="122"/>
      <c r="P361" s="122"/>
      <c r="Q361" s="122">
        <v>0.24</v>
      </c>
      <c r="R361" s="122" t="str">
        <f t="shared" ref="R361" si="2671">IF(Q361&lt;=0.5,"VG",IF(Q361&lt;=0.6,"G",IF(Q361&lt;=0.7,"S","NS")))</f>
        <v>VG</v>
      </c>
      <c r="S361" s="122"/>
      <c r="T361" s="122"/>
      <c r="U361" s="122"/>
      <c r="V361" s="122">
        <v>0.95</v>
      </c>
      <c r="W361" s="122" t="str">
        <f t="shared" ref="W361" si="2672">IF(V361&gt;0.85,"VG",IF(V361&gt;0.75,"G",IF(V361&gt;0.6,"S","NS")))</f>
        <v>VG</v>
      </c>
      <c r="X361" s="122"/>
      <c r="Y361" s="122"/>
      <c r="Z361" s="122"/>
      <c r="AA361" s="122"/>
      <c r="AB361" s="123"/>
      <c r="AC361" s="122"/>
      <c r="AD361" s="122"/>
      <c r="AE361" s="122"/>
      <c r="AF361" s="123"/>
      <c r="AG361" s="122"/>
      <c r="AH361" s="122"/>
      <c r="AI361" s="122"/>
      <c r="AJ361" s="123"/>
      <c r="AK361" s="122"/>
      <c r="AL361" s="122"/>
    </row>
    <row r="362" spans="1:38" s="120" customFormat="1" x14ac:dyDescent="0.25">
      <c r="A362" s="120">
        <v>14162500</v>
      </c>
      <c r="B362" s="120">
        <v>23772909</v>
      </c>
      <c r="C362" s="120" t="s">
        <v>11</v>
      </c>
      <c r="D362" s="120" t="s">
        <v>386</v>
      </c>
      <c r="E362" s="120" t="s">
        <v>389</v>
      </c>
      <c r="F362" s="121">
        <v>0.5</v>
      </c>
      <c r="G362" s="122">
        <v>0.88400000000000001</v>
      </c>
      <c r="H362" s="122" t="str">
        <f t="shared" ref="H362:H363" si="2673">IF(G362&gt;0.8,"VG",IF(G362&gt;0.7,"G",IF(G362&gt;0.45,"S","NS")))</f>
        <v>VG</v>
      </c>
      <c r="I362" s="122"/>
      <c r="J362" s="122"/>
      <c r="K362" s="122"/>
      <c r="L362" s="123">
        <v>-2.8000000000000001E-2</v>
      </c>
      <c r="M362" s="123" t="str">
        <f t="shared" ref="M362:M363" si="2674">IF(ABS(L362)&lt;5%,"VG",IF(ABS(L362)&lt;10%,"G",IF(ABS(L362)&lt;15%,"S","NS")))</f>
        <v>VG</v>
      </c>
      <c r="N362" s="122"/>
      <c r="O362" s="122"/>
      <c r="P362" s="122"/>
      <c r="Q362" s="122">
        <v>0.34</v>
      </c>
      <c r="R362" s="122" t="str">
        <f t="shared" ref="R362:R363" si="2675">IF(Q362&lt;=0.5,"VG",IF(Q362&lt;=0.6,"G",IF(Q362&lt;=0.7,"S","NS")))</f>
        <v>VG</v>
      </c>
      <c r="S362" s="122"/>
      <c r="T362" s="122"/>
      <c r="U362" s="122"/>
      <c r="V362" s="122">
        <v>0.89200000000000002</v>
      </c>
      <c r="W362" s="122" t="str">
        <f t="shared" ref="W362:W363" si="2676">IF(V362&gt;0.85,"VG",IF(V362&gt;0.75,"G",IF(V362&gt;0.6,"S","NS")))</f>
        <v>VG</v>
      </c>
      <c r="X362" s="122"/>
      <c r="Y362" s="122"/>
      <c r="Z362" s="122"/>
      <c r="AA362" s="122"/>
      <c r="AB362" s="123"/>
      <c r="AC362" s="122"/>
      <c r="AD362" s="122"/>
      <c r="AE362" s="122"/>
      <c r="AF362" s="123"/>
      <c r="AG362" s="122"/>
      <c r="AH362" s="122"/>
      <c r="AI362" s="122"/>
      <c r="AJ362" s="123"/>
      <c r="AK362" s="122"/>
      <c r="AL362" s="122"/>
    </row>
    <row r="363" spans="1:38" s="120" customFormat="1" x14ac:dyDescent="0.25">
      <c r="A363" s="120">
        <v>14162500</v>
      </c>
      <c r="B363" s="120">
        <v>23772909</v>
      </c>
      <c r="C363" s="120" t="s">
        <v>11</v>
      </c>
      <c r="D363" s="120" t="s">
        <v>400</v>
      </c>
      <c r="E363" s="120" t="s">
        <v>404</v>
      </c>
      <c r="F363" s="121">
        <v>0.5</v>
      </c>
      <c r="G363" s="122">
        <v>0.94</v>
      </c>
      <c r="H363" s="122" t="str">
        <f t="shared" si="2673"/>
        <v>VG</v>
      </c>
      <c r="I363" s="122"/>
      <c r="J363" s="122"/>
      <c r="K363" s="122"/>
      <c r="L363" s="123">
        <v>-3.3000000000000002E-2</v>
      </c>
      <c r="M363" s="123" t="str">
        <f t="shared" si="2674"/>
        <v>VG</v>
      </c>
      <c r="N363" s="122"/>
      <c r="O363" s="122"/>
      <c r="P363" s="122"/>
      <c r="Q363" s="122">
        <v>0.25</v>
      </c>
      <c r="R363" s="122" t="str">
        <f t="shared" si="2675"/>
        <v>VG</v>
      </c>
      <c r="S363" s="122"/>
      <c r="T363" s="122"/>
      <c r="U363" s="122"/>
      <c r="V363" s="122">
        <v>0.95</v>
      </c>
      <c r="W363" s="122" t="str">
        <f t="shared" si="2676"/>
        <v>VG</v>
      </c>
      <c r="X363" s="122"/>
      <c r="Y363" s="122"/>
      <c r="Z363" s="122"/>
      <c r="AA363" s="122"/>
      <c r="AB363" s="123"/>
      <c r="AC363" s="122"/>
      <c r="AD363" s="122"/>
      <c r="AE363" s="122"/>
      <c r="AF363" s="123"/>
      <c r="AG363" s="122"/>
      <c r="AH363" s="122"/>
      <c r="AI363" s="122"/>
      <c r="AJ363" s="123"/>
      <c r="AK363" s="122"/>
      <c r="AL363" s="122"/>
    </row>
    <row r="364" spans="1:38" s="136" customFormat="1" x14ac:dyDescent="0.25">
      <c r="F364" s="137"/>
      <c r="G364" s="138"/>
      <c r="H364" s="138"/>
      <c r="I364" s="138"/>
      <c r="J364" s="138"/>
      <c r="K364" s="138"/>
      <c r="L364" s="139"/>
      <c r="M364" s="139"/>
      <c r="N364" s="138"/>
      <c r="O364" s="138"/>
      <c r="P364" s="138"/>
      <c r="Q364" s="138"/>
      <c r="R364" s="138"/>
      <c r="S364" s="138"/>
      <c r="T364" s="138"/>
      <c r="U364" s="138"/>
      <c r="V364" s="138"/>
      <c r="W364" s="138"/>
      <c r="X364" s="138"/>
      <c r="Y364" s="138"/>
      <c r="Z364" s="138"/>
      <c r="AA364" s="138"/>
      <c r="AB364" s="139"/>
      <c r="AC364" s="138"/>
      <c r="AD364" s="138"/>
      <c r="AE364" s="138"/>
      <c r="AF364" s="139"/>
      <c r="AG364" s="138"/>
      <c r="AH364" s="138"/>
      <c r="AI364" s="138"/>
      <c r="AJ364" s="139"/>
      <c r="AK364" s="138"/>
      <c r="AL364" s="138"/>
    </row>
    <row r="365" spans="1:38" s="69" customFormat="1" x14ac:dyDescent="0.25">
      <c r="A365" s="69">
        <v>14164900</v>
      </c>
      <c r="B365" s="69">
        <v>23772751</v>
      </c>
      <c r="C365" s="69" t="s">
        <v>60</v>
      </c>
      <c r="D365" s="69" t="s">
        <v>55</v>
      </c>
      <c r="F365" s="80"/>
      <c r="G365" s="70">
        <v>0.88600000000000001</v>
      </c>
      <c r="H365" s="70" t="str">
        <f t="shared" ref="H365:H384" si="2677">IF(G365&gt;0.8,"VG",IF(G365&gt;0.7,"G",IF(G365&gt;0.45,"S","NS")))</f>
        <v>VG</v>
      </c>
      <c r="I365" s="70"/>
      <c r="J365" s="70"/>
      <c r="K365" s="70"/>
      <c r="L365" s="71">
        <v>5.7000000000000002E-2</v>
      </c>
      <c r="M365" s="71" t="str">
        <f t="shared" ref="M365:M384" si="2678">IF(ABS(L365)&lt;5%,"VG",IF(ABS(L365)&lt;10%,"G",IF(ABS(L365)&lt;15%,"S","NS")))</f>
        <v>G</v>
      </c>
      <c r="N365" s="70"/>
      <c r="O365" s="70"/>
      <c r="P365" s="70"/>
      <c r="Q365" s="70">
        <v>0.33300000000000002</v>
      </c>
      <c r="R365" s="70" t="str">
        <f t="shared" ref="R365:R384" si="2679">IF(Q365&lt;=0.5,"VG",IF(Q365&lt;=0.6,"G",IF(Q365&lt;=0.7,"S","NS")))</f>
        <v>VG</v>
      </c>
      <c r="S365" s="70"/>
      <c r="T365" s="70"/>
      <c r="U365" s="70"/>
      <c r="V365" s="70">
        <v>0.93</v>
      </c>
      <c r="W365" s="70" t="str">
        <f t="shared" ref="W365:W384" si="2680">IF(V365&gt;0.85,"VG",IF(V365&gt;0.75,"G",IF(V365&gt;0.6,"S","NS")))</f>
        <v>VG</v>
      </c>
      <c r="X365" s="70"/>
      <c r="Y365" s="70"/>
      <c r="Z365" s="70"/>
      <c r="AA365" s="70"/>
      <c r="AB365" s="71"/>
      <c r="AC365" s="70"/>
      <c r="AD365" s="70"/>
      <c r="AE365" s="70"/>
      <c r="AF365" s="71"/>
      <c r="AG365" s="70"/>
      <c r="AH365" s="70"/>
      <c r="AI365" s="70"/>
      <c r="AJ365" s="71"/>
      <c r="AK365" s="70"/>
      <c r="AL365" s="70"/>
    </row>
    <row r="366" spans="1:38" s="69" customFormat="1" x14ac:dyDescent="0.25">
      <c r="A366" s="69">
        <v>14164900</v>
      </c>
      <c r="B366" s="69">
        <v>23772751</v>
      </c>
      <c r="C366" s="69" t="s">
        <v>60</v>
      </c>
      <c r="D366" s="69" t="s">
        <v>93</v>
      </c>
      <c r="F366" s="80"/>
      <c r="G366" s="70">
        <v>0.91300000000000003</v>
      </c>
      <c r="H366" s="70" t="str">
        <f t="shared" si="2677"/>
        <v>VG</v>
      </c>
      <c r="I366" s="70"/>
      <c r="J366" s="70"/>
      <c r="K366" s="70"/>
      <c r="L366" s="71">
        <v>3.2000000000000001E-2</v>
      </c>
      <c r="M366" s="71" t="str">
        <f t="shared" si="2678"/>
        <v>VG</v>
      </c>
      <c r="N366" s="70"/>
      <c r="O366" s="70"/>
      <c r="P366" s="70"/>
      <c r="Q366" s="70">
        <v>0.29199999999999998</v>
      </c>
      <c r="R366" s="70" t="str">
        <f t="shared" si="2679"/>
        <v>VG</v>
      </c>
      <c r="S366" s="70"/>
      <c r="T366" s="70"/>
      <c r="U366" s="70"/>
      <c r="V366" s="70">
        <v>0.93799999999999994</v>
      </c>
      <c r="W366" s="70" t="str">
        <f t="shared" si="2680"/>
        <v>VG</v>
      </c>
      <c r="X366" s="70"/>
      <c r="Y366" s="70"/>
      <c r="Z366" s="70"/>
      <c r="AA366" s="70"/>
      <c r="AB366" s="71"/>
      <c r="AC366" s="70"/>
      <c r="AD366" s="70"/>
      <c r="AE366" s="70"/>
      <c r="AF366" s="71"/>
      <c r="AG366" s="70"/>
      <c r="AH366" s="70"/>
      <c r="AI366" s="70"/>
      <c r="AJ366" s="71"/>
      <c r="AK366" s="70"/>
      <c r="AL366" s="70"/>
    </row>
    <row r="367" spans="1:38" s="69" customFormat="1" x14ac:dyDescent="0.25">
      <c r="A367" s="69">
        <v>14164900</v>
      </c>
      <c r="B367" s="69">
        <v>23772751</v>
      </c>
      <c r="C367" s="69" t="s">
        <v>60</v>
      </c>
      <c r="D367" s="69" t="s">
        <v>159</v>
      </c>
      <c r="F367" s="80"/>
      <c r="G367" s="70">
        <v>0.876</v>
      </c>
      <c r="H367" s="70" t="str">
        <f t="shared" si="2677"/>
        <v>VG</v>
      </c>
      <c r="I367" s="70"/>
      <c r="J367" s="70"/>
      <c r="K367" s="70"/>
      <c r="L367" s="71">
        <v>0.08</v>
      </c>
      <c r="M367" s="71" t="str">
        <f t="shared" si="2678"/>
        <v>G</v>
      </c>
      <c r="N367" s="70"/>
      <c r="O367" s="70"/>
      <c r="P367" s="70"/>
      <c r="Q367" s="70">
        <v>0.34300000000000003</v>
      </c>
      <c r="R367" s="70" t="str">
        <f t="shared" si="2679"/>
        <v>VG</v>
      </c>
      <c r="S367" s="70"/>
      <c r="T367" s="70"/>
      <c r="U367" s="70"/>
      <c r="V367" s="70">
        <v>0.92900000000000005</v>
      </c>
      <c r="W367" s="70" t="str">
        <f t="shared" si="2680"/>
        <v>VG</v>
      </c>
      <c r="X367" s="70"/>
      <c r="Y367" s="70"/>
      <c r="Z367" s="70"/>
      <c r="AA367" s="70"/>
      <c r="AB367" s="71"/>
      <c r="AC367" s="70"/>
      <c r="AD367" s="70"/>
      <c r="AE367" s="70"/>
      <c r="AF367" s="71"/>
      <c r="AG367" s="70"/>
      <c r="AH367" s="70"/>
      <c r="AI367" s="70"/>
      <c r="AJ367" s="71"/>
      <c r="AK367" s="70"/>
      <c r="AL367" s="70"/>
    </row>
    <row r="368" spans="1:38" s="69" customFormat="1" x14ac:dyDescent="0.25">
      <c r="A368" s="69">
        <v>14164900</v>
      </c>
      <c r="B368" s="69">
        <v>23772751</v>
      </c>
      <c r="C368" s="69" t="s">
        <v>60</v>
      </c>
      <c r="D368" s="69" t="s">
        <v>161</v>
      </c>
      <c r="F368" s="80"/>
      <c r="G368" s="70">
        <v>0.84099999999999997</v>
      </c>
      <c r="H368" s="70" t="str">
        <f t="shared" si="2677"/>
        <v>VG</v>
      </c>
      <c r="I368" s="70"/>
      <c r="J368" s="70"/>
      <c r="K368" s="70"/>
      <c r="L368" s="71">
        <v>0.123</v>
      </c>
      <c r="M368" s="71" t="str">
        <f t="shared" si="2678"/>
        <v>S</v>
      </c>
      <c r="N368" s="70"/>
      <c r="O368" s="70"/>
      <c r="P368" s="70"/>
      <c r="Q368" s="70">
        <v>0.38100000000000001</v>
      </c>
      <c r="R368" s="70" t="str">
        <f t="shared" si="2679"/>
        <v>VG</v>
      </c>
      <c r="S368" s="70"/>
      <c r="T368" s="70"/>
      <c r="U368" s="70"/>
      <c r="V368" s="70">
        <v>0.93500000000000005</v>
      </c>
      <c r="W368" s="70" t="str">
        <f t="shared" si="2680"/>
        <v>VG</v>
      </c>
      <c r="X368" s="70"/>
      <c r="Y368" s="70"/>
      <c r="Z368" s="70"/>
      <c r="AA368" s="70"/>
      <c r="AB368" s="71"/>
      <c r="AC368" s="70"/>
      <c r="AD368" s="70"/>
      <c r="AE368" s="70"/>
      <c r="AF368" s="71"/>
      <c r="AG368" s="70"/>
      <c r="AH368" s="70"/>
      <c r="AI368" s="70"/>
      <c r="AJ368" s="71"/>
      <c r="AK368" s="70"/>
      <c r="AL368" s="70"/>
    </row>
    <row r="369" spans="1:38" s="69" customFormat="1" x14ac:dyDescent="0.25">
      <c r="A369" s="69">
        <v>14164900</v>
      </c>
      <c r="B369" s="69">
        <v>23772751</v>
      </c>
      <c r="C369" s="69" t="s">
        <v>60</v>
      </c>
      <c r="D369" s="69" t="s">
        <v>162</v>
      </c>
      <c r="F369" s="80"/>
      <c r="G369" s="70">
        <v>0.66</v>
      </c>
      <c r="H369" s="70" t="str">
        <f t="shared" si="2677"/>
        <v>S</v>
      </c>
      <c r="I369" s="70"/>
      <c r="J369" s="70"/>
      <c r="K369" s="70"/>
      <c r="L369" s="71">
        <v>-8.1000000000000003E-2</v>
      </c>
      <c r="M369" s="71" t="str">
        <f t="shared" si="2678"/>
        <v>G</v>
      </c>
      <c r="N369" s="70"/>
      <c r="O369" s="70"/>
      <c r="P369" s="70"/>
      <c r="Q369" s="70">
        <v>0.56599999999999995</v>
      </c>
      <c r="R369" s="70" t="str">
        <f t="shared" si="2679"/>
        <v>G</v>
      </c>
      <c r="S369" s="70"/>
      <c r="T369" s="70"/>
      <c r="U369" s="70"/>
      <c r="V369" s="70">
        <v>0.85499999999999998</v>
      </c>
      <c r="W369" s="70" t="str">
        <f t="shared" si="2680"/>
        <v>VG</v>
      </c>
      <c r="X369" s="70"/>
      <c r="Y369" s="70"/>
      <c r="Z369" s="70"/>
      <c r="AA369" s="70"/>
      <c r="AB369" s="71"/>
      <c r="AC369" s="70"/>
      <c r="AD369" s="70"/>
      <c r="AE369" s="70"/>
      <c r="AF369" s="71"/>
      <c r="AG369" s="70"/>
      <c r="AH369" s="70"/>
      <c r="AI369" s="70"/>
      <c r="AJ369" s="71"/>
      <c r="AK369" s="70"/>
      <c r="AL369" s="70"/>
    </row>
    <row r="370" spans="1:38" s="69" customFormat="1" x14ac:dyDescent="0.25">
      <c r="A370" s="69">
        <v>14164900</v>
      </c>
      <c r="B370" s="69">
        <v>23772751</v>
      </c>
      <c r="C370" s="69" t="s">
        <v>60</v>
      </c>
      <c r="D370" s="69" t="s">
        <v>163</v>
      </c>
      <c r="F370" s="80"/>
      <c r="G370" s="70">
        <v>0.92500000000000004</v>
      </c>
      <c r="H370" s="70" t="str">
        <f t="shared" si="2677"/>
        <v>VG</v>
      </c>
      <c r="I370" s="70"/>
      <c r="J370" s="70"/>
      <c r="K370" s="70"/>
      <c r="L370" s="71">
        <v>2.3E-2</v>
      </c>
      <c r="M370" s="71" t="str">
        <f t="shared" si="2678"/>
        <v>VG</v>
      </c>
      <c r="N370" s="70"/>
      <c r="O370" s="70"/>
      <c r="P370" s="70"/>
      <c r="Q370" s="70">
        <v>0.27100000000000002</v>
      </c>
      <c r="R370" s="70" t="str">
        <f t="shared" si="2679"/>
        <v>VG</v>
      </c>
      <c r="S370" s="70"/>
      <c r="T370" s="70"/>
      <c r="U370" s="70"/>
      <c r="V370" s="70">
        <v>0.94199999999999995</v>
      </c>
      <c r="W370" s="70" t="str">
        <f t="shared" si="2680"/>
        <v>VG</v>
      </c>
      <c r="X370" s="70"/>
      <c r="Y370" s="70"/>
      <c r="Z370" s="70"/>
      <c r="AA370" s="70"/>
      <c r="AB370" s="71"/>
      <c r="AC370" s="70"/>
      <c r="AD370" s="70"/>
      <c r="AE370" s="70"/>
      <c r="AF370" s="71"/>
      <c r="AG370" s="70"/>
      <c r="AH370" s="70"/>
      <c r="AI370" s="70"/>
      <c r="AJ370" s="71"/>
      <c r="AK370" s="70"/>
      <c r="AL370" s="70"/>
    </row>
    <row r="371" spans="1:38" s="69" customFormat="1" x14ac:dyDescent="0.25">
      <c r="A371" s="69">
        <v>14164900</v>
      </c>
      <c r="B371" s="69">
        <v>23772751</v>
      </c>
      <c r="C371" s="69" t="s">
        <v>60</v>
      </c>
      <c r="D371" s="69" t="s">
        <v>165</v>
      </c>
      <c r="F371" s="80"/>
      <c r="G371" s="70">
        <v>0.90300000000000002</v>
      </c>
      <c r="H371" s="70" t="str">
        <f t="shared" si="2677"/>
        <v>VG</v>
      </c>
      <c r="I371" s="70"/>
      <c r="J371" s="70"/>
      <c r="K371" s="70"/>
      <c r="L371" s="71">
        <v>-7.0000000000000001E-3</v>
      </c>
      <c r="M371" s="71" t="str">
        <f t="shared" si="2678"/>
        <v>VG</v>
      </c>
      <c r="N371" s="70"/>
      <c r="O371" s="70"/>
      <c r="P371" s="70"/>
      <c r="Q371" s="70">
        <v>0.31</v>
      </c>
      <c r="R371" s="70" t="str">
        <f t="shared" si="2679"/>
        <v>VG</v>
      </c>
      <c r="S371" s="70"/>
      <c r="T371" s="70"/>
      <c r="U371" s="70"/>
      <c r="V371" s="70">
        <v>0.93100000000000005</v>
      </c>
      <c r="W371" s="70" t="str">
        <f t="shared" si="2680"/>
        <v>VG</v>
      </c>
      <c r="X371" s="70"/>
      <c r="Y371" s="70"/>
      <c r="Z371" s="70"/>
      <c r="AA371" s="70"/>
      <c r="AB371" s="71"/>
      <c r="AC371" s="70"/>
      <c r="AD371" s="70"/>
      <c r="AE371" s="70"/>
      <c r="AF371" s="71"/>
      <c r="AG371" s="70"/>
      <c r="AH371" s="70"/>
      <c r="AI371" s="70"/>
      <c r="AJ371" s="71"/>
      <c r="AK371" s="70"/>
      <c r="AL371" s="70"/>
    </row>
    <row r="372" spans="1:38" s="69" customFormat="1" x14ac:dyDescent="0.25">
      <c r="A372" s="69">
        <v>14164900</v>
      </c>
      <c r="B372" s="69">
        <v>23772751</v>
      </c>
      <c r="C372" s="69" t="s">
        <v>60</v>
      </c>
      <c r="D372" s="69" t="s">
        <v>168</v>
      </c>
      <c r="F372" s="80"/>
      <c r="G372" s="70">
        <v>0.93100000000000005</v>
      </c>
      <c r="H372" s="70" t="str">
        <f t="shared" si="2677"/>
        <v>VG</v>
      </c>
      <c r="I372" s="70"/>
      <c r="J372" s="70"/>
      <c r="K372" s="70"/>
      <c r="L372" s="71">
        <v>3.4000000000000002E-2</v>
      </c>
      <c r="M372" s="71" t="str">
        <f t="shared" si="2678"/>
        <v>VG</v>
      </c>
      <c r="N372" s="70"/>
      <c r="O372" s="70"/>
      <c r="P372" s="70"/>
      <c r="Q372" s="70">
        <v>0.26100000000000001</v>
      </c>
      <c r="R372" s="70" t="str">
        <f t="shared" si="2679"/>
        <v>VG</v>
      </c>
      <c r="S372" s="70"/>
      <c r="T372" s="70"/>
      <c r="U372" s="70"/>
      <c r="V372" s="70">
        <v>0.94799999999999995</v>
      </c>
      <c r="W372" s="70" t="str">
        <f t="shared" si="2680"/>
        <v>VG</v>
      </c>
      <c r="X372" s="70"/>
      <c r="Y372" s="70"/>
      <c r="Z372" s="70"/>
      <c r="AA372" s="70"/>
      <c r="AB372" s="71"/>
      <c r="AC372" s="70"/>
      <c r="AD372" s="70"/>
      <c r="AE372" s="70"/>
      <c r="AF372" s="71"/>
      <c r="AG372" s="70"/>
      <c r="AH372" s="70"/>
      <c r="AI372" s="70"/>
      <c r="AJ372" s="71"/>
      <c r="AK372" s="70"/>
      <c r="AL372" s="70"/>
    </row>
    <row r="373" spans="1:38" s="63" customFormat="1" x14ac:dyDescent="0.25">
      <c r="A373" s="63">
        <v>14164900</v>
      </c>
      <c r="B373" s="63">
        <v>23772751</v>
      </c>
      <c r="C373" s="63" t="s">
        <v>60</v>
      </c>
      <c r="D373" s="63" t="s">
        <v>169</v>
      </c>
      <c r="F373" s="79"/>
      <c r="G373" s="64">
        <v>0.92600000000000005</v>
      </c>
      <c r="H373" s="64" t="str">
        <f t="shared" si="2677"/>
        <v>VG</v>
      </c>
      <c r="I373" s="64"/>
      <c r="J373" s="64"/>
      <c r="K373" s="64"/>
      <c r="L373" s="65">
        <v>1.4E-2</v>
      </c>
      <c r="M373" s="65" t="str">
        <f t="shared" si="2678"/>
        <v>VG</v>
      </c>
      <c r="N373" s="64"/>
      <c r="O373" s="64"/>
      <c r="P373" s="64"/>
      <c r="Q373" s="64">
        <v>0.27</v>
      </c>
      <c r="R373" s="64" t="str">
        <f t="shared" si="2679"/>
        <v>VG</v>
      </c>
      <c r="S373" s="64"/>
      <c r="T373" s="64"/>
      <c r="U373" s="64"/>
      <c r="V373" s="64">
        <v>0.95299999999999996</v>
      </c>
      <c r="W373" s="64" t="str">
        <f t="shared" si="2680"/>
        <v>VG</v>
      </c>
      <c r="X373" s="64"/>
      <c r="Y373" s="64"/>
      <c r="Z373" s="64"/>
      <c r="AA373" s="64"/>
      <c r="AB373" s="65"/>
      <c r="AC373" s="64"/>
      <c r="AD373" s="64"/>
      <c r="AE373" s="64"/>
      <c r="AF373" s="65"/>
      <c r="AG373" s="64"/>
      <c r="AH373" s="64"/>
      <c r="AI373" s="64"/>
      <c r="AJ373" s="65"/>
      <c r="AK373" s="64"/>
      <c r="AL373" s="64"/>
    </row>
    <row r="374" spans="1:38" s="63" customFormat="1" x14ac:dyDescent="0.25">
      <c r="A374" s="63">
        <v>14164900</v>
      </c>
      <c r="B374" s="63">
        <v>23772751</v>
      </c>
      <c r="C374" s="63" t="s">
        <v>60</v>
      </c>
      <c r="D374" s="63" t="s">
        <v>171</v>
      </c>
      <c r="F374" s="79"/>
      <c r="G374" s="64">
        <v>0.73699999999999999</v>
      </c>
      <c r="H374" s="64" t="str">
        <f t="shared" si="2677"/>
        <v>G</v>
      </c>
      <c r="I374" s="64"/>
      <c r="J374" s="64"/>
      <c r="K374" s="64"/>
      <c r="L374" s="65">
        <v>-7.3999999999999996E-2</v>
      </c>
      <c r="M374" s="65" t="str">
        <f t="shared" si="2678"/>
        <v>G</v>
      </c>
      <c r="N374" s="64"/>
      <c r="O374" s="64"/>
      <c r="P374" s="64"/>
      <c r="Q374" s="64">
        <v>0.5</v>
      </c>
      <c r="R374" s="64" t="str">
        <f t="shared" si="2679"/>
        <v>VG</v>
      </c>
      <c r="S374" s="64"/>
      <c r="T374" s="64"/>
      <c r="U374" s="64"/>
      <c r="V374" s="64">
        <v>0.96099999999999997</v>
      </c>
      <c r="W374" s="64" t="str">
        <f t="shared" si="2680"/>
        <v>VG</v>
      </c>
      <c r="X374" s="64"/>
      <c r="Y374" s="64"/>
      <c r="Z374" s="64"/>
      <c r="AA374" s="64"/>
      <c r="AB374" s="65"/>
      <c r="AC374" s="64"/>
      <c r="AD374" s="64"/>
      <c r="AE374" s="64"/>
      <c r="AF374" s="65"/>
      <c r="AG374" s="64"/>
      <c r="AH374" s="64"/>
      <c r="AI374" s="64"/>
      <c r="AJ374" s="65"/>
      <c r="AK374" s="64"/>
      <c r="AL374" s="64"/>
    </row>
    <row r="375" spans="1:38" s="63" customFormat="1" x14ac:dyDescent="0.25">
      <c r="A375" s="63">
        <v>14164900</v>
      </c>
      <c r="B375" s="63">
        <v>23772751</v>
      </c>
      <c r="C375" s="63" t="s">
        <v>60</v>
      </c>
      <c r="D375" s="63" t="s">
        <v>172</v>
      </c>
      <c r="F375" s="79">
        <v>1.7</v>
      </c>
      <c r="G375" s="64">
        <v>0.7</v>
      </c>
      <c r="H375" s="64" t="str">
        <f t="shared" si="2677"/>
        <v>S</v>
      </c>
      <c r="I375" s="64"/>
      <c r="J375" s="64"/>
      <c r="K375" s="64"/>
      <c r="L375" s="65">
        <v>-8.5999999999999993E-2</v>
      </c>
      <c r="M375" s="65" t="str">
        <f t="shared" si="2678"/>
        <v>G</v>
      </c>
      <c r="N375" s="64"/>
      <c r="O375" s="64"/>
      <c r="P375" s="64"/>
      <c r="Q375" s="64">
        <v>0.53</v>
      </c>
      <c r="R375" s="64" t="str">
        <f t="shared" si="2679"/>
        <v>G</v>
      </c>
      <c r="S375" s="64"/>
      <c r="T375" s="64"/>
      <c r="U375" s="64"/>
      <c r="V375" s="64">
        <v>0.96</v>
      </c>
      <c r="W375" s="64" t="str">
        <f t="shared" si="2680"/>
        <v>VG</v>
      </c>
      <c r="X375" s="64"/>
      <c r="Y375" s="64"/>
      <c r="Z375" s="64"/>
      <c r="AA375" s="64"/>
      <c r="AB375" s="65"/>
      <c r="AC375" s="64"/>
      <c r="AD375" s="64"/>
      <c r="AE375" s="64"/>
      <c r="AF375" s="65"/>
      <c r="AG375" s="64"/>
      <c r="AH375" s="64"/>
      <c r="AI375" s="64"/>
      <c r="AJ375" s="65"/>
      <c r="AK375" s="64"/>
      <c r="AL375" s="64"/>
    </row>
    <row r="376" spans="1:38" s="63" customFormat="1" x14ac:dyDescent="0.25">
      <c r="A376" s="63">
        <v>14164900</v>
      </c>
      <c r="B376" s="63">
        <v>23772751</v>
      </c>
      <c r="C376" s="63" t="s">
        <v>60</v>
      </c>
      <c r="D376" s="63" t="s">
        <v>174</v>
      </c>
      <c r="F376" s="79">
        <v>1.7</v>
      </c>
      <c r="G376" s="64">
        <v>0.7</v>
      </c>
      <c r="H376" s="64" t="str">
        <f t="shared" si="2677"/>
        <v>S</v>
      </c>
      <c r="I376" s="64"/>
      <c r="J376" s="64"/>
      <c r="K376" s="64"/>
      <c r="L376" s="65">
        <v>-8.5000000000000006E-2</v>
      </c>
      <c r="M376" s="65" t="str">
        <f t="shared" si="2678"/>
        <v>G</v>
      </c>
      <c r="N376" s="64"/>
      <c r="O376" s="64"/>
      <c r="P376" s="64"/>
      <c r="Q376" s="64">
        <v>0.53</v>
      </c>
      <c r="R376" s="64" t="str">
        <f t="shared" si="2679"/>
        <v>G</v>
      </c>
      <c r="S376" s="64"/>
      <c r="T376" s="64"/>
      <c r="U376" s="64"/>
      <c r="V376" s="64">
        <v>0.96</v>
      </c>
      <c r="W376" s="64" t="str">
        <f t="shared" si="2680"/>
        <v>VG</v>
      </c>
      <c r="X376" s="64"/>
      <c r="Y376" s="64"/>
      <c r="Z376" s="64"/>
      <c r="AA376" s="64"/>
      <c r="AB376" s="65"/>
      <c r="AC376" s="64"/>
      <c r="AD376" s="64"/>
      <c r="AE376" s="64"/>
      <c r="AF376" s="65"/>
      <c r="AG376" s="64"/>
      <c r="AH376" s="64"/>
      <c r="AI376" s="64"/>
      <c r="AJ376" s="65"/>
      <c r="AK376" s="64"/>
      <c r="AL376" s="64"/>
    </row>
    <row r="377" spans="1:38" s="63" customFormat="1" ht="30" x14ac:dyDescent="0.25">
      <c r="A377" s="63">
        <v>14164900</v>
      </c>
      <c r="B377" s="63">
        <v>23772751</v>
      </c>
      <c r="C377" s="63" t="s">
        <v>60</v>
      </c>
      <c r="D377" s="82" t="s">
        <v>175</v>
      </c>
      <c r="E377" s="82"/>
      <c r="F377" s="79">
        <v>1.5</v>
      </c>
      <c r="G377" s="64">
        <v>0.75</v>
      </c>
      <c r="H377" s="64" t="str">
        <f t="shared" si="2677"/>
        <v>G</v>
      </c>
      <c r="I377" s="64"/>
      <c r="J377" s="64"/>
      <c r="K377" s="64"/>
      <c r="L377" s="65">
        <v>-6.2E-2</v>
      </c>
      <c r="M377" s="65" t="str">
        <f t="shared" si="2678"/>
        <v>G</v>
      </c>
      <c r="N377" s="64"/>
      <c r="O377" s="64"/>
      <c r="P377" s="64"/>
      <c r="Q377" s="64">
        <v>0.5</v>
      </c>
      <c r="R377" s="64" t="str">
        <f t="shared" si="2679"/>
        <v>VG</v>
      </c>
      <c r="S377" s="64"/>
      <c r="T377" s="64"/>
      <c r="U377" s="64"/>
      <c r="V377" s="64">
        <v>0.97</v>
      </c>
      <c r="W377" s="64" t="str">
        <f t="shared" si="2680"/>
        <v>VG</v>
      </c>
      <c r="X377" s="64"/>
      <c r="Y377" s="64"/>
      <c r="Z377" s="64"/>
      <c r="AA377" s="64"/>
      <c r="AB377" s="65"/>
      <c r="AC377" s="64"/>
      <c r="AD377" s="64"/>
      <c r="AE377" s="64"/>
      <c r="AF377" s="65"/>
      <c r="AG377" s="64"/>
      <c r="AH377" s="64"/>
      <c r="AI377" s="64"/>
      <c r="AJ377" s="65"/>
      <c r="AK377" s="64"/>
      <c r="AL377" s="64"/>
    </row>
    <row r="378" spans="1:38" s="63" customFormat="1" ht="30" x14ac:dyDescent="0.25">
      <c r="A378" s="63">
        <v>14164900</v>
      </c>
      <c r="B378" s="63">
        <v>23772751</v>
      </c>
      <c r="C378" s="63" t="s">
        <v>60</v>
      </c>
      <c r="D378" s="82" t="s">
        <v>176</v>
      </c>
      <c r="E378" s="82"/>
      <c r="F378" s="79">
        <v>1.4</v>
      </c>
      <c r="G378" s="64">
        <v>0.77</v>
      </c>
      <c r="H378" s="64" t="str">
        <f t="shared" si="2677"/>
        <v>G</v>
      </c>
      <c r="I378" s="64"/>
      <c r="J378" s="64"/>
      <c r="K378" s="64"/>
      <c r="L378" s="65">
        <v>-0.04</v>
      </c>
      <c r="M378" s="65" t="str">
        <f t="shared" si="2678"/>
        <v>VG</v>
      </c>
      <c r="N378" s="64"/>
      <c r="O378" s="64"/>
      <c r="P378" s="64"/>
      <c r="Q378" s="64">
        <v>0.48</v>
      </c>
      <c r="R378" s="64" t="str">
        <f t="shared" si="2679"/>
        <v>VG</v>
      </c>
      <c r="S378" s="64"/>
      <c r="T378" s="64"/>
      <c r="U378" s="64"/>
      <c r="V378" s="64">
        <v>0.97</v>
      </c>
      <c r="W378" s="64" t="str">
        <f t="shared" si="2680"/>
        <v>VG</v>
      </c>
      <c r="X378" s="64"/>
      <c r="Y378" s="64"/>
      <c r="Z378" s="64"/>
      <c r="AA378" s="64"/>
      <c r="AB378" s="65"/>
      <c r="AC378" s="64"/>
      <c r="AD378" s="64"/>
      <c r="AE378" s="64"/>
      <c r="AF378" s="65"/>
      <c r="AG378" s="64"/>
      <c r="AH378" s="64"/>
      <c r="AI378" s="64"/>
      <c r="AJ378" s="65"/>
      <c r="AK378" s="64"/>
      <c r="AL378" s="64"/>
    </row>
    <row r="379" spans="1:38" s="63" customFormat="1" x14ac:dyDescent="0.25">
      <c r="A379" s="63">
        <v>14164900</v>
      </c>
      <c r="B379" s="63">
        <v>23772751</v>
      </c>
      <c r="C379" s="63" t="s">
        <v>60</v>
      </c>
      <c r="D379" s="82" t="s">
        <v>177</v>
      </c>
      <c r="E379" s="82"/>
      <c r="F379" s="79">
        <v>1.5</v>
      </c>
      <c r="G379" s="64">
        <v>0.79</v>
      </c>
      <c r="H379" s="64" t="str">
        <f t="shared" si="2677"/>
        <v>G</v>
      </c>
      <c r="I379" s="64"/>
      <c r="J379" s="64"/>
      <c r="K379" s="64"/>
      <c r="L379" s="65">
        <v>0.17299999999999999</v>
      </c>
      <c r="M379" s="65" t="str">
        <f t="shared" si="2678"/>
        <v>NS</v>
      </c>
      <c r="N379" s="64"/>
      <c r="O379" s="64"/>
      <c r="P379" s="64"/>
      <c r="Q379" s="64">
        <v>0.43</v>
      </c>
      <c r="R379" s="64" t="str">
        <f t="shared" si="2679"/>
        <v>VG</v>
      </c>
      <c r="S379" s="64"/>
      <c r="T379" s="64"/>
      <c r="U379" s="64"/>
      <c r="V379" s="64">
        <v>0.96</v>
      </c>
      <c r="W379" s="64" t="str">
        <f t="shared" si="2680"/>
        <v>VG</v>
      </c>
      <c r="X379" s="64"/>
      <c r="Y379" s="64"/>
      <c r="Z379" s="64"/>
      <c r="AA379" s="64"/>
      <c r="AB379" s="65"/>
      <c r="AC379" s="64"/>
      <c r="AD379" s="64"/>
      <c r="AE379" s="64"/>
      <c r="AF379" s="65"/>
      <c r="AG379" s="64"/>
      <c r="AH379" s="64"/>
      <c r="AI379" s="64"/>
      <c r="AJ379" s="65"/>
      <c r="AK379" s="64"/>
      <c r="AL379" s="64"/>
    </row>
    <row r="380" spans="1:38" s="47" customFormat="1" x14ac:dyDescent="0.25">
      <c r="A380" s="47">
        <v>14164900</v>
      </c>
      <c r="B380" s="47">
        <v>23772751</v>
      </c>
      <c r="C380" s="47" t="s">
        <v>60</v>
      </c>
      <c r="D380" s="99" t="s">
        <v>178</v>
      </c>
      <c r="E380" s="99"/>
      <c r="F380" s="100">
        <v>1.6</v>
      </c>
      <c r="G380" s="49">
        <v>0.77</v>
      </c>
      <c r="H380" s="49" t="str">
        <f t="shared" si="2677"/>
        <v>G</v>
      </c>
      <c r="I380" s="49"/>
      <c r="J380" s="49"/>
      <c r="K380" s="49"/>
      <c r="L380" s="50">
        <v>0.189</v>
      </c>
      <c r="M380" s="50" t="str">
        <f t="shared" si="2678"/>
        <v>NS</v>
      </c>
      <c r="N380" s="49"/>
      <c r="O380" s="49"/>
      <c r="P380" s="49"/>
      <c r="Q380" s="49">
        <v>0.44</v>
      </c>
      <c r="R380" s="49" t="str">
        <f t="shared" si="2679"/>
        <v>VG</v>
      </c>
      <c r="S380" s="49"/>
      <c r="T380" s="49"/>
      <c r="U380" s="49"/>
      <c r="V380" s="49">
        <v>0.97</v>
      </c>
      <c r="W380" s="49" t="str">
        <f t="shared" si="2680"/>
        <v>VG</v>
      </c>
      <c r="X380" s="49"/>
      <c r="Y380" s="49"/>
      <c r="Z380" s="49"/>
      <c r="AA380" s="49"/>
      <c r="AB380" s="50"/>
      <c r="AC380" s="49"/>
      <c r="AD380" s="49"/>
      <c r="AE380" s="49"/>
      <c r="AF380" s="50"/>
      <c r="AG380" s="49"/>
      <c r="AH380" s="49"/>
      <c r="AI380" s="49"/>
      <c r="AJ380" s="50"/>
      <c r="AK380" s="49"/>
      <c r="AL380" s="49"/>
    </row>
    <row r="381" spans="1:38" s="47" customFormat="1" x14ac:dyDescent="0.25">
      <c r="A381" s="47">
        <v>14164900</v>
      </c>
      <c r="B381" s="47">
        <v>23772751</v>
      </c>
      <c r="C381" s="47" t="s">
        <v>60</v>
      </c>
      <c r="D381" s="99" t="s">
        <v>186</v>
      </c>
      <c r="E381" s="99"/>
      <c r="F381" s="100">
        <v>1.6</v>
      </c>
      <c r="G381" s="49">
        <v>0.78</v>
      </c>
      <c r="H381" s="49" t="str">
        <f t="shared" si="2677"/>
        <v>G</v>
      </c>
      <c r="I381" s="49"/>
      <c r="J381" s="49"/>
      <c r="K381" s="49"/>
      <c r="L381" s="50">
        <v>0.187</v>
      </c>
      <c r="M381" s="50" t="str">
        <f t="shared" si="2678"/>
        <v>NS</v>
      </c>
      <c r="N381" s="49"/>
      <c r="O381" s="49"/>
      <c r="P381" s="49"/>
      <c r="Q381" s="49">
        <v>0.43</v>
      </c>
      <c r="R381" s="49" t="str">
        <f t="shared" si="2679"/>
        <v>VG</v>
      </c>
      <c r="S381" s="49"/>
      <c r="T381" s="49"/>
      <c r="U381" s="49"/>
      <c r="V381" s="49">
        <v>0.97</v>
      </c>
      <c r="W381" s="49" t="str">
        <f t="shared" si="2680"/>
        <v>VG</v>
      </c>
      <c r="X381" s="49"/>
      <c r="Y381" s="49"/>
      <c r="Z381" s="49"/>
      <c r="AA381" s="49"/>
      <c r="AB381" s="50"/>
      <c r="AC381" s="49"/>
      <c r="AD381" s="49"/>
      <c r="AE381" s="49"/>
      <c r="AF381" s="50"/>
      <c r="AG381" s="49"/>
      <c r="AH381" s="49"/>
      <c r="AI381" s="49"/>
      <c r="AJ381" s="50"/>
      <c r="AK381" s="49"/>
      <c r="AL381" s="49"/>
    </row>
    <row r="382" spans="1:38" s="47" customFormat="1" x14ac:dyDescent="0.25">
      <c r="A382" s="47">
        <v>14164900</v>
      </c>
      <c r="B382" s="47">
        <v>23772751</v>
      </c>
      <c r="C382" s="47" t="s">
        <v>60</v>
      </c>
      <c r="D382" s="99" t="s">
        <v>188</v>
      </c>
      <c r="E382" s="99"/>
      <c r="F382" s="100">
        <v>1.6</v>
      </c>
      <c r="G382" s="49">
        <v>0.78</v>
      </c>
      <c r="H382" s="49" t="str">
        <f t="shared" si="2677"/>
        <v>G</v>
      </c>
      <c r="I382" s="49"/>
      <c r="J382" s="49"/>
      <c r="K382" s="49"/>
      <c r="L382" s="50">
        <v>0.186</v>
      </c>
      <c r="M382" s="50" t="str">
        <f t="shared" si="2678"/>
        <v>NS</v>
      </c>
      <c r="N382" s="49"/>
      <c r="O382" s="49"/>
      <c r="P382" s="49"/>
      <c r="Q382" s="49">
        <v>0.43</v>
      </c>
      <c r="R382" s="49" t="str">
        <f t="shared" si="2679"/>
        <v>VG</v>
      </c>
      <c r="S382" s="49"/>
      <c r="T382" s="49"/>
      <c r="U382" s="49"/>
      <c r="V382" s="49">
        <v>0.97</v>
      </c>
      <c r="W382" s="49" t="str">
        <f t="shared" si="2680"/>
        <v>VG</v>
      </c>
      <c r="X382" s="49"/>
      <c r="Y382" s="49"/>
      <c r="Z382" s="49"/>
      <c r="AA382" s="49"/>
      <c r="AB382" s="50"/>
      <c r="AC382" s="49"/>
      <c r="AD382" s="49"/>
      <c r="AE382" s="49"/>
      <c r="AF382" s="50"/>
      <c r="AG382" s="49"/>
      <c r="AH382" s="49"/>
      <c r="AI382" s="49"/>
      <c r="AJ382" s="50"/>
      <c r="AK382" s="49"/>
      <c r="AL382" s="49"/>
    </row>
    <row r="383" spans="1:38" s="63" customFormat="1" x14ac:dyDescent="0.25">
      <c r="A383" s="63">
        <v>14164900</v>
      </c>
      <c r="B383" s="63">
        <v>23772751</v>
      </c>
      <c r="C383" s="63" t="s">
        <v>60</v>
      </c>
      <c r="D383" s="98" t="s">
        <v>189</v>
      </c>
      <c r="E383" s="98"/>
      <c r="F383" s="79">
        <v>0.9</v>
      </c>
      <c r="G383" s="64">
        <v>0.92</v>
      </c>
      <c r="H383" s="64" t="str">
        <f t="shared" si="2677"/>
        <v>VG</v>
      </c>
      <c r="I383" s="64"/>
      <c r="J383" s="64"/>
      <c r="K383" s="64"/>
      <c r="L383" s="65">
        <v>8.8999999999999996E-2</v>
      </c>
      <c r="M383" s="65" t="str">
        <f t="shared" si="2678"/>
        <v>G</v>
      </c>
      <c r="N383" s="64"/>
      <c r="O383" s="64"/>
      <c r="P383" s="64"/>
      <c r="Q383" s="64">
        <v>0.28000000000000003</v>
      </c>
      <c r="R383" s="64" t="str">
        <f t="shared" si="2679"/>
        <v>VG</v>
      </c>
      <c r="S383" s="64"/>
      <c r="T383" s="64"/>
      <c r="U383" s="64"/>
      <c r="V383" s="64">
        <v>0.97</v>
      </c>
      <c r="W383" s="64" t="str">
        <f t="shared" si="2680"/>
        <v>VG</v>
      </c>
      <c r="X383" s="64"/>
      <c r="Y383" s="64"/>
      <c r="Z383" s="64"/>
      <c r="AA383" s="64"/>
      <c r="AB383" s="65"/>
      <c r="AC383" s="64"/>
      <c r="AD383" s="64"/>
      <c r="AE383" s="64"/>
      <c r="AF383" s="65"/>
      <c r="AG383" s="64"/>
      <c r="AH383" s="64"/>
      <c r="AI383" s="64"/>
      <c r="AJ383" s="65"/>
      <c r="AK383" s="64"/>
      <c r="AL383" s="64"/>
    </row>
    <row r="384" spans="1:38" s="63" customFormat="1" x14ac:dyDescent="0.25">
      <c r="A384" s="63">
        <v>14164900</v>
      </c>
      <c r="B384" s="63">
        <v>23772751</v>
      </c>
      <c r="C384" s="63" t="s">
        <v>60</v>
      </c>
      <c r="D384" s="98" t="s">
        <v>192</v>
      </c>
      <c r="E384" s="98" t="s">
        <v>194</v>
      </c>
      <c r="F384" s="79">
        <v>0.9</v>
      </c>
      <c r="G384" s="64">
        <v>0.92</v>
      </c>
      <c r="H384" s="64" t="str">
        <f t="shared" si="2677"/>
        <v>VG</v>
      </c>
      <c r="I384" s="64"/>
      <c r="J384" s="64"/>
      <c r="K384" s="64"/>
      <c r="L384" s="65">
        <v>8.1000000000000003E-2</v>
      </c>
      <c r="M384" s="65" t="str">
        <f t="shared" si="2678"/>
        <v>G</v>
      </c>
      <c r="N384" s="64"/>
      <c r="O384" s="64"/>
      <c r="P384" s="64"/>
      <c r="Q384" s="64">
        <v>0.27</v>
      </c>
      <c r="R384" s="64" t="str">
        <f t="shared" si="2679"/>
        <v>VG</v>
      </c>
      <c r="S384" s="64"/>
      <c r="T384" s="64"/>
      <c r="U384" s="64"/>
      <c r="V384" s="64">
        <v>0.97</v>
      </c>
      <c r="W384" s="64" t="str">
        <f t="shared" si="2680"/>
        <v>VG</v>
      </c>
      <c r="X384" s="64"/>
      <c r="Y384" s="64"/>
      <c r="Z384" s="64"/>
      <c r="AA384" s="64"/>
      <c r="AB384" s="65"/>
      <c r="AC384" s="64"/>
      <c r="AD384" s="64"/>
      <c r="AE384" s="64"/>
      <c r="AF384" s="65"/>
      <c r="AG384" s="64"/>
      <c r="AH384" s="64"/>
      <c r="AI384" s="64"/>
      <c r="AJ384" s="65"/>
      <c r="AK384" s="64"/>
      <c r="AL384" s="64"/>
    </row>
    <row r="385" spans="1:38" s="63" customFormat="1" x14ac:dyDescent="0.25">
      <c r="A385" s="63">
        <v>14164900</v>
      </c>
      <c r="B385" s="63">
        <v>23772751</v>
      </c>
      <c r="C385" s="63" t="s">
        <v>60</v>
      </c>
      <c r="D385" s="98" t="s">
        <v>197</v>
      </c>
      <c r="E385" s="98" t="s">
        <v>194</v>
      </c>
      <c r="F385" s="79">
        <v>0.9</v>
      </c>
      <c r="G385" s="64">
        <v>0.92</v>
      </c>
      <c r="H385" s="64" t="str">
        <f t="shared" ref="H385" si="2681">IF(G385&gt;0.8,"VG",IF(G385&gt;0.7,"G",IF(G385&gt;0.45,"S","NS")))</f>
        <v>VG</v>
      </c>
      <c r="I385" s="64"/>
      <c r="J385" s="64"/>
      <c r="K385" s="64"/>
      <c r="L385" s="65">
        <v>8.1000000000000003E-2</v>
      </c>
      <c r="M385" s="65" t="str">
        <f t="shared" ref="M385" si="2682">IF(ABS(L385)&lt;5%,"VG",IF(ABS(L385)&lt;10%,"G",IF(ABS(L385)&lt;15%,"S","NS")))</f>
        <v>G</v>
      </c>
      <c r="N385" s="64"/>
      <c r="O385" s="64"/>
      <c r="P385" s="64"/>
      <c r="Q385" s="64">
        <v>0.27</v>
      </c>
      <c r="R385" s="64" t="str">
        <f t="shared" ref="R385" si="2683">IF(Q385&lt;=0.5,"VG",IF(Q385&lt;=0.6,"G",IF(Q385&lt;=0.7,"S","NS")))</f>
        <v>VG</v>
      </c>
      <c r="S385" s="64"/>
      <c r="T385" s="64"/>
      <c r="U385" s="64"/>
      <c r="V385" s="64">
        <v>0.97</v>
      </c>
      <c r="W385" s="64" t="str">
        <f t="shared" ref="W385" si="2684">IF(V385&gt;0.85,"VG",IF(V385&gt;0.75,"G",IF(V385&gt;0.6,"S","NS")))</f>
        <v>VG</v>
      </c>
      <c r="X385" s="64"/>
      <c r="Y385" s="64"/>
      <c r="Z385" s="64"/>
      <c r="AA385" s="64"/>
      <c r="AB385" s="65"/>
      <c r="AC385" s="64"/>
      <c r="AD385" s="64"/>
      <c r="AE385" s="64"/>
      <c r="AF385" s="65"/>
      <c r="AG385" s="64"/>
      <c r="AH385" s="64"/>
      <c r="AI385" s="64"/>
      <c r="AJ385" s="65"/>
      <c r="AK385" s="64"/>
      <c r="AL385" s="64"/>
    </row>
    <row r="386" spans="1:38" s="63" customFormat="1" x14ac:dyDescent="0.25">
      <c r="A386" s="63">
        <v>14164900</v>
      </c>
      <c r="B386" s="63">
        <v>23772751</v>
      </c>
      <c r="C386" s="63" t="s">
        <v>60</v>
      </c>
      <c r="D386" s="98" t="s">
        <v>204</v>
      </c>
      <c r="E386" s="98" t="s">
        <v>198</v>
      </c>
      <c r="F386" s="79">
        <v>0.9</v>
      </c>
      <c r="G386" s="64">
        <v>0.93</v>
      </c>
      <c r="H386" s="64" t="str">
        <f t="shared" ref="H386" si="2685">IF(G386&gt;0.8,"VG",IF(G386&gt;0.7,"G",IF(G386&gt;0.45,"S","NS")))</f>
        <v>VG</v>
      </c>
      <c r="I386" s="64"/>
      <c r="J386" s="64"/>
      <c r="K386" s="64"/>
      <c r="L386" s="65">
        <v>0.06</v>
      </c>
      <c r="M386" s="65" t="str">
        <f t="shared" ref="M386" si="2686">IF(ABS(L386)&lt;5%,"VG",IF(ABS(L386)&lt;10%,"G",IF(ABS(L386)&lt;15%,"S","NS")))</f>
        <v>G</v>
      </c>
      <c r="N386" s="64"/>
      <c r="O386" s="64"/>
      <c r="P386" s="64"/>
      <c r="Q386" s="64">
        <v>0.27</v>
      </c>
      <c r="R386" s="64" t="str">
        <f t="shared" ref="R386" si="2687">IF(Q386&lt;=0.5,"VG",IF(Q386&lt;=0.6,"G",IF(Q386&lt;=0.7,"S","NS")))</f>
        <v>VG</v>
      </c>
      <c r="S386" s="64"/>
      <c r="T386" s="64"/>
      <c r="U386" s="64"/>
      <c r="V386" s="64">
        <v>0.97</v>
      </c>
      <c r="W386" s="64" t="str">
        <f t="shared" ref="W386" si="2688">IF(V386&gt;0.85,"VG",IF(V386&gt;0.75,"G",IF(V386&gt;0.6,"S","NS")))</f>
        <v>VG</v>
      </c>
      <c r="X386" s="64"/>
      <c r="Y386" s="64"/>
      <c r="Z386" s="64"/>
      <c r="AA386" s="64"/>
      <c r="AB386" s="65"/>
      <c r="AC386" s="64"/>
      <c r="AD386" s="64"/>
      <c r="AE386" s="64"/>
      <c r="AF386" s="65"/>
      <c r="AG386" s="64"/>
      <c r="AH386" s="64"/>
      <c r="AI386" s="64"/>
      <c r="AJ386" s="65"/>
      <c r="AK386" s="64"/>
      <c r="AL386" s="64"/>
    </row>
    <row r="387" spans="1:38" s="63" customFormat="1" x14ac:dyDescent="0.25">
      <c r="A387" s="63">
        <v>14164900</v>
      </c>
      <c r="B387" s="63">
        <v>23772751</v>
      </c>
      <c r="C387" s="63" t="s">
        <v>60</v>
      </c>
      <c r="D387" s="98" t="s">
        <v>212</v>
      </c>
      <c r="E387" s="98" t="s">
        <v>213</v>
      </c>
      <c r="F387" s="79">
        <v>0.9</v>
      </c>
      <c r="G387" s="64">
        <v>0.92</v>
      </c>
      <c r="H387" s="64" t="str">
        <f t="shared" ref="H387" si="2689">IF(G387&gt;0.8,"VG",IF(G387&gt;0.7,"G",IF(G387&gt;0.45,"S","NS")))</f>
        <v>VG</v>
      </c>
      <c r="I387" s="64"/>
      <c r="J387" s="64"/>
      <c r="K387" s="64"/>
      <c r="L387" s="65">
        <v>6.6000000000000003E-2</v>
      </c>
      <c r="M387" s="65" t="str">
        <f t="shared" ref="M387" si="2690">IF(ABS(L387)&lt;5%,"VG",IF(ABS(L387)&lt;10%,"G",IF(ABS(L387)&lt;15%,"S","NS")))</f>
        <v>G</v>
      </c>
      <c r="N387" s="64"/>
      <c r="O387" s="64"/>
      <c r="P387" s="64"/>
      <c r="Q387" s="64">
        <v>0.27</v>
      </c>
      <c r="R387" s="64" t="str">
        <f t="shared" ref="R387" si="2691">IF(Q387&lt;=0.5,"VG",IF(Q387&lt;=0.6,"G",IF(Q387&lt;=0.7,"S","NS")))</f>
        <v>VG</v>
      </c>
      <c r="S387" s="64"/>
      <c r="T387" s="64"/>
      <c r="U387" s="64"/>
      <c r="V387" s="64">
        <v>0.97</v>
      </c>
      <c r="W387" s="64" t="str">
        <f t="shared" ref="W387" si="2692">IF(V387&gt;0.85,"VG",IF(V387&gt;0.75,"G",IF(V387&gt;0.6,"S","NS")))</f>
        <v>VG</v>
      </c>
      <c r="X387" s="64"/>
      <c r="Y387" s="64"/>
      <c r="Z387" s="64"/>
      <c r="AA387" s="64"/>
      <c r="AB387" s="65"/>
      <c r="AC387" s="64"/>
      <c r="AD387" s="64"/>
      <c r="AE387" s="64"/>
      <c r="AF387" s="65"/>
      <c r="AG387" s="64"/>
      <c r="AH387" s="64"/>
      <c r="AI387" s="64"/>
      <c r="AJ387" s="65"/>
      <c r="AK387" s="64"/>
      <c r="AL387" s="64"/>
    </row>
    <row r="388" spans="1:38" s="30" customFormat="1" x14ac:dyDescent="0.25">
      <c r="A388" s="30">
        <v>14164900</v>
      </c>
      <c r="B388" s="30">
        <v>23772751</v>
      </c>
      <c r="C388" s="30" t="s">
        <v>60</v>
      </c>
      <c r="D388" s="130" t="s">
        <v>228</v>
      </c>
      <c r="E388" s="130" t="s">
        <v>227</v>
      </c>
      <c r="F388" s="116">
        <v>2.4</v>
      </c>
      <c r="G388" s="24">
        <v>0.46</v>
      </c>
      <c r="H388" s="24" t="str">
        <f t="shared" ref="H388" si="2693">IF(G388&gt;0.8,"VG",IF(G388&gt;0.7,"G",IF(G388&gt;0.45,"S","NS")))</f>
        <v>S</v>
      </c>
      <c r="I388" s="24"/>
      <c r="J388" s="24"/>
      <c r="K388" s="24"/>
      <c r="L388" s="25">
        <v>0.309</v>
      </c>
      <c r="M388" s="25" t="str">
        <f t="shared" ref="M388" si="2694">IF(ABS(L388)&lt;5%,"VG",IF(ABS(L388)&lt;10%,"G",IF(ABS(L388)&lt;15%,"S","NS")))</f>
        <v>NS</v>
      </c>
      <c r="N388" s="24"/>
      <c r="O388" s="24"/>
      <c r="P388" s="24"/>
      <c r="Q388" s="24">
        <v>0.62</v>
      </c>
      <c r="R388" s="24" t="str">
        <f t="shared" ref="R388" si="2695">IF(Q388&lt;=0.5,"VG",IF(Q388&lt;=0.6,"G",IF(Q388&lt;=0.7,"S","NS")))</f>
        <v>S</v>
      </c>
      <c r="S388" s="24"/>
      <c r="T388" s="24"/>
      <c r="U388" s="24"/>
      <c r="V388" s="24">
        <v>0.96</v>
      </c>
      <c r="W388" s="24" t="str">
        <f t="shared" ref="W388" si="2696">IF(V388&gt;0.85,"VG",IF(V388&gt;0.75,"G",IF(V388&gt;0.6,"S","NS")))</f>
        <v>VG</v>
      </c>
      <c r="X388" s="24"/>
      <c r="Y388" s="24"/>
      <c r="Z388" s="24"/>
      <c r="AA388" s="24"/>
      <c r="AB388" s="25"/>
      <c r="AC388" s="24"/>
      <c r="AD388" s="24"/>
      <c r="AE388" s="24"/>
      <c r="AF388" s="25"/>
      <c r="AG388" s="24"/>
      <c r="AH388" s="24"/>
      <c r="AI388" s="24"/>
      <c r="AJ388" s="25"/>
      <c r="AK388" s="24"/>
      <c r="AL388" s="24"/>
    </row>
    <row r="389" spans="1:38" s="30" customFormat="1" x14ac:dyDescent="0.25">
      <c r="A389" s="30">
        <v>14164900</v>
      </c>
      <c r="B389" s="30">
        <v>23772751</v>
      </c>
      <c r="C389" s="30" t="s">
        <v>60</v>
      </c>
      <c r="D389" s="130" t="s">
        <v>240</v>
      </c>
      <c r="E389" s="130" t="s">
        <v>227</v>
      </c>
      <c r="F389" s="116">
        <v>2.4</v>
      </c>
      <c r="G389" s="24">
        <v>0.45</v>
      </c>
      <c r="H389" s="24" t="str">
        <f t="shared" ref="H389" si="2697">IF(G389&gt;0.8,"VG",IF(G389&gt;0.7,"G",IF(G389&gt;0.45,"S","NS")))</f>
        <v>NS</v>
      </c>
      <c r="I389" s="24"/>
      <c r="J389" s="24"/>
      <c r="K389" s="24"/>
      <c r="L389" s="25">
        <v>0.31</v>
      </c>
      <c r="M389" s="25" t="str">
        <f t="shared" ref="M389" si="2698">IF(ABS(L389)&lt;5%,"VG",IF(ABS(L389)&lt;10%,"G",IF(ABS(L389)&lt;15%,"S","NS")))</f>
        <v>NS</v>
      </c>
      <c r="N389" s="24"/>
      <c r="O389" s="24"/>
      <c r="P389" s="24"/>
      <c r="Q389" s="24">
        <v>0.62</v>
      </c>
      <c r="R389" s="24" t="str">
        <f t="shared" ref="R389" si="2699">IF(Q389&lt;=0.5,"VG",IF(Q389&lt;=0.6,"G",IF(Q389&lt;=0.7,"S","NS")))</f>
        <v>S</v>
      </c>
      <c r="S389" s="24"/>
      <c r="T389" s="24"/>
      <c r="U389" s="24"/>
      <c r="V389" s="24">
        <v>0.96</v>
      </c>
      <c r="W389" s="24" t="str">
        <f t="shared" ref="W389" si="2700">IF(V389&gt;0.85,"VG",IF(V389&gt;0.75,"G",IF(V389&gt;0.6,"S","NS")))</f>
        <v>VG</v>
      </c>
      <c r="X389" s="24"/>
      <c r="Y389" s="24"/>
      <c r="Z389" s="24"/>
      <c r="AA389" s="24"/>
      <c r="AB389" s="25"/>
      <c r="AC389" s="24"/>
      <c r="AD389" s="24"/>
      <c r="AE389" s="24"/>
      <c r="AF389" s="25"/>
      <c r="AG389" s="24"/>
      <c r="AH389" s="24"/>
      <c r="AI389" s="24"/>
      <c r="AJ389" s="25"/>
      <c r="AK389" s="24"/>
      <c r="AL389" s="24"/>
    </row>
    <row r="390" spans="1:38" s="47" customFormat="1" x14ac:dyDescent="0.25">
      <c r="A390" s="47">
        <v>14164900</v>
      </c>
      <c r="B390" s="47">
        <v>23772751</v>
      </c>
      <c r="C390" s="47" t="s">
        <v>60</v>
      </c>
      <c r="D390" s="99" t="s">
        <v>245</v>
      </c>
      <c r="E390" s="99" t="s">
        <v>247</v>
      </c>
      <c r="F390" s="100">
        <v>2.1</v>
      </c>
      <c r="G390" s="49">
        <v>0.59</v>
      </c>
      <c r="H390" s="49" t="str">
        <f t="shared" ref="H390" si="2701">IF(G390&gt;0.8,"VG",IF(G390&gt;0.7,"G",IF(G390&gt;0.45,"S","NS")))</f>
        <v>S</v>
      </c>
      <c r="I390" s="49"/>
      <c r="J390" s="49"/>
      <c r="K390" s="49"/>
      <c r="L390" s="50">
        <v>0.254</v>
      </c>
      <c r="M390" s="50" t="str">
        <f t="shared" ref="M390" si="2702">IF(ABS(L390)&lt;5%,"VG",IF(ABS(L390)&lt;10%,"G",IF(ABS(L390)&lt;15%,"S","NS")))</f>
        <v>NS</v>
      </c>
      <c r="N390" s="49"/>
      <c r="O390" s="49"/>
      <c r="P390" s="49"/>
      <c r="Q390" s="49">
        <v>0.56000000000000005</v>
      </c>
      <c r="R390" s="49" t="str">
        <f t="shared" ref="R390" si="2703">IF(Q390&lt;=0.5,"VG",IF(Q390&lt;=0.6,"G",IF(Q390&lt;=0.7,"S","NS")))</f>
        <v>G</v>
      </c>
      <c r="S390" s="49"/>
      <c r="T390" s="49"/>
      <c r="U390" s="49"/>
      <c r="V390" s="49">
        <v>0.96</v>
      </c>
      <c r="W390" s="49" t="str">
        <f t="shared" ref="W390" si="2704">IF(V390&gt;0.85,"VG",IF(V390&gt;0.75,"G",IF(V390&gt;0.6,"S","NS")))</f>
        <v>VG</v>
      </c>
      <c r="X390" s="49"/>
      <c r="Y390" s="49"/>
      <c r="Z390" s="49"/>
      <c r="AA390" s="49"/>
      <c r="AB390" s="50"/>
      <c r="AC390" s="49"/>
      <c r="AD390" s="49"/>
      <c r="AE390" s="49"/>
      <c r="AF390" s="50"/>
      <c r="AG390" s="49"/>
      <c r="AH390" s="49"/>
      <c r="AI390" s="49"/>
      <c r="AJ390" s="50"/>
      <c r="AK390" s="49"/>
      <c r="AL390" s="49"/>
    </row>
    <row r="391" spans="1:38" s="47" customFormat="1" x14ac:dyDescent="0.25">
      <c r="A391" s="47">
        <v>14164900</v>
      </c>
      <c r="B391" s="47">
        <v>23772751</v>
      </c>
      <c r="C391" s="47" t="s">
        <v>60</v>
      </c>
      <c r="D391" s="99" t="s">
        <v>248</v>
      </c>
      <c r="E391" s="99" t="s">
        <v>250</v>
      </c>
      <c r="F391" s="100">
        <v>1.7</v>
      </c>
      <c r="G391" s="49">
        <v>0.71</v>
      </c>
      <c r="H391" s="49" t="str">
        <f t="shared" ref="H391" si="2705">IF(G391&gt;0.8,"VG",IF(G391&gt;0.7,"G",IF(G391&gt;0.45,"S","NS")))</f>
        <v>G</v>
      </c>
      <c r="I391" s="49"/>
      <c r="J391" s="49"/>
      <c r="K391" s="49"/>
      <c r="L391" s="50">
        <v>0.189</v>
      </c>
      <c r="M391" s="50" t="str">
        <f t="shared" ref="M391" si="2706">IF(ABS(L391)&lt;5%,"VG",IF(ABS(L391)&lt;10%,"G",IF(ABS(L391)&lt;15%,"S","NS")))</f>
        <v>NS</v>
      </c>
      <c r="N391" s="49"/>
      <c r="O391" s="49"/>
      <c r="P391" s="49"/>
      <c r="Q391" s="49">
        <v>0.49</v>
      </c>
      <c r="R391" s="49" t="str">
        <f t="shared" ref="R391" si="2707">IF(Q391&lt;=0.5,"VG",IF(Q391&lt;=0.6,"G",IF(Q391&lt;=0.7,"S","NS")))</f>
        <v>VG</v>
      </c>
      <c r="S391" s="49"/>
      <c r="T391" s="49"/>
      <c r="U391" s="49"/>
      <c r="V391" s="49">
        <v>0.96</v>
      </c>
      <c r="W391" s="49" t="str">
        <f t="shared" ref="W391" si="2708">IF(V391&gt;0.85,"VG",IF(V391&gt;0.75,"G",IF(V391&gt;0.6,"S","NS")))</f>
        <v>VG</v>
      </c>
      <c r="X391" s="49"/>
      <c r="Y391" s="49"/>
      <c r="Z391" s="49"/>
      <c r="AA391" s="49"/>
      <c r="AB391" s="50"/>
      <c r="AC391" s="49"/>
      <c r="AD391" s="49"/>
      <c r="AE391" s="49"/>
      <c r="AF391" s="50"/>
      <c r="AG391" s="49"/>
      <c r="AH391" s="49"/>
      <c r="AI391" s="49"/>
      <c r="AJ391" s="50"/>
      <c r="AK391" s="49"/>
      <c r="AL391" s="49"/>
    </row>
    <row r="392" spans="1:38" s="47" customFormat="1" x14ac:dyDescent="0.25">
      <c r="A392" s="47">
        <v>14164900</v>
      </c>
      <c r="B392" s="47">
        <v>23772751</v>
      </c>
      <c r="C392" s="47" t="s">
        <v>60</v>
      </c>
      <c r="D392" s="99" t="s">
        <v>251</v>
      </c>
      <c r="E392" s="99" t="s">
        <v>250</v>
      </c>
      <c r="F392" s="100">
        <v>1.6</v>
      </c>
      <c r="G392" s="49">
        <v>0.72</v>
      </c>
      <c r="H392" s="49" t="str">
        <f t="shared" ref="H392" si="2709">IF(G392&gt;0.8,"VG",IF(G392&gt;0.7,"G",IF(G392&gt;0.45,"S","NS")))</f>
        <v>G</v>
      </c>
      <c r="I392" s="49"/>
      <c r="J392" s="49"/>
      <c r="K392" s="49"/>
      <c r="L392" s="50">
        <v>0.183</v>
      </c>
      <c r="M392" s="50" t="str">
        <f t="shared" ref="M392" si="2710">IF(ABS(L392)&lt;5%,"VG",IF(ABS(L392)&lt;10%,"G",IF(ABS(L392)&lt;15%,"S","NS")))</f>
        <v>NS</v>
      </c>
      <c r="N392" s="49"/>
      <c r="O392" s="49"/>
      <c r="P392" s="49"/>
      <c r="Q392" s="49">
        <v>0.48</v>
      </c>
      <c r="R392" s="49" t="str">
        <f t="shared" ref="R392" si="2711">IF(Q392&lt;=0.5,"VG",IF(Q392&lt;=0.6,"G",IF(Q392&lt;=0.7,"S","NS")))</f>
        <v>VG</v>
      </c>
      <c r="S392" s="49"/>
      <c r="T392" s="49"/>
      <c r="U392" s="49"/>
      <c r="V392" s="49">
        <v>0.96</v>
      </c>
      <c r="W392" s="49" t="str">
        <f t="shared" ref="W392" si="2712">IF(V392&gt;0.85,"VG",IF(V392&gt;0.75,"G",IF(V392&gt;0.6,"S","NS")))</f>
        <v>VG</v>
      </c>
      <c r="X392" s="49"/>
      <c r="Y392" s="49"/>
      <c r="Z392" s="49"/>
      <c r="AA392" s="49"/>
      <c r="AB392" s="50"/>
      <c r="AC392" s="49"/>
      <c r="AD392" s="49"/>
      <c r="AE392" s="49"/>
      <c r="AF392" s="50"/>
      <c r="AG392" s="49"/>
      <c r="AH392" s="49"/>
      <c r="AI392" s="49"/>
      <c r="AJ392" s="50"/>
      <c r="AK392" s="49"/>
      <c r="AL392" s="49"/>
    </row>
    <row r="393" spans="1:38" s="63" customFormat="1" x14ac:dyDescent="0.25">
      <c r="A393" s="63">
        <v>14164900</v>
      </c>
      <c r="B393" s="63">
        <v>23772751</v>
      </c>
      <c r="C393" s="63" t="s">
        <v>60</v>
      </c>
      <c r="D393" s="98" t="s">
        <v>254</v>
      </c>
      <c r="E393" s="98" t="s">
        <v>229</v>
      </c>
      <c r="F393" s="79">
        <v>1.3</v>
      </c>
      <c r="G393" s="64">
        <v>0.79</v>
      </c>
      <c r="H393" s="64" t="str">
        <f t="shared" ref="H393" si="2713">IF(G393&gt;0.8,"VG",IF(G393&gt;0.7,"G",IF(G393&gt;0.45,"S","NS")))</f>
        <v>G</v>
      </c>
      <c r="I393" s="64"/>
      <c r="J393" s="64"/>
      <c r="K393" s="64"/>
      <c r="L393" s="65">
        <v>0.13800000000000001</v>
      </c>
      <c r="M393" s="65" t="str">
        <f t="shared" ref="M393" si="2714">IF(ABS(L393)&lt;5%,"VG",IF(ABS(L393)&lt;10%,"G",IF(ABS(L393)&lt;15%,"S","NS")))</f>
        <v>S</v>
      </c>
      <c r="N393" s="64"/>
      <c r="O393" s="64"/>
      <c r="P393" s="64"/>
      <c r="Q393" s="64">
        <v>0.43</v>
      </c>
      <c r="R393" s="64" t="str">
        <f t="shared" ref="R393" si="2715">IF(Q393&lt;=0.5,"VG",IF(Q393&lt;=0.6,"G",IF(Q393&lt;=0.7,"S","NS")))</f>
        <v>VG</v>
      </c>
      <c r="S393" s="64"/>
      <c r="T393" s="64"/>
      <c r="U393" s="64"/>
      <c r="V393" s="64">
        <v>0.95</v>
      </c>
      <c r="W393" s="64" t="str">
        <f t="shared" ref="W393" si="2716">IF(V393&gt;0.85,"VG",IF(V393&gt;0.75,"G",IF(V393&gt;0.6,"S","NS")))</f>
        <v>VG</v>
      </c>
      <c r="X393" s="64"/>
      <c r="Y393" s="64"/>
      <c r="Z393" s="64"/>
      <c r="AA393" s="64"/>
      <c r="AB393" s="65"/>
      <c r="AC393" s="64"/>
      <c r="AD393" s="64"/>
      <c r="AE393" s="64"/>
      <c r="AF393" s="65"/>
      <c r="AG393" s="64"/>
      <c r="AH393" s="64"/>
      <c r="AI393" s="64"/>
      <c r="AJ393" s="65"/>
      <c r="AK393" s="64"/>
      <c r="AL393" s="64"/>
    </row>
    <row r="394" spans="1:38" s="63" customFormat="1" x14ac:dyDescent="0.25">
      <c r="A394" s="63">
        <v>14164900</v>
      </c>
      <c r="B394" s="63">
        <v>23772751</v>
      </c>
      <c r="C394" s="63" t="s">
        <v>60</v>
      </c>
      <c r="D394" s="98" t="s">
        <v>359</v>
      </c>
      <c r="E394" s="98" t="s">
        <v>360</v>
      </c>
      <c r="F394" s="79">
        <v>1</v>
      </c>
      <c r="G394" s="64">
        <v>0.89</v>
      </c>
      <c r="H394" s="64" t="str">
        <f t="shared" ref="H394" si="2717">IF(G394&gt;0.8,"VG",IF(G394&gt;0.7,"G",IF(G394&gt;0.45,"S","NS")))</f>
        <v>VG</v>
      </c>
      <c r="I394" s="64"/>
      <c r="J394" s="64"/>
      <c r="K394" s="64"/>
      <c r="L394" s="65">
        <v>0.09</v>
      </c>
      <c r="M394" s="65" t="str">
        <f t="shared" ref="M394" si="2718">IF(ABS(L394)&lt;5%,"VG",IF(ABS(L394)&lt;10%,"G",IF(ABS(L394)&lt;15%,"S","NS")))</f>
        <v>G</v>
      </c>
      <c r="N394" s="64"/>
      <c r="O394" s="64"/>
      <c r="P394" s="64"/>
      <c r="Q394" s="64">
        <v>0.32</v>
      </c>
      <c r="R394" s="64" t="str">
        <f t="shared" ref="R394" si="2719">IF(Q394&lt;=0.5,"VG",IF(Q394&lt;=0.6,"G",IF(Q394&lt;=0.7,"S","NS")))</f>
        <v>VG</v>
      </c>
      <c r="S394" s="64"/>
      <c r="T394" s="64"/>
      <c r="U394" s="64"/>
      <c r="V394" s="64">
        <v>0.96799999999999997</v>
      </c>
      <c r="W394" s="64" t="str">
        <f t="shared" ref="W394" si="2720">IF(V394&gt;0.85,"VG",IF(V394&gt;0.75,"G",IF(V394&gt;0.6,"S","NS")))</f>
        <v>VG</v>
      </c>
      <c r="X394" s="64"/>
      <c r="Y394" s="64"/>
      <c r="Z394" s="64"/>
      <c r="AA394" s="64"/>
      <c r="AB394" s="65"/>
      <c r="AC394" s="64"/>
      <c r="AD394" s="64"/>
      <c r="AE394" s="64"/>
      <c r="AF394" s="65"/>
      <c r="AG394" s="64"/>
      <c r="AH394" s="64"/>
      <c r="AI394" s="64"/>
      <c r="AJ394" s="65"/>
      <c r="AK394" s="64"/>
      <c r="AL394" s="64"/>
    </row>
    <row r="395" spans="1:38" s="63" customFormat="1" x14ac:dyDescent="0.25">
      <c r="A395" s="63">
        <v>14164900</v>
      </c>
      <c r="B395" s="63">
        <v>23772751</v>
      </c>
      <c r="C395" s="63" t="s">
        <v>60</v>
      </c>
      <c r="D395" s="98" t="s">
        <v>364</v>
      </c>
      <c r="E395" s="98" t="s">
        <v>365</v>
      </c>
      <c r="F395" s="79">
        <v>0.9</v>
      </c>
      <c r="G395" s="64">
        <v>0.9</v>
      </c>
      <c r="H395" s="64" t="str">
        <f t="shared" ref="H395" si="2721">IF(G395&gt;0.8,"VG",IF(G395&gt;0.7,"G",IF(G395&gt;0.45,"S","NS")))</f>
        <v>VG</v>
      </c>
      <c r="I395" s="64"/>
      <c r="J395" s="64"/>
      <c r="K395" s="64"/>
      <c r="L395" s="65">
        <v>8.7999999999999995E-2</v>
      </c>
      <c r="M395" s="65" t="str">
        <f t="shared" ref="M395" si="2722">IF(ABS(L395)&lt;5%,"VG",IF(ABS(L395)&lt;10%,"G",IF(ABS(L395)&lt;15%,"S","NS")))</f>
        <v>G</v>
      </c>
      <c r="N395" s="64"/>
      <c r="O395" s="64"/>
      <c r="P395" s="64"/>
      <c r="Q395" s="64">
        <v>0.31</v>
      </c>
      <c r="R395" s="64" t="str">
        <f t="shared" ref="R395" si="2723">IF(Q395&lt;=0.5,"VG",IF(Q395&lt;=0.6,"G",IF(Q395&lt;=0.7,"S","NS")))</f>
        <v>VG</v>
      </c>
      <c r="S395" s="64"/>
      <c r="T395" s="64"/>
      <c r="U395" s="64"/>
      <c r="V395" s="64">
        <v>0.96799999999999997</v>
      </c>
      <c r="W395" s="64" t="str">
        <f t="shared" ref="W395" si="2724">IF(V395&gt;0.85,"VG",IF(V395&gt;0.75,"G",IF(V395&gt;0.6,"S","NS")))</f>
        <v>VG</v>
      </c>
      <c r="X395" s="64"/>
      <c r="Y395" s="64"/>
      <c r="Z395" s="64"/>
      <c r="AA395" s="64"/>
      <c r="AB395" s="65"/>
      <c r="AC395" s="64"/>
      <c r="AD395" s="64"/>
      <c r="AE395" s="64"/>
      <c r="AF395" s="65"/>
      <c r="AG395" s="64"/>
      <c r="AH395" s="64"/>
      <c r="AI395" s="64"/>
      <c r="AJ395" s="65"/>
      <c r="AK395" s="64"/>
      <c r="AL395" s="64"/>
    </row>
    <row r="396" spans="1:38" s="63" customFormat="1" x14ac:dyDescent="0.25">
      <c r="A396" s="63">
        <v>14164900</v>
      </c>
      <c r="B396" s="63">
        <v>23772751</v>
      </c>
      <c r="C396" s="63" t="s">
        <v>60</v>
      </c>
      <c r="D396" s="98" t="s">
        <v>386</v>
      </c>
      <c r="E396" s="98" t="s">
        <v>390</v>
      </c>
      <c r="F396" s="79">
        <v>1</v>
      </c>
      <c r="G396" s="64">
        <v>0.88</v>
      </c>
      <c r="H396" s="64" t="str">
        <f t="shared" ref="H396:H397" si="2725">IF(G396&gt;0.8,"VG",IF(G396&gt;0.7,"G",IF(G396&gt;0.45,"S","NS")))</f>
        <v>VG</v>
      </c>
      <c r="I396" s="64"/>
      <c r="J396" s="64"/>
      <c r="K396" s="64"/>
      <c r="L396" s="65">
        <v>8.5999999999999993E-2</v>
      </c>
      <c r="M396" s="65" t="str">
        <f t="shared" ref="M396:M397" si="2726">IF(ABS(L396)&lt;5%,"VG",IF(ABS(L396)&lt;10%,"G",IF(ABS(L396)&lt;15%,"S","NS")))</f>
        <v>G</v>
      </c>
      <c r="N396" s="64"/>
      <c r="O396" s="64"/>
      <c r="P396" s="64"/>
      <c r="Q396" s="64">
        <v>0.34</v>
      </c>
      <c r="R396" s="64" t="str">
        <f t="shared" ref="R396:R397" si="2727">IF(Q396&lt;=0.5,"VG",IF(Q396&lt;=0.6,"G",IF(Q396&lt;=0.7,"S","NS")))</f>
        <v>VG</v>
      </c>
      <c r="S396" s="64"/>
      <c r="T396" s="64"/>
      <c r="U396" s="64"/>
      <c r="V396" s="64">
        <v>0.96099999999999997</v>
      </c>
      <c r="W396" s="64" t="str">
        <f t="shared" ref="W396:W397" si="2728">IF(V396&gt;0.85,"VG",IF(V396&gt;0.75,"G",IF(V396&gt;0.6,"S","NS")))</f>
        <v>VG</v>
      </c>
      <c r="X396" s="64"/>
      <c r="Y396" s="64"/>
      <c r="Z396" s="64"/>
      <c r="AA396" s="64"/>
      <c r="AB396" s="65"/>
      <c r="AC396" s="64"/>
      <c r="AD396" s="64"/>
      <c r="AE396" s="64"/>
      <c r="AF396" s="65"/>
      <c r="AG396" s="64"/>
      <c r="AH396" s="64"/>
      <c r="AI396" s="64"/>
      <c r="AJ396" s="65"/>
      <c r="AK396" s="64"/>
      <c r="AL396" s="64"/>
    </row>
    <row r="397" spans="1:38" s="63" customFormat="1" x14ac:dyDescent="0.25">
      <c r="A397" s="63">
        <v>14164900</v>
      </c>
      <c r="B397" s="63">
        <v>23772751</v>
      </c>
      <c r="C397" s="63" t="s">
        <v>60</v>
      </c>
      <c r="D397" s="98" t="s">
        <v>394</v>
      </c>
      <c r="E397" s="98" t="s">
        <v>395</v>
      </c>
      <c r="F397" s="79">
        <v>0.9</v>
      </c>
      <c r="G397" s="64">
        <v>0.9</v>
      </c>
      <c r="H397" s="64" t="str">
        <f t="shared" si="2725"/>
        <v>VG</v>
      </c>
      <c r="I397" s="64"/>
      <c r="J397" s="64"/>
      <c r="K397" s="64"/>
      <c r="L397" s="65">
        <v>8.2000000000000003E-2</v>
      </c>
      <c r="M397" s="65" t="str">
        <f t="shared" si="2726"/>
        <v>G</v>
      </c>
      <c r="N397" s="64"/>
      <c r="O397" s="64"/>
      <c r="P397" s="64"/>
      <c r="Q397" s="64">
        <v>0.31</v>
      </c>
      <c r="R397" s="64" t="str">
        <f t="shared" si="2727"/>
        <v>VG</v>
      </c>
      <c r="S397" s="64"/>
      <c r="T397" s="64"/>
      <c r="U397" s="64"/>
      <c r="V397" s="64">
        <v>0.96799999999999997</v>
      </c>
      <c r="W397" s="64" t="str">
        <f t="shared" si="2728"/>
        <v>VG</v>
      </c>
      <c r="X397" s="64"/>
      <c r="Y397" s="64"/>
      <c r="Z397" s="64"/>
      <c r="AA397" s="64"/>
      <c r="AB397" s="65"/>
      <c r="AC397" s="64"/>
      <c r="AD397" s="64"/>
      <c r="AE397" s="64"/>
      <c r="AF397" s="65"/>
      <c r="AG397" s="64"/>
      <c r="AH397" s="64"/>
      <c r="AI397" s="64"/>
      <c r="AJ397" s="65"/>
      <c r="AK397" s="64"/>
      <c r="AL397" s="64"/>
    </row>
    <row r="398" spans="1:38" s="63" customFormat="1" x14ac:dyDescent="0.25">
      <c r="A398" s="63">
        <v>14164900</v>
      </c>
      <c r="B398" s="63">
        <v>23772751</v>
      </c>
      <c r="C398" s="63" t="s">
        <v>60</v>
      </c>
      <c r="D398" s="98" t="s">
        <v>394</v>
      </c>
      <c r="E398" s="98" t="s">
        <v>405</v>
      </c>
      <c r="F398" s="79">
        <v>0.9</v>
      </c>
      <c r="G398" s="64">
        <v>0.9</v>
      </c>
      <c r="H398" s="64" t="str">
        <f t="shared" ref="H398" si="2729">IF(G398&gt;0.8,"VG",IF(G398&gt;0.7,"G",IF(G398&gt;0.45,"S","NS")))</f>
        <v>VG</v>
      </c>
      <c r="I398" s="64"/>
      <c r="J398" s="64"/>
      <c r="K398" s="64"/>
      <c r="L398" s="65">
        <v>7.9000000000000001E-2</v>
      </c>
      <c r="M398" s="65" t="str">
        <f t="shared" ref="M398" si="2730">IF(ABS(L398)&lt;5%,"VG",IF(ABS(L398)&lt;10%,"G",IF(ABS(L398)&lt;15%,"S","NS")))</f>
        <v>G</v>
      </c>
      <c r="N398" s="64"/>
      <c r="O398" s="64"/>
      <c r="P398" s="64"/>
      <c r="Q398" s="64">
        <v>0.3</v>
      </c>
      <c r="R398" s="64" t="str">
        <f t="shared" ref="R398" si="2731">IF(Q398&lt;=0.5,"VG",IF(Q398&lt;=0.6,"G",IF(Q398&lt;=0.7,"S","NS")))</f>
        <v>VG</v>
      </c>
      <c r="S398" s="64"/>
      <c r="T398" s="64"/>
      <c r="U398" s="64"/>
      <c r="V398" s="64">
        <v>0.96799999999999997</v>
      </c>
      <c r="W398" s="64" t="str">
        <f t="shared" ref="W398" si="2732">IF(V398&gt;0.85,"VG",IF(V398&gt;0.75,"G",IF(V398&gt;0.6,"S","NS")))</f>
        <v>VG</v>
      </c>
      <c r="X398" s="64"/>
      <c r="Y398" s="64"/>
      <c r="Z398" s="64"/>
      <c r="AA398" s="64"/>
      <c r="AB398" s="65"/>
      <c r="AC398" s="64"/>
      <c r="AD398" s="64"/>
      <c r="AE398" s="64"/>
      <c r="AF398" s="65"/>
      <c r="AG398" s="64"/>
      <c r="AH398" s="64"/>
      <c r="AI398" s="64"/>
      <c r="AJ398" s="65"/>
      <c r="AK398" s="64"/>
      <c r="AL398" s="64"/>
    </row>
    <row r="399" spans="1:38" s="63" customFormat="1" x14ac:dyDescent="0.25">
      <c r="A399" s="63">
        <v>14164900</v>
      </c>
      <c r="B399" s="63">
        <v>23772751</v>
      </c>
      <c r="C399" s="63" t="s">
        <v>60</v>
      </c>
      <c r="D399" s="98" t="s">
        <v>407</v>
      </c>
      <c r="E399" s="98" t="s">
        <v>405</v>
      </c>
      <c r="F399" s="79">
        <v>0.9</v>
      </c>
      <c r="G399" s="64">
        <v>0.91</v>
      </c>
      <c r="H399" s="64" t="str">
        <f t="shared" ref="H399" si="2733">IF(G399&gt;0.8,"VG",IF(G399&gt;0.7,"G",IF(G399&gt;0.45,"S","NS")))</f>
        <v>VG</v>
      </c>
      <c r="I399" s="64"/>
      <c r="J399" s="64"/>
      <c r="K399" s="64"/>
      <c r="L399" s="65">
        <v>7.9000000000000001E-2</v>
      </c>
      <c r="M399" s="65" t="str">
        <f t="shared" ref="M399" si="2734">IF(ABS(L399)&lt;5%,"VG",IF(ABS(L399)&lt;10%,"G",IF(ABS(L399)&lt;15%,"S","NS")))</f>
        <v>G</v>
      </c>
      <c r="N399" s="64"/>
      <c r="O399" s="64"/>
      <c r="P399" s="64"/>
      <c r="Q399" s="64">
        <v>0.3</v>
      </c>
      <c r="R399" s="64" t="str">
        <f t="shared" ref="R399" si="2735">IF(Q399&lt;=0.5,"VG",IF(Q399&lt;=0.6,"G",IF(Q399&lt;=0.7,"S","NS")))</f>
        <v>VG</v>
      </c>
      <c r="S399" s="64"/>
      <c r="T399" s="64"/>
      <c r="U399" s="64"/>
      <c r="V399" s="64">
        <v>0.96799999999999997</v>
      </c>
      <c r="W399" s="64" t="str">
        <f t="shared" ref="W399" si="2736">IF(V399&gt;0.85,"VG",IF(V399&gt;0.75,"G",IF(V399&gt;0.6,"S","NS")))</f>
        <v>VG</v>
      </c>
      <c r="X399" s="64"/>
      <c r="Y399" s="64"/>
      <c r="Z399" s="64"/>
      <c r="AA399" s="64"/>
      <c r="AB399" s="65"/>
      <c r="AC399" s="64"/>
      <c r="AD399" s="64"/>
      <c r="AE399" s="64"/>
      <c r="AF399" s="65"/>
      <c r="AG399" s="64"/>
      <c r="AH399" s="64"/>
      <c r="AI399" s="64"/>
      <c r="AJ399" s="65"/>
      <c r="AK399" s="64"/>
      <c r="AL399" s="64"/>
    </row>
    <row r="400" spans="1:38" s="63" customFormat="1" x14ac:dyDescent="0.25">
      <c r="A400" s="63">
        <v>14164900</v>
      </c>
      <c r="B400" s="63">
        <v>23772751</v>
      </c>
      <c r="C400" s="63" t="s">
        <v>60</v>
      </c>
      <c r="D400" s="98" t="s">
        <v>408</v>
      </c>
      <c r="E400" s="98" t="s">
        <v>405</v>
      </c>
      <c r="F400" s="79">
        <v>0.9</v>
      </c>
      <c r="G400" s="64">
        <v>0.91</v>
      </c>
      <c r="H400" s="64" t="str">
        <f t="shared" ref="H400" si="2737">IF(G400&gt;0.8,"VG",IF(G400&gt;0.7,"G",IF(G400&gt;0.45,"S","NS")))</f>
        <v>VG</v>
      </c>
      <c r="I400" s="64"/>
      <c r="J400" s="64"/>
      <c r="K400" s="64"/>
      <c r="L400" s="65">
        <v>7.9000000000000001E-2</v>
      </c>
      <c r="M400" s="65" t="str">
        <f t="shared" ref="M400" si="2738">IF(ABS(L400)&lt;5%,"VG",IF(ABS(L400)&lt;10%,"G",IF(ABS(L400)&lt;15%,"S","NS")))</f>
        <v>G</v>
      </c>
      <c r="N400" s="64"/>
      <c r="O400" s="64"/>
      <c r="P400" s="64"/>
      <c r="Q400" s="64">
        <v>0.3</v>
      </c>
      <c r="R400" s="64" t="str">
        <f t="shared" ref="R400" si="2739">IF(Q400&lt;=0.5,"VG",IF(Q400&lt;=0.6,"G",IF(Q400&lt;=0.7,"S","NS")))</f>
        <v>VG</v>
      </c>
      <c r="S400" s="64"/>
      <c r="T400" s="64"/>
      <c r="U400" s="64"/>
      <c r="V400" s="64">
        <v>0.96799999999999997</v>
      </c>
      <c r="W400" s="64" t="str">
        <f t="shared" ref="W400" si="2740">IF(V400&gt;0.85,"VG",IF(V400&gt;0.75,"G",IF(V400&gt;0.6,"S","NS")))</f>
        <v>VG</v>
      </c>
      <c r="X400" s="64"/>
      <c r="Y400" s="64"/>
      <c r="Z400" s="64"/>
      <c r="AA400" s="64"/>
      <c r="AB400" s="65"/>
      <c r="AC400" s="64"/>
      <c r="AD400" s="64"/>
      <c r="AE400" s="64"/>
      <c r="AF400" s="65"/>
      <c r="AG400" s="64"/>
      <c r="AH400" s="64"/>
      <c r="AI400" s="64"/>
      <c r="AJ400" s="65"/>
      <c r="AK400" s="64"/>
      <c r="AL400" s="64"/>
    </row>
  </sheetData>
  <mergeCells count="16"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  <mergeCell ref="AK3:AL3"/>
    <mergeCell ref="AA3:AB3"/>
    <mergeCell ref="AC3:AD3"/>
    <mergeCell ref="AE3:AF3"/>
    <mergeCell ref="AG3:AH3"/>
    <mergeCell ref="AI3:AJ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1929C-592F-44D0-9E7A-22EE6C628EB8}">
  <dimension ref="A1:Q7"/>
  <sheetViews>
    <sheetView topLeftCell="B1" workbookViewId="0">
      <selection activeCell="P5" sqref="P5"/>
    </sheetView>
  </sheetViews>
  <sheetFormatPr defaultRowHeight="15" x14ac:dyDescent="0.25"/>
  <cols>
    <col min="5" max="5" width="16.85546875" customWidth="1"/>
    <col min="7" max="8" width="13.5703125" style="144" customWidth="1"/>
    <col min="9" max="9" width="12.28515625" customWidth="1"/>
    <col min="10" max="10" width="13.7109375" customWidth="1"/>
    <col min="14" max="14" width="8.7109375" customWidth="1"/>
    <col min="15" max="15" width="11.42578125" style="146" customWidth="1"/>
    <col min="16" max="16" width="53.28515625" customWidth="1"/>
  </cols>
  <sheetData>
    <row r="1" spans="1:17" ht="60" x14ac:dyDescent="0.25">
      <c r="A1" t="s">
        <v>261</v>
      </c>
      <c r="B1" t="s">
        <v>262</v>
      </c>
      <c r="C1" t="s">
        <v>288</v>
      </c>
      <c r="D1" t="s">
        <v>284</v>
      </c>
      <c r="E1" t="s">
        <v>289</v>
      </c>
      <c r="F1" t="s">
        <v>295</v>
      </c>
      <c r="G1" s="142" t="s">
        <v>298</v>
      </c>
      <c r="H1" s="142" t="s">
        <v>299</v>
      </c>
      <c r="I1" t="s">
        <v>282</v>
      </c>
      <c r="J1" t="s">
        <v>263</v>
      </c>
      <c r="K1" s="14" t="s">
        <v>278</v>
      </c>
      <c r="L1" t="s">
        <v>264</v>
      </c>
      <c r="M1" t="s">
        <v>265</v>
      </c>
      <c r="N1" s="14" t="s">
        <v>297</v>
      </c>
      <c r="O1" s="145" t="s">
        <v>296</v>
      </c>
      <c r="P1" t="s">
        <v>266</v>
      </c>
      <c r="Q1" t="s">
        <v>283</v>
      </c>
    </row>
    <row r="2" spans="1:17" s="63" customFormat="1" x14ac:dyDescent="0.25">
      <c r="A2" s="63">
        <v>14158500</v>
      </c>
      <c r="B2" s="63">
        <v>23773373</v>
      </c>
      <c r="D2" s="63">
        <v>3069</v>
      </c>
      <c r="E2" s="63" t="s">
        <v>290</v>
      </c>
      <c r="F2" s="63">
        <v>508</v>
      </c>
      <c r="G2" s="143">
        <v>88119000</v>
      </c>
      <c r="H2" s="64">
        <f>G2/2589988</f>
        <v>34.022937558011854</v>
      </c>
      <c r="I2" s="63" t="s">
        <v>275</v>
      </c>
      <c r="J2" s="63" t="s">
        <v>276</v>
      </c>
      <c r="K2" s="63">
        <v>580131</v>
      </c>
      <c r="L2" s="63">
        <v>4912257</v>
      </c>
      <c r="M2" s="63" t="s">
        <v>277</v>
      </c>
      <c r="N2" s="63">
        <v>92.4</v>
      </c>
      <c r="O2" s="81">
        <f>(N2*2589988)/G2</f>
        <v>2.7158148776086883</v>
      </c>
      <c r="P2" s="63" t="s">
        <v>2</v>
      </c>
    </row>
    <row r="3" spans="1:17" s="63" customFormat="1" x14ac:dyDescent="0.25">
      <c r="A3" s="63">
        <v>14158790</v>
      </c>
      <c r="B3" s="63">
        <v>23773393</v>
      </c>
      <c r="C3" s="63">
        <v>52940</v>
      </c>
      <c r="D3" s="63">
        <v>3036</v>
      </c>
      <c r="E3" s="63" t="s">
        <v>291</v>
      </c>
      <c r="F3" s="63">
        <v>229</v>
      </c>
      <c r="G3" s="143">
        <v>42488300</v>
      </c>
      <c r="H3" s="64">
        <f t="shared" ref="H3:H7" si="0">G3/2589988</f>
        <v>16.404825041660423</v>
      </c>
      <c r="I3" s="63" t="s">
        <v>267</v>
      </c>
      <c r="J3" s="63" t="s">
        <v>268</v>
      </c>
      <c r="K3" s="63">
        <v>576070</v>
      </c>
      <c r="L3" s="63">
        <v>4909277</v>
      </c>
      <c r="M3" s="63" t="s">
        <v>269</v>
      </c>
      <c r="N3" s="63">
        <v>15.6</v>
      </c>
      <c r="O3" s="81">
        <f t="shared" ref="O3:O7" si="1">(N3*2589988)/G3</f>
        <v>0.95093973635094831</v>
      </c>
      <c r="P3" s="55" t="s">
        <v>3</v>
      </c>
    </row>
    <row r="4" spans="1:17" s="63" customFormat="1" x14ac:dyDescent="0.25">
      <c r="A4" s="63">
        <v>14159200</v>
      </c>
      <c r="B4" s="63">
        <v>23773037</v>
      </c>
      <c r="C4" s="63">
        <v>30677</v>
      </c>
      <c r="D4" s="63">
        <v>1785</v>
      </c>
      <c r="E4" s="63" t="s">
        <v>292</v>
      </c>
      <c r="F4" s="63">
        <v>2229</v>
      </c>
      <c r="G4" s="143">
        <v>404283000</v>
      </c>
      <c r="H4" s="64">
        <f t="shared" si="0"/>
        <v>156.09454561179433</v>
      </c>
      <c r="I4" s="63" t="s">
        <v>270</v>
      </c>
      <c r="J4" s="63" t="s">
        <v>271</v>
      </c>
      <c r="K4" s="63">
        <v>562755</v>
      </c>
      <c r="L4" s="63">
        <v>4877200</v>
      </c>
      <c r="M4" s="63" t="s">
        <v>272</v>
      </c>
      <c r="N4" s="63">
        <v>160</v>
      </c>
      <c r="O4" s="81">
        <f t="shared" si="1"/>
        <v>1.0250198004862929</v>
      </c>
      <c r="P4" s="63" t="s">
        <v>5</v>
      </c>
      <c r="Q4" s="63" t="s">
        <v>285</v>
      </c>
    </row>
    <row r="5" spans="1:17" s="63" customFormat="1" x14ac:dyDescent="0.25">
      <c r="A5" s="63">
        <v>14161500</v>
      </c>
      <c r="B5" s="63">
        <v>23773411</v>
      </c>
      <c r="C5" s="63">
        <v>45726</v>
      </c>
      <c r="D5" s="63">
        <v>2564</v>
      </c>
      <c r="E5" s="63" t="s">
        <v>293</v>
      </c>
      <c r="F5" s="63">
        <v>236</v>
      </c>
      <c r="G5" s="143">
        <v>63516000</v>
      </c>
      <c r="H5" s="64">
        <f t="shared" si="0"/>
        <v>24.523665746713885</v>
      </c>
      <c r="I5" s="63" t="s">
        <v>273</v>
      </c>
      <c r="J5" s="63" t="s">
        <v>274</v>
      </c>
      <c r="K5" s="63">
        <v>559476</v>
      </c>
      <c r="L5" s="63">
        <v>4895217</v>
      </c>
      <c r="M5" s="63" t="s">
        <v>280</v>
      </c>
      <c r="N5" s="63">
        <v>24.1</v>
      </c>
      <c r="O5" s="81">
        <f t="shared" si="1"/>
        <v>0.98272420807355632</v>
      </c>
      <c r="P5" s="63" t="s">
        <v>9</v>
      </c>
    </row>
    <row r="6" spans="1:17" s="63" customFormat="1" x14ac:dyDescent="0.25">
      <c r="A6" s="63">
        <v>14162200</v>
      </c>
      <c r="B6" s="63">
        <v>23773405</v>
      </c>
      <c r="D6" s="63">
        <v>2400</v>
      </c>
      <c r="E6" s="63" t="s">
        <v>300</v>
      </c>
      <c r="F6" s="63">
        <v>763</v>
      </c>
      <c r="G6" s="143">
        <v>164367000</v>
      </c>
      <c r="H6" s="64">
        <f t="shared" si="0"/>
        <v>63.462456196708246</v>
      </c>
      <c r="I6" s="63">
        <v>44.162348190000003</v>
      </c>
      <c r="J6" s="63">
        <v>-122.3331192</v>
      </c>
      <c r="K6" s="63">
        <v>553322</v>
      </c>
      <c r="L6" s="63">
        <v>4889905</v>
      </c>
      <c r="M6" s="63" t="s">
        <v>279</v>
      </c>
      <c r="N6" s="63">
        <v>87.7</v>
      </c>
      <c r="O6" s="81">
        <f>N6/(H5+H6)</f>
        <v>0.99674810143801862</v>
      </c>
      <c r="P6" s="63" t="s">
        <v>10</v>
      </c>
      <c r="Q6" s="63" t="s">
        <v>281</v>
      </c>
    </row>
    <row r="7" spans="1:17" x14ac:dyDescent="0.25">
      <c r="A7" s="62">
        <v>14165000</v>
      </c>
      <c r="B7" s="63">
        <v>23773513</v>
      </c>
      <c r="C7" s="63">
        <v>34180</v>
      </c>
      <c r="D7" s="63">
        <v>2021</v>
      </c>
      <c r="E7" s="63" t="s">
        <v>294</v>
      </c>
      <c r="F7" s="63">
        <v>2088</v>
      </c>
      <c r="G7" s="143">
        <v>463631000</v>
      </c>
      <c r="H7" s="64">
        <f t="shared" si="0"/>
        <v>179.00893749314668</v>
      </c>
      <c r="I7" s="63" t="s">
        <v>286</v>
      </c>
      <c r="J7" s="63" t="s">
        <v>287</v>
      </c>
      <c r="K7" s="63">
        <v>503513</v>
      </c>
      <c r="L7" s="63">
        <v>4881993</v>
      </c>
      <c r="M7" s="63">
        <v>442.47</v>
      </c>
      <c r="N7" s="63">
        <v>177</v>
      </c>
      <c r="O7" s="81">
        <f t="shared" si="1"/>
        <v>0.98877744585672656</v>
      </c>
      <c r="P7" s="63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5" x14ac:dyDescent="0.25"/>
  <cols>
    <col min="3" max="11" width="8.85546875" style="45"/>
    <col min="15" max="15" width="8.85546875" style="45"/>
    <col min="16" max="16" width="11" bestFit="1" customWidth="1"/>
    <col min="27" max="27" width="9.140625" style="45"/>
  </cols>
  <sheetData>
    <row r="1" spans="1:31" x14ac:dyDescent="0.25">
      <c r="A1" t="str">
        <f>FLOW_Monthly_McKenzie_flow_skil!F1</f>
        <v xml:space="preserve"> Obs:..\Observations\McKenzie\USGS_14158850_flow_MCKENZIE R BLW TRAIL BR DAM NR BELKNAP SPRINGS_23773359.csv</v>
      </c>
    </row>
    <row r="2" spans="1:31" ht="45" x14ac:dyDescent="0.25">
      <c r="A2" s="14" t="s">
        <v>94</v>
      </c>
      <c r="B2" s="14" t="s">
        <v>95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155</v>
      </c>
      <c r="M2" t="s">
        <v>156</v>
      </c>
      <c r="N2" s="14" t="s">
        <v>149</v>
      </c>
      <c r="O2" s="45" t="s">
        <v>128</v>
      </c>
      <c r="P2" t="s">
        <v>157</v>
      </c>
      <c r="Q2" s="14" t="s">
        <v>98</v>
      </c>
      <c r="R2" s="14" t="s">
        <v>94</v>
      </c>
      <c r="S2" s="14" t="s">
        <v>95</v>
      </c>
      <c r="T2" s="46" t="s">
        <v>99</v>
      </c>
      <c r="W2" s="3" t="s">
        <v>93</v>
      </c>
      <c r="X2" t="s">
        <v>131</v>
      </c>
      <c r="Y2" t="s">
        <v>127</v>
      </c>
      <c r="Z2" s="14" t="s">
        <v>150</v>
      </c>
      <c r="AA2" s="45" t="s">
        <v>47</v>
      </c>
      <c r="AB2" t="s">
        <v>151</v>
      </c>
      <c r="AC2" s="45" t="s">
        <v>47</v>
      </c>
      <c r="AD2" t="s">
        <v>152</v>
      </c>
      <c r="AE2" t="s">
        <v>153</v>
      </c>
    </row>
    <row r="3" spans="1:31" x14ac:dyDescent="0.25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25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25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25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25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25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25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25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25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25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25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25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25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25">
      <c r="A16" t="s">
        <v>96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30" x14ac:dyDescent="0.25">
      <c r="A17" s="14" t="s">
        <v>94</v>
      </c>
      <c r="B17" s="14" t="s">
        <v>95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25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 t="shared" ref="AB18:AB29" si="12"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25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3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4">AA6+365</f>
        <v>439</v>
      </c>
      <c r="AB19" s="18">
        <f t="shared" si="12"/>
        <v>-247.88883455555538</v>
      </c>
      <c r="AC19" s="45">
        <f t="shared" si="14"/>
        <v>439</v>
      </c>
      <c r="AD19" s="18">
        <f t="shared" ref="AD19:AD29" si="15">AD6</f>
        <v>-7.0193638554595896</v>
      </c>
    </row>
    <row r="20" spans="1:31" x14ac:dyDescent="0.25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3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4"/>
        <v>470</v>
      </c>
      <c r="AB20" s="18">
        <f t="shared" si="12"/>
        <v>116.34182400000032</v>
      </c>
      <c r="AC20" s="45">
        <f t="shared" si="14"/>
        <v>470</v>
      </c>
      <c r="AD20" s="18">
        <f t="shared" si="15"/>
        <v>3.2944024918589925</v>
      </c>
    </row>
    <row r="21" spans="1:31" x14ac:dyDescent="0.25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3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4"/>
        <v>500</v>
      </c>
      <c r="AB21" s="18">
        <f t="shared" si="12"/>
        <v>359.35302733333367</v>
      </c>
      <c r="AC21" s="45">
        <f t="shared" si="14"/>
        <v>500</v>
      </c>
      <c r="AD21" s="18">
        <f t="shared" si="15"/>
        <v>10.17564851573931</v>
      </c>
    </row>
    <row r="22" spans="1:31" x14ac:dyDescent="0.25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3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4"/>
        <v>531</v>
      </c>
      <c r="AB22" s="18">
        <f t="shared" si="12"/>
        <v>232.66221766666649</v>
      </c>
      <c r="AC22" s="45">
        <f t="shared" si="14"/>
        <v>531</v>
      </c>
      <c r="AD22" s="18">
        <f t="shared" si="15"/>
        <v>6.5881981499834774</v>
      </c>
    </row>
    <row r="23" spans="1:31" x14ac:dyDescent="0.25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3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4"/>
        <v>561</v>
      </c>
      <c r="AB23" s="18">
        <f t="shared" si="12"/>
        <v>82.457526222222327</v>
      </c>
      <c r="AC23" s="45">
        <f t="shared" si="14"/>
        <v>561</v>
      </c>
      <c r="AD23" s="18">
        <f t="shared" si="15"/>
        <v>2.334915084871084</v>
      </c>
    </row>
    <row r="24" spans="1:31" x14ac:dyDescent="0.25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3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4"/>
        <v>592</v>
      </c>
      <c r="AB24" s="18">
        <f t="shared" si="12"/>
        <v>3.7059191111111431</v>
      </c>
      <c r="AC24" s="45">
        <f t="shared" si="14"/>
        <v>592</v>
      </c>
      <c r="AD24" s="18">
        <f t="shared" si="15"/>
        <v>0.10493895260119336</v>
      </c>
    </row>
    <row r="25" spans="1:31" x14ac:dyDescent="0.25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3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4"/>
        <v>623</v>
      </c>
      <c r="AB25" s="18">
        <f t="shared" si="12"/>
        <v>-52.835625666666601</v>
      </c>
      <c r="AC25" s="45">
        <f t="shared" si="14"/>
        <v>623</v>
      </c>
      <c r="AD25" s="18">
        <f t="shared" si="15"/>
        <v>-1.4961241870781992</v>
      </c>
    </row>
    <row r="26" spans="1:31" x14ac:dyDescent="0.25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3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4"/>
        <v>653</v>
      </c>
      <c r="AB26" s="18">
        <f t="shared" si="12"/>
        <v>-135.24145500000009</v>
      </c>
      <c r="AC26" s="45">
        <f t="shared" si="14"/>
        <v>653</v>
      </c>
      <c r="AD26" s="18">
        <f t="shared" si="15"/>
        <v>-3.8295753928925413</v>
      </c>
    </row>
    <row r="27" spans="1:31" x14ac:dyDescent="0.25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3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4"/>
        <v>684</v>
      </c>
      <c r="AB27" s="18">
        <f t="shared" si="12"/>
        <v>-251.03156199999989</v>
      </c>
      <c r="AC27" s="45">
        <f t="shared" si="14"/>
        <v>684</v>
      </c>
      <c r="AD27" s="18">
        <f t="shared" si="15"/>
        <v>-7.1083551465382957</v>
      </c>
    </row>
    <row r="28" spans="1:31" x14ac:dyDescent="0.25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3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4"/>
        <v>714</v>
      </c>
      <c r="AB28" s="18">
        <f t="shared" si="12"/>
        <v>-83.413425222222031</v>
      </c>
      <c r="AC28" s="45">
        <f t="shared" si="14"/>
        <v>714</v>
      </c>
      <c r="AD28" s="18">
        <f t="shared" si="15"/>
        <v>-2.3619828747620568</v>
      </c>
    </row>
    <row r="29" spans="1:31" x14ac:dyDescent="0.25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3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4"/>
        <v>729</v>
      </c>
      <c r="AB29" s="18">
        <f t="shared" si="12"/>
        <v>113.72210311111121</v>
      </c>
      <c r="AC29" s="45">
        <f t="shared" si="14"/>
        <v>729</v>
      </c>
      <c r="AD29" s="18">
        <f t="shared" si="15"/>
        <v>3.2202209574150138</v>
      </c>
    </row>
    <row r="30" spans="1:31" x14ac:dyDescent="0.25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25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25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25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25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25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25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25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25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25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25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25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25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25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25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25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25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25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25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25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25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25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25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25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25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25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25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25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25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25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25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25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25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25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25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25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25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25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25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16">T68+U68</f>
        <v>263.69358366666648</v>
      </c>
    </row>
    <row r="69" spans="17:22" x14ac:dyDescent="0.25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16"/>
        <v>111.18950322222233</v>
      </c>
    </row>
    <row r="70" spans="17:22" x14ac:dyDescent="0.25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16"/>
        <v>31.461576111111142</v>
      </c>
    </row>
    <row r="71" spans="17:22" x14ac:dyDescent="0.25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16"/>
        <v>-25.8967906666666</v>
      </c>
    </row>
    <row r="72" spans="17:22" x14ac:dyDescent="0.25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16"/>
        <v>-109.09264900000008</v>
      </c>
    </row>
    <row r="73" spans="17:22" x14ac:dyDescent="0.25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16"/>
        <v>-120.2242039999999</v>
      </c>
    </row>
    <row r="74" spans="17:22" x14ac:dyDescent="0.25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16"/>
        <v>242.08532377777794</v>
      </c>
    </row>
    <row r="75" spans="17:22" x14ac:dyDescent="0.25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16"/>
        <v>253.97129988888878</v>
      </c>
    </row>
    <row r="76" spans="17:22" x14ac:dyDescent="0.25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16"/>
        <v>243.77469211111108</v>
      </c>
    </row>
    <row r="77" spans="17:22" x14ac:dyDescent="0.25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16"/>
        <v>-13.440729555555379</v>
      </c>
    </row>
    <row r="78" spans="17:22" x14ac:dyDescent="0.25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16"/>
        <v>175.27549800000031</v>
      </c>
    </row>
    <row r="79" spans="17:22" x14ac:dyDescent="0.25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16"/>
        <v>399.63721433333365</v>
      </c>
    </row>
    <row r="80" spans="17:22" x14ac:dyDescent="0.25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16"/>
        <v>265.84762766666648</v>
      </c>
    </row>
    <row r="81" spans="17:22" x14ac:dyDescent="0.25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16"/>
        <v>112.98864122222233</v>
      </c>
    </row>
    <row r="82" spans="17:22" x14ac:dyDescent="0.25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16"/>
        <v>32.809084111111147</v>
      </c>
    </row>
    <row r="83" spans="17:22" x14ac:dyDescent="0.25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16"/>
        <v>-24.622691666666601</v>
      </c>
    </row>
    <row r="84" spans="17:22" x14ac:dyDescent="0.25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16"/>
        <v>102.20970199999991</v>
      </c>
    </row>
    <row r="85" spans="17:22" x14ac:dyDescent="0.25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16"/>
        <v>-85.083105999999901</v>
      </c>
    </row>
    <row r="86" spans="17:22" x14ac:dyDescent="0.25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16"/>
        <v>-8.1237602222220318</v>
      </c>
    </row>
    <row r="87" spans="17:22" x14ac:dyDescent="0.25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16"/>
        <v>-6.5795381111111979</v>
      </c>
    </row>
    <row r="88" spans="17:22" x14ac:dyDescent="0.25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16"/>
        <v>256.61841211111107</v>
      </c>
    </row>
    <row r="89" spans="17:22" x14ac:dyDescent="0.25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16"/>
        <v>340.38435844444462</v>
      </c>
    </row>
    <row r="90" spans="17:22" x14ac:dyDescent="0.25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16"/>
        <v>368.30352400000032</v>
      </c>
    </row>
    <row r="91" spans="17:22" x14ac:dyDescent="0.25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16"/>
        <v>427.94745633333366</v>
      </c>
    </row>
    <row r="92" spans="17:22" x14ac:dyDescent="0.25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16"/>
        <v>270.44187266666648</v>
      </c>
    </row>
    <row r="93" spans="17:22" x14ac:dyDescent="0.25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16"/>
        <v>116.25881122222233</v>
      </c>
    </row>
    <row r="94" spans="17:22" x14ac:dyDescent="0.25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16"/>
        <v>36.108915111111145</v>
      </c>
    </row>
    <row r="95" spans="17:22" x14ac:dyDescent="0.25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16"/>
        <v>-20.356579666666605</v>
      </c>
    </row>
    <row r="96" spans="17:22" x14ac:dyDescent="0.25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16"/>
        <v>-43.323791000000085</v>
      </c>
    </row>
    <row r="97" spans="17:22" x14ac:dyDescent="0.25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16"/>
        <v>6.2749870000001238</v>
      </c>
    </row>
    <row r="98" spans="17:22" x14ac:dyDescent="0.25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16"/>
        <v>-27.876678222222033</v>
      </c>
    </row>
    <row r="99" spans="17:22" x14ac:dyDescent="0.25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16"/>
        <v>184.60565388888881</v>
      </c>
    </row>
    <row r="100" spans="17:22" x14ac:dyDescent="0.25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16"/>
        <v>115.09890311111107</v>
      </c>
    </row>
    <row r="101" spans="17:22" x14ac:dyDescent="0.25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16"/>
        <v>-49.164240555555381</v>
      </c>
    </row>
    <row r="102" spans="17:22" x14ac:dyDescent="0.25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16"/>
        <v>286.37096800000029</v>
      </c>
    </row>
    <row r="103" spans="17:22" x14ac:dyDescent="0.25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16"/>
        <v>401.49801233333369</v>
      </c>
    </row>
    <row r="104" spans="17:22" x14ac:dyDescent="0.25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16"/>
        <v>265.97937166666651</v>
      </c>
    </row>
    <row r="105" spans="17:22" x14ac:dyDescent="0.25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16"/>
        <v>113.77739622222234</v>
      </c>
    </row>
    <row r="106" spans="17:22" x14ac:dyDescent="0.25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16"/>
        <v>33.934358111111145</v>
      </c>
    </row>
    <row r="107" spans="17:22" x14ac:dyDescent="0.25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16"/>
        <v>-23.513838666666601</v>
      </c>
    </row>
    <row r="108" spans="17:22" x14ac:dyDescent="0.25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16"/>
        <v>-106.71632600000009</v>
      </c>
    </row>
    <row r="109" spans="17:22" x14ac:dyDescent="0.25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16"/>
        <v>-207.13818299999988</v>
      </c>
    </row>
    <row r="110" spans="17:22" x14ac:dyDescent="0.25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16"/>
        <v>124.10290177777796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5" x14ac:dyDescent="0.25"/>
  <sheetData>
    <row r="1" spans="1:22" ht="240" x14ac:dyDescent="0.25">
      <c r="A1" s="14" t="s">
        <v>133</v>
      </c>
      <c r="B1" s="14" t="s">
        <v>98</v>
      </c>
      <c r="C1" s="14" t="s">
        <v>94</v>
      </c>
      <c r="D1" s="14" t="s">
        <v>134</v>
      </c>
      <c r="E1" s="14" t="s">
        <v>99</v>
      </c>
      <c r="F1" s="14" t="s">
        <v>100</v>
      </c>
      <c r="H1" s="14" t="s">
        <v>135</v>
      </c>
      <c r="I1" s="14" t="s">
        <v>136</v>
      </c>
      <c r="J1" s="14" t="s">
        <v>137</v>
      </c>
      <c r="K1" s="14" t="s">
        <v>138</v>
      </c>
      <c r="L1" s="14" t="s">
        <v>139</v>
      </c>
      <c r="M1" s="14" t="s">
        <v>140</v>
      </c>
      <c r="N1" s="14" t="s">
        <v>141</v>
      </c>
      <c r="O1" s="14" t="s">
        <v>142</v>
      </c>
      <c r="P1" s="14" t="s">
        <v>143</v>
      </c>
      <c r="Q1" s="14" t="s">
        <v>144</v>
      </c>
      <c r="R1" s="14" t="s">
        <v>147</v>
      </c>
      <c r="S1" s="14" t="s">
        <v>145</v>
      </c>
      <c r="T1" s="14" t="s">
        <v>146</v>
      </c>
      <c r="V1" s="14" t="s">
        <v>148</v>
      </c>
    </row>
    <row r="2" spans="1:22" x14ac:dyDescent="0.25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25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25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25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25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25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25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25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25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25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25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25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25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25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25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25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25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25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25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25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25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25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25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25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25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25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25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25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25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25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25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25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25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25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25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25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25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25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25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25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25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25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25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25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25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25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25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25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25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25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25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25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25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25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25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25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25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25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25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25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25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25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25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25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25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25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25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25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25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25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25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25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25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25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25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25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25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25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25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25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25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25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25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25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25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25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25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25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25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25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25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25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25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25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25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25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25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25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25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25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25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25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25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25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25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25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25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25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25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25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25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25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25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25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25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25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25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25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25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25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25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25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25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25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25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25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25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25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25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25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25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25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25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25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25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25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25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25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25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25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25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25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25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25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25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25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25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25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25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25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25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25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25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25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25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25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25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25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25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25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25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25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25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25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25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25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25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25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25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25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25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25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25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25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25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25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25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25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25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25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25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25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25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25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25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25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25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25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25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25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25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25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25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25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25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25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25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25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25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25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25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25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25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25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25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25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25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25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25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25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25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25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25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25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25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25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25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25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25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25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25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25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25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25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25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25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25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25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25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25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25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25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25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25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25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25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25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25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25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25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25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25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25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25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25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25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25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25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25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25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25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25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25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25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25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25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25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25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25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25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25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25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25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25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25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25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25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25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25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25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25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25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25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25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25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25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25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25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25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25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25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25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25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25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25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25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25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25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25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25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25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25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25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25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25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25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25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25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25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25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25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25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25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25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25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25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25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25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25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25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25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25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25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25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25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25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25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25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25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25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25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25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25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25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25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25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25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25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25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25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25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25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25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25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25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25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25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25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25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25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25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25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25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25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25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25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25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25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25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25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25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25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25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25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25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25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25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25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25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25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25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25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25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25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25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25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25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25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25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25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25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25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25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25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25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25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25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25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25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25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25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25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25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25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25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25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25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25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25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25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25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25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25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25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25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25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25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25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25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25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25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25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25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25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25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25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25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25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25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25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25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25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25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25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25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25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25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25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25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25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25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25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25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25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25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25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25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25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25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25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25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25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25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25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25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25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25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25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25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25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25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25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25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25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25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25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25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25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25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25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25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25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25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25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25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25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25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25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25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25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25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25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25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25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25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25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25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25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25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25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25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25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25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25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25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25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25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25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25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25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25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25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25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25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25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25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25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25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25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25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25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25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25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25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25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25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25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25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25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25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25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25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25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25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25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25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25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25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25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25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25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25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25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25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25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25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25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25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25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25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25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25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25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25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25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25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25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25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25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25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25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25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25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25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25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25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25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25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25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25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25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25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25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25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25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25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25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25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25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25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25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25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25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25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25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25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25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25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25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25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25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25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25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25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25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25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25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25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25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25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25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25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25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25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25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25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25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25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25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25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25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25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25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25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25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25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25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25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25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25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25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25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25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25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25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25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25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25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25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25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25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25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25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25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25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25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25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25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25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25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25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25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25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25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25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25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25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25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25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25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25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25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25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25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25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25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25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25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25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25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25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25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25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25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25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25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25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25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25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25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25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25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25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25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25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25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25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25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25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25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25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25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25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25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25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25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25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25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25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25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25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25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25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25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25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25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25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25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25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25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25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25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25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25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25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25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25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25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25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25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25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25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25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25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25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25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25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25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25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25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25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25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25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25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25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25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25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25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25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25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25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25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25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25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25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25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25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25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25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25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25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25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25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25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25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25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25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25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25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25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25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25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25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25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25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25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25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25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25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25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25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25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25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25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25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25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25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25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25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25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25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25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25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25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25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25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25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25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25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25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25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25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25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25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25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25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25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25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25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25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25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25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25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25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25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25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25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25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25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25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25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25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25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25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25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25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25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25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25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25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25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25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25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25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25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25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25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25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25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25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25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25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25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25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25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25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25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25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25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25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25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25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25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25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25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25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25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25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25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25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25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25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25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25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25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25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25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25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25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25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25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25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25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25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25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25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25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25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25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25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25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25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25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25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25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25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25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25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25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25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25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25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25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25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25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25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25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25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25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25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25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25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25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25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25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25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25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25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25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25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25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25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25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25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25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25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25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25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25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25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25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25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25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25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25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25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25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25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25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25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25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25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25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25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25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25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25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25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25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25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25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25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25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25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25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25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25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25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25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25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25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25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25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25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25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25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25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25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25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25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25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25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25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25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25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25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25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25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25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25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25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25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25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25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25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25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25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25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25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25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25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25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25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25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25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25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25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25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25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25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25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25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25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25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25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25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25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25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25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25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25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25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25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25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25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25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25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25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25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25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25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25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25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25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25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25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25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25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25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25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25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25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25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25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25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25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25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25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25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25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25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25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25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25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25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25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25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25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25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25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25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25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25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25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25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25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25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25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25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25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25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25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25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25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25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25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25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25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25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25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25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25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25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25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25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25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25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25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25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25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25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25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25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25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25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25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25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25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25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25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25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25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25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25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25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25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25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25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25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25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25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25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25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25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25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25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25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25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25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25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25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25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25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25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25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25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25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25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25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25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25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25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25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25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25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25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25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25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25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25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25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25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25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25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25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25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25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25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25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25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25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25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25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25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25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25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25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25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25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25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25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25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25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25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25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25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25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25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25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25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25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25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25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25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25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25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25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25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25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25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25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25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25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25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25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25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25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25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25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25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25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25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25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25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25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25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25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25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25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25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25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25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25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25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25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25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25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25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25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25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25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25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25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25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25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25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25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25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25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25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25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25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25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25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25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25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25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25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25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25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25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25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25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25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25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25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25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25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25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25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25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25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25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25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25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25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25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25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25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25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25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25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25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25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25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25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25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25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25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25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25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25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25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25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25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25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25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25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25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25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25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25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25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25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25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25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25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25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25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25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25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25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25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25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25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25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25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25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25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25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25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25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25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25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25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25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25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25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25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25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25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25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25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25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25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25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25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25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25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25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25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25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25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25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25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25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25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25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25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25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25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25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25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25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25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25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25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25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25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25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25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25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25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25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25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25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25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25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25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25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25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25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25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25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25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25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25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25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25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25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25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25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25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25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25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25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25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25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25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25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25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25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25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25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25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25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25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25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25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25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25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25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25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25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25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25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25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25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25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25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25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25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25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25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25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25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25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25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25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25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25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25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25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25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25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25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25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25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25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25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25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25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25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25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25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25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25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25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25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25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25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25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25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25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25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25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25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25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25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25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25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25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25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25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25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25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25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25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25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25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25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25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25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25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25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25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25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25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25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25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25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25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25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25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25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25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25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25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25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25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25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25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25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25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25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25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25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25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25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25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25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25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25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25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25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25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25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25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25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25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25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25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25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25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25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25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25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25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25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25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25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25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25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25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25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25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25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25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25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25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25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25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25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25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25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25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25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25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25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25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25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25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25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25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25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25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25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25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25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25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25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25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25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25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25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25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25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25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25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25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25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25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25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25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25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25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25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25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25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25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25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25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25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25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25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25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25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25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25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25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25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25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25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25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25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25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25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25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25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25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25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25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25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25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25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25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25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25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25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25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25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25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25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25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25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25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25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25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25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25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25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25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25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25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25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25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25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25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25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25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25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25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25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25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25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25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25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25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25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25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25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25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25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25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25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25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25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25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25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25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25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25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25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25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25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25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25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25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25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25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25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25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25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25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25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25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25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25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25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25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25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25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25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25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25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25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25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25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25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25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25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25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25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25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25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25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25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25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25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25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25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25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25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25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25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25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25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25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25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25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25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25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25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25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25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25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25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25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25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25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25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25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25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25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25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25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25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25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25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25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25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25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25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25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25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25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25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25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25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25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25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25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25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25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25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25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25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25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25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25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25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25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25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25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25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25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25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25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25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25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25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25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25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25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25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25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25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25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25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25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25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25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25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25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25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25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25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25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25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25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25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25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25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25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25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25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25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25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25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25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25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25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25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25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25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25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25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25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25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25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25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25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25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25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25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25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25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25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25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25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25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25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25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25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25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25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25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25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25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25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25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25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25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25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25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25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25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25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25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25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25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25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25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25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25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25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25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25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25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25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25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25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25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25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25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25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25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25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25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25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25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25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25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25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25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25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25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25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25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25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25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25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25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25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25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25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25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25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25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25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25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25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25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25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25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25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25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25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25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25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25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25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25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25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25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25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25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25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25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25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25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25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25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25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25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25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25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25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25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25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25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25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25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25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25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25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25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25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25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25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25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25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25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25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25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25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25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25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25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25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25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25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25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25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25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25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25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25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25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25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25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25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25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25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25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25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25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25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25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25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25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25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25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25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25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25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25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25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25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25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25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25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25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25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25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25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25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25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25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25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25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25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25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25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25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25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25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25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25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25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25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25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25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25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25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25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25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25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25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25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25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25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25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25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25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25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25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25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25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25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25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25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25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25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25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25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25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25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25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25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25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25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25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25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25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25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25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25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25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25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25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25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25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25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25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25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25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25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25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25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25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25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25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25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25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25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25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25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25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25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25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25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25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25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25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25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25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25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25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25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25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25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25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25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25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25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25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25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25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25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25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25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25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25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25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25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25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25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25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25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25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25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25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25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25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25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25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25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25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25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25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25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25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25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25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25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25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25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25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25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25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25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25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25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25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25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25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25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25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25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25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25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25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25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25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25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25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25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25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25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25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25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25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25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25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25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25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25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25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25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25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25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25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25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25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25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25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25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25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25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25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25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25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25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25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25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25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25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25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25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25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25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25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25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25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25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25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25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25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25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25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25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25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25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25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25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25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25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25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25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25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25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25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25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25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25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25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25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25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25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25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25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25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25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25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25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25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25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25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25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25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25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25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25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25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25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25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25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25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25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25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25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25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25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25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25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25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25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25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25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25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25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25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25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25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25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25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25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25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25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25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25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25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25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25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25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25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25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25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25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25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25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25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25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25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25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25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25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25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25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25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25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25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25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25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25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25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25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25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25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25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25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25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25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25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25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25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25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25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25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25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25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25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25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25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25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25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25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25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25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25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25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25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25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25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25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25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25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25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25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25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25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25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25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25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25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25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25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25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25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25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25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25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25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25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25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25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25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25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25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25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25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25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25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25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25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25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25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25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25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25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25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25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25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25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25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25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25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25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25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25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25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25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25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25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25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25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25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25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25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25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25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25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25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25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25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25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25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25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25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25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25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25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25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25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25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25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25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25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25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25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25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25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25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25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25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25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25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25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25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25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25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25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25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25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25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25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25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25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25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25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25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25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25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25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25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25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25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25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25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25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25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25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25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25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25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25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25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25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25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25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25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25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25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25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25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25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25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25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25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25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25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25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25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25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25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25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25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25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25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25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25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25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25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25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25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25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25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25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25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25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25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25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25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25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25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25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25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25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25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25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25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25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25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25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25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25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25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25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25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25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25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25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25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25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25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25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25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25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25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25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25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25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25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25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25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25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25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25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25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25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25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25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25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25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25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25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25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25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25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25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25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25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25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25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25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25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25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25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25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25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25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25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25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25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25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25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25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25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25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25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25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25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25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25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25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25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25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25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25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25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25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25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25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25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25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25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25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25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25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25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25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25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25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25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25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25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25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25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25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25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25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25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25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25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25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25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25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25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25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25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25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25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25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25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25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25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25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25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25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25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25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25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25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25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25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25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25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25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25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25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25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25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25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25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25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25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25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25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25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25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25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25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25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25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25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25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25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25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25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25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25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25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25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25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25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25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25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25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25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25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25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25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25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25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25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25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25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25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25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25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25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25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25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25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25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25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25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25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25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25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25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25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25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25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25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25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25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25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25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25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25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25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25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25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25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25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25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25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25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25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25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25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25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25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25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25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25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25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25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25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25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25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25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25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25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25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25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25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25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25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25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25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25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25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25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25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25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25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25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25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25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25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25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25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25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25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25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25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25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25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25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25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25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25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25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25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25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25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25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25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25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25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25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25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25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25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25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25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25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25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25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25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25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25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25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25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25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25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25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25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25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25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25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25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25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25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25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25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25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25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25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25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25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25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25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25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25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25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25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25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25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25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25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25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25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25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25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25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25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25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25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25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25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25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25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25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25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25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25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25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25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25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25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25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25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25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25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25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25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25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25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25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25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25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25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25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25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25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25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25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25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25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25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25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25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25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25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25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25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25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25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25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25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25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25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25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25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25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25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25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25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25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25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25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25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25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25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25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25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25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25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25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25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25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25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25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25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25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25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25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25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25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25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25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25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25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25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25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25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25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25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25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25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25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25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25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25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25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25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25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25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25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25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25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25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25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25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25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25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25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25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25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25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25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25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25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25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25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25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25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25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25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25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25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25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25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25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25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25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25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25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25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25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25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25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25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25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25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25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25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25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25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25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25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25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25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25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25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25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25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25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25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25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25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25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25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25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25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25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25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25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25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25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25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25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25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25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25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25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25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25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25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25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25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25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25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25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25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25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25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25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25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25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25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25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25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25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25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25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25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25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25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25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25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25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25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25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25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25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25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25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25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25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25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25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25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25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25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25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25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25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25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25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25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25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25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25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25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25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25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25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25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25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25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25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25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25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25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25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25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25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25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25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25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25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25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25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25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25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25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25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25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25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25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25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25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25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25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25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25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25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25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25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25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25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25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25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25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25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25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25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25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25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25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25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25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25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25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25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25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25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25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25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25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25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25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25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25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25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25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25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25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25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25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25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25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25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25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25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25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25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25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25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25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25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25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25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25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25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25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25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25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25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25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25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25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25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25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25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25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25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25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25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25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25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25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25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25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25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25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25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25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25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25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25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25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25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25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25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25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25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25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25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25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25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25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25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25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25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25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25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25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25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25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25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25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25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25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25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25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25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25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25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25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25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25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25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25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25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25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25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25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25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25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25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25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25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25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25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25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25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25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25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25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25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25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25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25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25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25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25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25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25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25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25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25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25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25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25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25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25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25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25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25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25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25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25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25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25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25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25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25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25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25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25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25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25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25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25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25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25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25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25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25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25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25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25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25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25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25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25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25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25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25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25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25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25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25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25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25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25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25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25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25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25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25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25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25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25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25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25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25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25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25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25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25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25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25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25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25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25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25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25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25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25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25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25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25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25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25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25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25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25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25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25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25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25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25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25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25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25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25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25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25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25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25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25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25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25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25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25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25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25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25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25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25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25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25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25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25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25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25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25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25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25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25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25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25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25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25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25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25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25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25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25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25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25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25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25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25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25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25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25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25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25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25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25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25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25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25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25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25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25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25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25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25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25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25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25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25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25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25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25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25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25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25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25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25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25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25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25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25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25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25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25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25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25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25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25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25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25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25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25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25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25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25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25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25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25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25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25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25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25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25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25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25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25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25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25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25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25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25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25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25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25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25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25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25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25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25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25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25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25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25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25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25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25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25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25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25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25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25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25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25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25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25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25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25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25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25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25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25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25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25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25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25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25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25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25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25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25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25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25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25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25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25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25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25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25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25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25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25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25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25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25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25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25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25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25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25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25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25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25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25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25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25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25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25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25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25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25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25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25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25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25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25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25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25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25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25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25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25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25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25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25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25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25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25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25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25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25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25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25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25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25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25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25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25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25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25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25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25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25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25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25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25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25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25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25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25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25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25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25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25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25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25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25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25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25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25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25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25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25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25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25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25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25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25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25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25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25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25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25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25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25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25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25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25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25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25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25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25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25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25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25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25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25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25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25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25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25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25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25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25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25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25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5" x14ac:dyDescent="0.25"/>
  <sheetData>
    <row r="1" spans="1:34" s="14" customFormat="1" ht="255" x14ac:dyDescent="0.25">
      <c r="A1" s="14" t="s">
        <v>97</v>
      </c>
      <c r="B1" s="14" t="s">
        <v>98</v>
      </c>
      <c r="C1" s="14" t="s">
        <v>94</v>
      </c>
      <c r="D1" s="14" t="s">
        <v>95</v>
      </c>
      <c r="E1" s="14" t="s">
        <v>104</v>
      </c>
      <c r="F1" s="14" t="s">
        <v>105</v>
      </c>
      <c r="G1" s="14" t="s">
        <v>99</v>
      </c>
      <c r="H1" s="14" t="s">
        <v>100</v>
      </c>
      <c r="I1" s="14" t="s">
        <v>101</v>
      </c>
      <c r="J1" s="14" t="s">
        <v>100</v>
      </c>
      <c r="K1" s="14" t="s">
        <v>102</v>
      </c>
      <c r="L1" s="14" t="s">
        <v>103</v>
      </c>
      <c r="M1" s="14" t="s">
        <v>104</v>
      </c>
      <c r="N1" s="14" t="s">
        <v>105</v>
      </c>
      <c r="O1" s="14" t="s">
        <v>106</v>
      </c>
      <c r="P1" s="14" t="s">
        <v>107</v>
      </c>
      <c r="Q1" s="14" t="s">
        <v>108</v>
      </c>
      <c r="R1" s="14" t="s">
        <v>109</v>
      </c>
      <c r="S1" s="14" t="s">
        <v>110</v>
      </c>
      <c r="T1" s="14" t="s">
        <v>111</v>
      </c>
      <c r="U1" s="14" t="s">
        <v>112</v>
      </c>
      <c r="V1" s="14" t="s">
        <v>113</v>
      </c>
      <c r="W1" s="14" t="s">
        <v>114</v>
      </c>
      <c r="X1" s="14" t="s">
        <v>115</v>
      </c>
      <c r="Y1" s="14" t="s">
        <v>116</v>
      </c>
      <c r="Z1" s="14" t="s">
        <v>117</v>
      </c>
      <c r="AA1" s="14" t="s">
        <v>118</v>
      </c>
      <c r="AB1" s="14" t="s">
        <v>119</v>
      </c>
      <c r="AC1" s="14" t="s">
        <v>120</v>
      </c>
      <c r="AD1" s="14" t="s">
        <v>121</v>
      </c>
      <c r="AE1" s="14" t="s">
        <v>122</v>
      </c>
      <c r="AF1" s="14" t="s">
        <v>123</v>
      </c>
      <c r="AG1" s="14" t="s">
        <v>124</v>
      </c>
      <c r="AH1" s="14" t="s">
        <v>125</v>
      </c>
    </row>
    <row r="2" spans="1:34" x14ac:dyDescent="0.25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25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25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25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25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25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25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25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25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25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25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25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25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25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25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25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25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25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25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25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25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25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25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25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25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25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25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25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25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25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25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25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25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25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25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25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25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25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126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25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25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25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25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25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25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25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25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25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25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25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25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25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25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25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25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25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25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25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25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25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25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25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25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25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25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25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25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25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25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25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25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25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25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25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25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25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25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25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25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25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25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25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25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25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25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25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25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25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25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25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25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25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25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25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25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25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25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25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25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25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25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25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25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25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25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25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25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25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25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5" x14ac:dyDescent="0.25"/>
  <cols>
    <col min="1" max="16" width="14.7109375" customWidth="1"/>
  </cols>
  <sheetData>
    <row r="1" spans="1:16" s="15" customFormat="1" ht="120" x14ac:dyDescent="0.25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25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25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25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25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25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25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25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25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25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25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25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25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25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25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25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25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25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25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25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25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25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25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25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25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25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25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25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25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25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25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25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25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25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25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25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25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25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25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25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25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25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25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25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25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25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25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25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25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25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25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25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25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25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25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25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25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25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25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25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25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25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25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25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25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25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25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25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25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25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25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25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25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25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25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25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25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25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25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25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25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25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25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25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25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25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25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25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25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25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25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25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25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25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25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25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25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25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25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25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25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25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25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25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25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25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25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25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25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25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25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25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25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25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25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25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25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25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25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25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25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25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25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25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25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25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25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25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25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25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25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25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25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25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25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25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25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25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25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25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25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25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25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25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25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25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25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25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25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25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25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25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25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25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25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25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25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25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25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25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25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25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25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25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25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25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25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25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25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25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25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25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25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25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25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25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25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25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25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25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25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25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25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25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25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25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25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25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25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25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25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25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25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25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25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25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25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25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25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25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25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25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25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25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25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25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25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25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25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25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25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25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25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25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25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25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25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25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25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25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25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25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25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25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25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25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25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25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25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25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25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25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25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25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25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25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25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25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25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25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25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25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25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25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25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25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25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25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25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25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25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25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25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25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25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25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25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25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25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25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25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25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25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25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25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25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25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25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25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25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25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25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25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25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25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25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25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25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25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25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25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25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25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25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25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25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25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25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25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25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25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25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25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25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25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25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25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25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25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25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25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25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25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25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25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25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25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25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25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25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25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25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25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25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25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25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25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25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25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25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25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25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25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25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25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25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25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25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25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25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25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25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25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25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25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25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25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25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25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25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25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25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25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25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25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25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25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25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25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25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25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25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25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25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25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25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25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25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25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25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25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25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25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25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25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25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25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25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25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25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25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25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25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25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25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25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25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25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25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25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25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25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25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25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25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25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25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25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25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25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25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25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25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25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25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25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25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25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25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25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25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25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25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25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25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25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25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25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25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25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25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25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25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25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25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25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25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25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25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25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25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25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25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25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25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25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25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25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25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25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25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25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25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25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25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25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25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25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25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25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25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25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25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25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25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25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25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25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25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25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25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25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25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25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25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25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25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25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25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25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25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25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25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25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25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25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25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25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25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25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25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25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25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25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25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25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25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25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25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25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25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25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25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25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25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25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25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25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25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25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25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25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25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25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25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25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25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25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25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25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25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25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25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25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25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25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25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25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25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25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25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25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25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25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25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25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25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25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25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25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25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25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25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25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25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25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25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25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25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25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25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25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25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25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25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25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25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25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25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25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25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25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25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25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25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25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25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25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25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25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25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25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25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25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25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25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25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25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25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25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25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25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25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25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25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25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25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25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25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25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25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25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25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25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25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25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25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25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25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25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25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25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25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25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25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25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25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25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25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25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25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25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25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25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25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25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25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25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25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25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25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25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25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25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25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25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25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25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25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25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25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25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25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25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25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25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25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25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25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25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25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25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25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25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25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25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25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25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25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25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25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25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25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25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25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25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25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25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25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25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25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25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25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25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25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25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25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25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25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25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25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25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25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25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25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25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25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25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25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25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25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25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25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25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25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25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25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25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25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25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25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25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25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25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25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25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25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25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25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25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25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25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25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25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25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25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25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25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25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25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25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25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25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25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25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25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25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25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25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25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25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25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25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25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25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25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25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25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25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25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25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25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25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25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25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25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25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25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25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25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25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25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25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25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25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25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25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25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25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25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25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25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25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25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25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25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25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25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25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25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25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25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25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25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25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25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25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25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25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25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25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25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25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25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25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25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25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25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25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25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25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25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25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25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25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25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25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25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25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25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25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25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25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25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25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25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25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25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25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25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25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25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25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25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25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25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25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25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25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25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25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25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25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25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25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25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25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25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25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25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25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25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25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25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25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25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25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25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25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25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25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25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25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25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25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25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25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25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25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25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25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25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25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25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25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25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25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25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25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25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25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25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25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25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25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25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25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25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25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25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25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25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25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25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25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25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25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25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25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25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25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25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25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25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25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25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25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25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25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25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25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25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25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25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25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25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25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25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25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25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25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25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25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25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25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25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25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25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25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25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25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25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25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25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25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25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25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25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25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25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25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25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25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25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25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25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25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25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25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25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25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25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25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25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25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25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25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25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25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25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25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25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25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25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25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25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25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25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25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25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25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25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25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25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25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25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25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25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25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25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25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25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25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25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25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25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25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25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25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25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25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25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25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25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25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25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25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25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25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25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25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25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25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25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25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25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25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25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25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25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25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25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25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25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25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25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25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25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25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25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25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25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25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25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25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25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25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25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25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25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25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25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25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25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25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25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25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25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25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25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25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25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25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25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25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25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25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25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25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25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25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25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25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25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25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25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25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25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25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25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25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25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25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25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25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25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25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25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25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25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25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25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25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25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25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25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25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25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25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25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25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25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25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25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25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25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25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25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25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25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25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25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25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25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25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25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25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25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25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25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25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25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25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25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25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25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25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25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25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25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25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25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25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25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25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25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25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25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25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25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25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25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25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25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25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25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25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25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25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25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25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25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25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25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25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25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25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25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25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25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25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25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25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25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25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25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25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25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25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25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25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25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25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25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25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25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25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25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25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25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25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25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25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25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25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25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25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25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25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25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25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25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25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25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25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25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25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25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25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25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25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25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25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25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25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25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25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25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25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25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25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25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25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25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25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25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25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25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25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25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25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25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25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25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25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25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25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25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25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25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25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25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25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25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25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25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25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25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25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25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25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25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25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25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25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25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25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25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25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25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25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25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25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25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25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25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25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25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25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25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25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25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25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25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25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25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25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25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25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25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25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25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25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25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25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25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25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25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25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25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25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25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25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25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25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25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25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25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25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25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25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25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25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25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25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25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25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25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25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25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25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25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25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25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25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25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25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25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25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25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25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25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25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25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25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25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25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25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25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25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25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25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25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25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25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25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25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25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25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25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25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25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25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25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25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25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25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25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25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25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25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25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25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25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25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25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25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25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25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25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25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25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25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25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25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25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25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25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25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25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25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25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25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25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25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25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25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25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25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25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25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25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25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25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25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25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25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25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25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25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25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25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25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25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25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25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25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25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25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25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25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25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25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25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25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25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25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25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25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25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25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25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25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25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25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25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25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25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25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25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25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25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25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25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25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25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25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25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25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25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25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25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25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25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25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25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25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25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25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25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25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25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25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25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25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25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25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25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25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25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25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25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25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25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25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25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25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25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25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25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25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25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25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25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25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25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25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25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25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25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25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25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25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25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25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25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25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25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25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25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25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25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25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25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25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25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25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25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25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25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25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25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25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25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25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25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25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25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25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25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25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25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25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25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25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25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25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25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25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25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25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25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25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25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25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25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25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25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25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25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25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25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25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25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25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25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25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25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25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25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25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25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25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25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25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25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25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25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25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25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25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25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25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25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25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25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25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25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25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25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25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25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25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25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25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25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25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25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25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25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25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25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25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25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25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25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25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25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25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25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25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25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25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25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25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25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25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25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25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25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25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25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25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25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25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25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25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25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25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25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25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25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25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25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25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25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25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25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25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25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25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25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25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25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25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25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25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25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25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25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25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25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25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25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25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25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25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25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25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25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25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25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25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25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25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25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25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25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25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25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25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25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25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25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25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25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25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25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25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25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25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25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25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25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25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25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25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25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25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25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25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25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25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25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25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25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25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25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25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25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25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25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25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25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25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25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25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25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25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25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25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25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25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25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25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25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25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25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25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25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25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25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25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25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25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25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25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25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25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25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25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25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25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25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25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25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25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25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25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25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25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25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25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25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25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25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25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25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25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25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25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25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25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25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25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25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25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25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25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25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25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25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25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25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25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25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25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25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25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25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25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25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25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25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25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25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25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25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25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25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25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25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25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25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25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25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25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25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25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25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25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25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25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25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25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25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25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25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25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25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25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25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25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25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25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25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25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25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25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25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25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25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25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25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25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25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25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25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25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25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25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25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25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25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25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25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25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25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25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25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25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25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25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25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25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25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25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25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25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25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25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25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25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25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25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25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25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25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25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25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25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25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25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25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25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25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25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25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25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25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25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25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25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25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25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25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25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25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25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25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25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25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25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25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25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25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25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25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25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25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25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25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25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25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25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25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25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25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25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25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25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25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25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25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25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25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25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25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25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25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25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25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25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25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25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25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25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25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25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25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25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25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25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25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25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25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25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25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25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25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25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25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25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25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25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25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25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25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25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25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25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25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25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25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25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25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25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25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25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25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25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25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25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25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25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25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25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25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25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25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25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25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25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25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25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25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25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25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25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25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25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25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25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25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25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25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25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25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25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25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25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25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25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25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25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25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25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25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25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25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25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25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25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25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25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25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25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25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25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25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25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25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25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25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25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25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25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25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25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25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25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25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25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25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25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25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25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25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25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25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25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25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25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25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25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25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25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25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25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25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25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25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25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25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25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25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25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25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25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25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25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25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25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25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25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25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25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25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25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25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25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25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25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25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25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25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25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25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25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25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25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25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25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25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25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25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25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25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25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25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25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25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25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25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25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25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25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25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25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25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25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25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25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25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25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25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25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25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25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25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25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25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25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25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25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25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25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25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25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25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25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25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25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25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25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25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25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25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25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25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25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25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25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25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25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25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25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25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25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25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25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25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25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25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25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25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25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25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25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25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25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25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25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25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25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25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25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25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25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25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25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25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25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25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25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25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25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25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25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25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25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25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25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25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25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25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25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25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25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25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25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25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25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25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25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25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25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25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25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25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25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25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25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25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25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25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25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25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25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25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25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25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25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25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25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25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25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25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25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25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25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25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25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25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25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25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25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25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25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25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25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25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25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25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25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25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25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25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25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25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25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25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25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25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25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25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25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25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25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25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25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25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25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25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25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25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25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25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25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25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25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25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25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25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25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25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25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25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25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25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25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25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25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25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25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25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25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25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25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25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25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25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25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25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25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25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25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25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25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25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25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25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25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25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25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25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25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25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25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25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25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25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25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25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25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25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25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25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25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25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25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25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25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25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25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25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25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25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25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25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25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25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25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25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25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25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25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25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25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25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25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25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25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25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25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25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25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25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25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25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25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25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25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25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25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25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25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25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25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25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25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25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25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25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25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25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25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25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25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25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25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25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25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25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25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25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25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25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25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25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25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25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25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25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25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25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25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25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25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25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25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25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25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25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25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25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25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25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25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25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25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25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25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25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25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25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25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25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25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25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25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25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25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25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25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25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25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25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25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25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25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25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25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25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25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25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25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25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25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25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25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25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25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25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25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25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25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25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25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25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25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25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25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25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25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25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25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25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25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25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25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25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25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25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25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25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25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25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25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25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25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25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25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25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25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25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25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25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25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25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25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25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25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25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25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25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25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25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25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25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25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25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25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25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25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25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25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25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25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25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25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25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25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25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25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25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25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25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25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25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25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25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25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25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25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25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25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25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25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25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25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25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25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25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25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25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25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25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25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25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25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25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25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25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25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25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25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25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25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25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25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25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25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25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25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25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25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25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25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25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25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25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25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25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25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25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25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25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25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25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25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25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25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25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25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25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25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25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25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25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25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25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25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25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25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25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25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25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25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25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25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25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25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25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25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25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25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25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25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25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25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25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25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25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25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25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25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25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25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25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25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25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25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25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25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25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25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25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25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25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25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25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25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25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25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25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25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25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25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25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25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25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25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25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25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25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25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25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25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25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25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25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25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25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25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25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25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25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25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25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25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25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25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25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25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25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25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25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25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25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25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25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25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25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25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25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25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25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25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25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25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25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25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25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25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25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25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25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25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25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25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25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25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25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25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25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25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25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25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25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25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25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25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25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25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25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25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25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25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25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25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25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25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25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25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25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25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25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25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25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25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25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25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25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25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25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25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25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25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25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25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25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25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25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25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25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25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25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25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25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25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25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25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25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25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25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25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25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25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25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25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25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25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25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25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25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25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25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25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25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25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25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25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25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25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25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25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25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25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25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25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25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25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25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25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25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25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25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25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25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25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25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25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25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25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25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25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25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25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25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25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25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25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25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25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25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25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25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25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25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25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25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25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25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25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25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25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25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25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25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25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25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25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25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25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25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25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25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25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25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25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25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25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25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25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25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25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25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25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25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25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25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25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25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25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25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25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25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25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25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25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25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25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25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25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25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25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25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25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25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25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25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25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25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25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25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25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25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25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25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25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25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25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25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25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25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25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25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25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25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25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25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25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25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25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25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25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25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25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25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25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25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25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25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25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25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25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25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25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25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25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25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25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25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25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25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25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25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25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25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25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25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25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25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25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25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25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25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25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25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25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25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25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25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25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25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25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25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25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25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25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25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25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25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25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25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25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25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25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25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25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25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25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25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25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25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25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25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25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25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25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25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25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25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25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25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25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25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25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25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25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25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25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25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25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25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25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25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25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25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25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25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25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25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25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25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25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25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25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25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25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25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25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25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25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25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25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25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25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25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25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25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25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25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25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25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25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25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25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25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25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25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25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25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25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25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25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25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25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25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25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25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25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25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25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25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25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25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25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25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25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25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25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25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25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25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25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25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25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25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25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25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25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25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25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25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25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25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25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25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25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25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25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25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25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25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25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25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25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25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25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25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25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25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25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25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25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25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25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25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25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25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25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25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25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25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25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25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25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25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25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25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25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25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25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25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25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25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25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25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25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25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25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25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25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25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25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25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25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25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25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25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25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25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25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25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25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25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25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25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25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25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25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25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25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25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25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25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25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25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25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25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25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25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25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25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25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25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25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25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25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25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25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25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25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25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25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25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25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25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25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25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25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25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25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25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25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25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25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25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25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25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25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25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25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25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25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25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25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25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25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25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25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25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25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25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25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25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25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25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25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25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25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25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25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25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25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25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25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25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25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25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25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25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25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25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25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25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25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25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25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25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25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25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25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25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25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25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25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25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25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25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25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25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25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25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25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25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25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25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25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25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25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25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25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25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25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25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25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25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25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25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25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25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25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25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25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25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25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25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25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25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25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25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25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25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25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25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25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25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25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25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25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25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25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25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25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25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25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25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25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25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25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25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25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25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25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25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25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25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25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25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25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25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25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25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25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25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25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25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25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25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25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25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25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25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25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25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25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25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25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25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25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25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25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25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25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25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25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25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25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25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25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25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25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25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25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25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25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25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25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25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25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25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25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25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25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25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25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25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25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25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25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25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25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25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25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25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25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25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25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25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25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25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25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25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25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25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25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25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25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25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25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25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25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25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25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25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25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25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25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25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25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25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25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25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25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25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25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25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25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25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25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25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25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25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25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25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25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25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25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25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25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25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25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25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25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25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25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25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25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25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25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25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25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25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25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25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25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25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25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25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25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25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25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25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25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25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25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25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25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25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25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25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25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25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25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25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25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25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25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25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25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25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25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25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25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25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25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25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25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25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25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25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25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25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25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25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25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25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25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25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25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25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25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25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25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25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25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25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25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25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25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25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25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25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25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25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25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25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25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25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25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25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25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25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25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25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25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25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25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25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25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25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25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25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25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25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25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25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25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25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25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25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25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25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25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25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25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25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25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25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25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25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25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25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25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25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25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25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25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25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25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25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25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25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25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25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25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25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25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25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25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25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25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25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25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25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25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25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25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25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25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25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25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25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25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25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25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25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25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25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25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25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25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25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25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25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25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25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25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25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25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25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25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25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25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25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25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25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25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25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25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25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25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25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25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25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25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25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25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25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25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25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25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25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25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25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25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25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25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25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25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25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25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25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25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25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25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25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25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25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25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25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25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25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25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25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25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25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25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25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25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25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25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25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25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25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25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25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25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25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25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25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25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25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25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25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25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25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25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25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25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25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25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25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25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25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25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25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25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25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25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25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25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25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25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25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25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25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25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25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25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25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25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25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25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25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25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25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25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25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25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25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25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25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25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25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25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25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25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25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25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25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25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25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25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25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25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25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25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25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25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25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25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25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25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25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25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25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25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25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25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25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25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25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25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25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25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25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25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25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25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25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25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25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25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25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25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25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25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25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25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25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25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25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25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25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25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25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25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25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25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25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25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25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25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25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25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25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25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25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25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25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25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25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25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25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25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25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25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25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25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25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25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25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25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25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25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25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25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25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25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25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25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25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25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25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25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25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25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25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25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25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25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25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25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25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25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25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25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25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25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25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25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25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25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25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25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25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25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25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25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25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25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25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25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25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25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25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25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25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25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25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25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25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25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25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25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25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25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25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25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25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25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25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25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25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25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25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25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25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25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25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25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25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25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25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25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25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25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25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25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25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25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25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25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25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25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25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25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25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25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25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25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25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25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25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25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25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25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25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25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25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25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25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25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25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25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25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25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25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25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25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25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25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25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25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25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25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25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25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25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25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25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25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25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25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25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25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25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25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25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25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25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25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25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25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25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25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25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25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25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25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25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25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25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25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25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25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25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25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25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25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25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25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25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25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25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25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25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25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25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25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25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25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25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25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25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25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25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25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25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flow and temp skill statistics</vt:lpstr>
      <vt:lpstr>gage data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2021-09-10T20:07:53Z</dcterms:modified>
</cp:coreProperties>
</file>