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9D497C99-FDC3-48FA-A866-F63BA86128B6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61" i="4" l="1"/>
  <c r="Z61" i="4"/>
  <c r="Y61" i="4"/>
  <c r="X61" i="4"/>
  <c r="W61" i="4"/>
  <c r="U61" i="4"/>
  <c r="T61" i="4"/>
  <c r="S61" i="4"/>
  <c r="R61" i="4"/>
  <c r="P61" i="4"/>
  <c r="O61" i="4"/>
  <c r="N61" i="4"/>
  <c r="M61" i="4"/>
  <c r="H61" i="4"/>
  <c r="I61" i="4" s="1"/>
  <c r="J61" i="4" s="1"/>
  <c r="K61" i="4" s="1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60" i="4" l="1"/>
  <c r="Z60" i="4"/>
  <c r="Y60" i="4"/>
  <c r="X60" i="4"/>
  <c r="W60" i="4"/>
  <c r="U60" i="4"/>
  <c r="T60" i="4"/>
  <c r="S60" i="4"/>
  <c r="R60" i="4"/>
  <c r="P60" i="4"/>
  <c r="O60" i="4"/>
  <c r="N60" i="4"/>
  <c r="M60" i="4"/>
  <c r="H60" i="4"/>
  <c r="I60" i="4" s="1"/>
  <c r="J60" i="4" s="1"/>
  <c r="K60" i="4" s="1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H59" i="4"/>
  <c r="I59" i="4" s="1"/>
  <c r="J59" i="4" s="1"/>
  <c r="K59" i="4" s="1"/>
  <c r="BI11" i="4"/>
  <c r="Z11" i="4"/>
  <c r="Y11" i="4"/>
  <c r="X11" i="4"/>
  <c r="W11" i="4"/>
  <c r="U11" i="4"/>
  <c r="T11" i="4"/>
  <c r="S11" i="4"/>
  <c r="R11" i="4"/>
  <c r="P11" i="4"/>
  <c r="O11" i="4"/>
  <c r="N11" i="4"/>
  <c r="M11" i="4"/>
  <c r="H11" i="4"/>
  <c r="I11" i="4" s="1"/>
  <c r="J11" i="4" s="1"/>
  <c r="K11" i="4" s="1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79" i="4" l="1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H58" i="4"/>
  <c r="I58" i="4" s="1"/>
  <c r="J58" i="4" s="1"/>
  <c r="K58" i="4" s="1"/>
  <c r="BI47" i="4" l="1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H10" i="4"/>
  <c r="I10" i="4" s="1"/>
  <c r="J10" i="4" s="1"/>
  <c r="K10" i="4" s="1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26" i="4" l="1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9" i="4"/>
  <c r="Z9" i="4"/>
  <c r="Y9" i="4"/>
  <c r="X9" i="4"/>
  <c r="W9" i="4"/>
  <c r="U9" i="4"/>
  <c r="T9" i="4"/>
  <c r="S9" i="4"/>
  <c r="R9" i="4"/>
  <c r="P9" i="4"/>
  <c r="O9" i="4"/>
  <c r="N9" i="4"/>
  <c r="M9" i="4"/>
  <c r="H9" i="4"/>
  <c r="I9" i="4" s="1"/>
  <c r="J9" i="4" s="1"/>
  <c r="K9" i="4" s="1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8" i="4"/>
  <c r="Z8" i="4"/>
  <c r="Y8" i="4"/>
  <c r="X8" i="4"/>
  <c r="W8" i="4"/>
  <c r="U8" i="4"/>
  <c r="T8" i="4"/>
  <c r="S8" i="4"/>
  <c r="R8" i="4"/>
  <c r="P8" i="4"/>
  <c r="O8" i="4"/>
  <c r="N8" i="4"/>
  <c r="M8" i="4"/>
  <c r="H8" i="4"/>
  <c r="I8" i="4" s="1"/>
  <c r="J8" i="4" s="1"/>
  <c r="K8" i="4" s="1"/>
  <c r="BI7" i="4"/>
  <c r="Z7" i="4"/>
  <c r="Y7" i="4"/>
  <c r="X7" i="4"/>
  <c r="W7" i="4"/>
  <c r="U7" i="4"/>
  <c r="T7" i="4"/>
  <c r="S7" i="4"/>
  <c r="R7" i="4"/>
  <c r="P7" i="4"/>
  <c r="O7" i="4"/>
  <c r="N7" i="4"/>
  <c r="M7" i="4"/>
  <c r="H7" i="4"/>
  <c r="I7" i="4" s="1"/>
  <c r="J7" i="4" s="1"/>
  <c r="K7" i="4" s="1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H57" i="4"/>
  <c r="I57" i="4" s="1"/>
  <c r="J57" i="4" s="1"/>
  <c r="K57" i="4" s="1"/>
  <c r="BI50" i="4" l="1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6" i="4"/>
  <c r="Z6" i="4"/>
  <c r="Y6" i="4"/>
  <c r="X6" i="4"/>
  <c r="W6" i="4"/>
  <c r="U6" i="4"/>
  <c r="T6" i="4"/>
  <c r="S6" i="4"/>
  <c r="R6" i="4"/>
  <c r="P6" i="4"/>
  <c r="O6" i="4"/>
  <c r="N6" i="4"/>
  <c r="M6" i="4"/>
  <c r="H6" i="4"/>
  <c r="I6" i="4" s="1"/>
  <c r="J6" i="4" s="1"/>
  <c r="K6" i="4" s="1"/>
  <c r="Z5" i="4" l="1"/>
  <c r="Y5" i="4"/>
  <c r="X5" i="4"/>
  <c r="W5" i="4"/>
  <c r="U5" i="4"/>
  <c r="T5" i="4"/>
  <c r="S5" i="4"/>
  <c r="R5" i="4"/>
  <c r="P5" i="4"/>
  <c r="O5" i="4"/>
  <c r="N5" i="4"/>
  <c r="M5" i="4"/>
  <c r="H5" i="4"/>
  <c r="I5" i="4" s="1"/>
  <c r="J5" i="4" s="1"/>
  <c r="K5" i="4" s="1"/>
  <c r="BI5" i="4"/>
  <c r="BI49" i="4"/>
  <c r="BI45" i="4"/>
  <c r="BI38" i="4"/>
  <c r="BI30" i="4"/>
  <c r="BI13" i="4"/>
  <c r="BI20" i="4"/>
  <c r="Z49" i="4" l="1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<sst xmlns="http://schemas.openxmlformats.org/spreadsheetml/2006/main" count="23975" uniqueCount="199">
  <si>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</si>
  <si>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</si>
  <si>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</si>
  <si>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</si>
  <si>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</si>
  <si>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</si>
  <si>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</si>
  <si>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</si>
  <si>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</si>
  <si>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</si>
  <si>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</si>
  <si>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</si>
  <si>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</si>
  <si>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</si>
  <si>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</si>
  <si>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</si>
  <si>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</si>
  <si>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</si>
  <si>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</si>
  <si>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</si>
  <si>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</si>
  <si>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</si>
  <si>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</si>
  <si>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</si>
  <si>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</si>
  <si>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</si>
  <si>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</si>
  <si>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</si>
  <si>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</si>
  <si>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</si>
  <si>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</si>
  <si>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</si>
  <si>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</si>
  <si>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</si>
  <si>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</si>
  <si>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</si>
  <si>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</si>
  <si>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</si>
  <si>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</si>
  <si>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</si>
  <si>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</si>
  <si>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</si>
  <si>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</si>
  <si>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</si>
  <si>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</si>
  <si>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</si>
  <si>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</si>
  <si>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</si>
  <si>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</si>
  <si>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</si>
  <si>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</si>
  <si>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</si>
  <si>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</si>
  <si>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</si>
  <si>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</si>
  <si>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</si>
  <si>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</si>
  <si>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</si>
  <si>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</si>
  <si>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</si>
  <si>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</si>
  <si>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</si>
  <si>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</si>
  <si>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</si>
  <si>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</si>
  <si>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</si>
  <si>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</si>
  <si>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</si>
  <si>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</si>
  <si>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</si>
  <si>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</si>
  <si>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</si>
  <si>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</si>
  <si>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</si>
  <si>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</si>
  <si>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</si>
  <si>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</si>
  <si>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</si>
  <si>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</si>
  <si>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</si>
  <si>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</si>
  <si>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</si>
  <si>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</si>
  <si>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</si>
  <si>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</si>
  <si>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</si>
  <si>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</si>
  <si>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</si>
  <si>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</si>
  <si>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</si>
  <si>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</si>
  <si>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</si>
  <si>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</si>
  <si>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</si>
  <si>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</si>
  <si>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</si>
  <si>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</si>
  <si>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</si>
  <si>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</si>
  <si>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</si>
  <si>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</si>
  <si>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</si>
  <si>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</si>
  <si>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</si>
  <si>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</si>
  <si>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</si>
  <si>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</si>
  <si>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</si>
  <si>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</si>
  <si>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</si>
  <si>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</si>
  <si>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</si>
  <si>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</si>
  <si>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</si>
  <si>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</si>
  <si>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</si>
  <si>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</si>
  <si>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</si>
  <si>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</si>
  <si>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</si>
  <si>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</si>
  <si>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</si>
  <si>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</si>
  <si>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</si>
  <si>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</si>
  <si>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</si>
  <si>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</si>
  <si>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</si>
  <si>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</si>
  <si>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</si>
  <si>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</si>
  <si>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</si>
  <si>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</si>
  <si>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</si>
  <si>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</si>
  <si>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Skill statistics for NSantiam basin, monthly basis, 2010-18 unless otherwise noted</t>
  </si>
  <si>
    <t>NO SANTIAM R BLW BOULDER CRK NR DETROIT</t>
  </si>
  <si>
    <t>C167</t>
  </si>
  <si>
    <t xml:space="preserve">BREITENBUSH R ABV FRENCH CR NR DETROIT </t>
  </si>
  <si>
    <t xml:space="preserve"> BLOWOUT CREEK NEAR DETROIT</t>
  </si>
  <si>
    <t>NORTH SANTIAM RIVER AT NIAGARA</t>
  </si>
  <si>
    <t>LITTLE NORTH SANTIAM RIVER NEAR MEHAMA</t>
  </si>
  <si>
    <t xml:space="preserve">NORTH SANTIAM RIVER AT MEHAMA </t>
  </si>
  <si>
    <t>NORTH SANTIAM R AT GREENS BRIDGE NR JEFFERSON</t>
  </si>
  <si>
    <t>BLOWOUTCREEKNEARDETROIT23780557</t>
  </si>
  <si>
    <t>BREITENBUSHRABVFRENCHCRNRDETROIT23780701</t>
  </si>
  <si>
    <t>NORTHSANTIAMRIVERATNIAGARA23780511</t>
  </si>
  <si>
    <t>LITTLENORTHSANTIAMRIVERNEARMEHAMA23780805</t>
  </si>
  <si>
    <t>NORTHSANTIAMRIVERATMEHAMA23780481</t>
  </si>
  <si>
    <t>NORTHSANTIAMRATGREENSBRIDGENRJEFFERSON23780883</t>
  </si>
  <si>
    <t>NOSANTIAMRBLWBOULDERCRKNRDETROIT23780591</t>
  </si>
  <si>
    <t>C205</t>
  </si>
  <si>
    <t>sim avg is 1.6 deg C too low</t>
  </si>
  <si>
    <t>sim avg is 1.4 deg C too low</t>
  </si>
  <si>
    <t>sim avg is 3.0 deg C too high</t>
  </si>
  <si>
    <t>sim avg is 3.2 deg C too low</t>
  </si>
  <si>
    <t>sim avg is 0.2 deg C too low</t>
  </si>
  <si>
    <t>C234 no HC springs</t>
  </si>
  <si>
    <t>sim flow is 586 cfs too small</t>
  </si>
  <si>
    <t>sim flow is 490 cfs too small</t>
  </si>
  <si>
    <t>sim flow is 9 cfs too small</t>
  </si>
  <si>
    <t>sim flow is 159 cfs too small</t>
  </si>
  <si>
    <t>sim flow is 170 cfs too small</t>
  </si>
  <si>
    <t>sim avg is 2.7 deg C too low</t>
  </si>
  <si>
    <t>C234 +  HC springs</t>
  </si>
  <si>
    <t>sim flow is 152 cfs too big</t>
  </si>
  <si>
    <t>C234 + HC springs</t>
  </si>
  <si>
    <t>sim flow is 5 cfs too small</t>
  </si>
  <si>
    <t>C235</t>
  </si>
  <si>
    <t>sim flow is 155 cfs too small</t>
  </si>
  <si>
    <t>C235+</t>
  </si>
  <si>
    <t>sim flow is 2 cfs too small</t>
  </si>
  <si>
    <t>C345+</t>
  </si>
  <si>
    <t>sim flow is 120 cfs too small</t>
  </si>
  <si>
    <t>sim flow is 17 cfs too large</t>
  </si>
  <si>
    <t>C345+ &amp; 0.4.12</t>
  </si>
  <si>
    <t xml:space="preserve"> 0.4.12 + new calib</t>
  </si>
  <si>
    <t>sim flow is 9 cfs too large</t>
  </si>
  <si>
    <t xml:space="preserve"> 0.4.12 + new calib + spring</t>
  </si>
  <si>
    <t>sim flow is 13 cfs too small</t>
  </si>
  <si>
    <t>0.4.12 + new calib + spring</t>
  </si>
  <si>
    <t>sim flow is 232 cfs too small</t>
  </si>
  <si>
    <t>0.4.12</t>
  </si>
  <si>
    <t>sim flow is 227 cfs too small</t>
  </si>
  <si>
    <t>C369</t>
  </si>
  <si>
    <t>C239</t>
  </si>
  <si>
    <t>sim avg is 3.35 deg C too low</t>
  </si>
  <si>
    <t>sim avg is 1.9 deg C too low</t>
  </si>
  <si>
    <t>incomplete obs data for 2016-18</t>
  </si>
  <si>
    <t>sim avg is 4.2 deg C too low</t>
  </si>
  <si>
    <t>C371+</t>
  </si>
  <si>
    <t>C373+</t>
  </si>
  <si>
    <t>C374</t>
  </si>
  <si>
    <t>sim avg is 2.8 deg C too low</t>
  </si>
  <si>
    <t>C376+</t>
  </si>
  <si>
    <t>sim avg is 0.2 deg C too high</t>
  </si>
  <si>
    <t>sim avg is 0.36 deg C too low</t>
  </si>
  <si>
    <t>sim avg is 0.74 deg C too high</t>
  </si>
  <si>
    <t>sim avg is 0.29 deg C too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</si>
</sst>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0.0%"/>
    <numFmt numFmtId="166" formatCode="0.0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167" fontId="0" fillId="3" borderId="0" xfId="0" applyNumberFormat="1" applyFill="1"/>
    <xf numFmtId="0" fontId="0" fillId="10" borderId="0" xfId="0" applyFill="1" applyAlignment="1">
      <alignment horizontal="center"/>
    </xf>
    <xf numFmtId="0" fontId="0" fillId="10" borderId="0" xfId="0" applyFill="1"/>
    <xf numFmtId="167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quotePrefix="1" applyFill="1"/>
    <xf numFmtId="0" fontId="0" fillId="11" borderId="0" xfId="0" applyFill="1" applyAlignment="1">
      <alignment horizontal="center"/>
    </xf>
    <xf numFmtId="0" fontId="0" fillId="11" borderId="0" xfId="0" applyFill="1"/>
    <xf numFmtId="167" fontId="0" fillId="11" borderId="0" xfId="0" applyNumberFormat="1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quotePrefix="1" applyFill="1"/>
    <xf numFmtId="10" fontId="0" fillId="11" borderId="0" xfId="1" applyNumberFormat="1" applyFont="1" applyFill="1"/>
    <xf numFmtId="167" fontId="0" fillId="7" borderId="0" xfId="0" applyNumberFormat="1" applyFill="1"/>
    <xf numFmtId="0" fontId="0" fillId="7" borderId="0" xfId="0" quotePrefix="1" applyFill="1"/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7" borderId="0" xfId="0" applyFill="1" applyAlignment="1">
      <alignment wrapText="1"/>
    </xf>
    <xf numFmtId="10" fontId="0" fillId="10" borderId="0" xfId="1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/>
    <xf numFmtId="167" fontId="0" fillId="0" borderId="0" xfId="0" applyNumberFormat="1" applyFill="1"/>
    <xf numFmtId="2" fontId="0" fillId="0" borderId="0" xfId="0" applyNumberFormat="1" applyFill="1"/>
    <xf numFmtId="165" fontId="0" fillId="0" borderId="0" xfId="1" applyNumberFormat="1" applyFont="1" applyFill="1"/>
    <xf numFmtId="166" fontId="0" fillId="0" borderId="0" xfId="0" applyNumberFormat="1" applyFill="1"/>
    <xf numFmtId="0" fontId="0" fillId="0" borderId="0" xfId="0" quotePrefix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80"/>
  <sheetViews>
    <sheetView tabSelected="1" workbookViewId="0">
      <pane ySplit="3" topLeftCell="A62" activePane="bottomLeft" state="frozen"/>
      <selection pane="bottomLeft" activeCell="A61" sqref="A61:XFD61"/>
    </sheetView>
  </sheetViews>
  <sheetFormatPr defaultRowHeight="14.4" x14ac:dyDescent="0.3"/>
  <cols>
    <col min="3" max="3" width="49.5546875" customWidth="1"/>
    <col min="4" max="4" width="11.5546875" customWidth="1"/>
    <col min="5" max="5" width="23.33203125" customWidth="1"/>
    <col min="6" max="6" width="8.44140625" style="4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135</v>
      </c>
      <c r="F1" s="47" t="s">
        <v>134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3">
      <c r="A3" t="s">
        <v>54</v>
      </c>
      <c r="F3" s="47" t="s">
        <v>60</v>
      </c>
      <c r="L3" s="19" t="s">
        <v>60</v>
      </c>
      <c r="Q3" s="17" t="s">
        <v>60</v>
      </c>
      <c r="V3" s="18" t="s">
        <v>60</v>
      </c>
      <c r="AA3" s="76" t="s">
        <v>61</v>
      </c>
      <c r="AB3" s="76"/>
      <c r="AC3" s="82" t="s">
        <v>62</v>
      </c>
      <c r="AD3" s="82"/>
      <c r="AE3" s="80" t="s">
        <v>50</v>
      </c>
      <c r="AF3" s="80"/>
      <c r="AG3" s="79" t="s">
        <v>63</v>
      </c>
      <c r="AH3" s="79"/>
      <c r="AI3" s="83" t="s">
        <v>48</v>
      </c>
      <c r="AJ3" s="83"/>
      <c r="AK3" s="82" t="s">
        <v>62</v>
      </c>
      <c r="AL3" s="82"/>
      <c r="AM3" s="80" t="s">
        <v>50</v>
      </c>
      <c r="AN3" s="80"/>
      <c r="AO3" s="79" t="s">
        <v>63</v>
      </c>
      <c r="AP3" s="79"/>
      <c r="AR3" s="32" t="s">
        <v>53</v>
      </c>
      <c r="AS3" s="76" t="s">
        <v>48</v>
      </c>
      <c r="AT3" s="76"/>
      <c r="AU3" s="81" t="s">
        <v>62</v>
      </c>
      <c r="AV3" s="81"/>
      <c r="AW3" s="78" t="s">
        <v>50</v>
      </c>
      <c r="AX3" s="78"/>
      <c r="AY3" s="79" t="s">
        <v>63</v>
      </c>
      <c r="AZ3" s="79"/>
      <c r="BA3" s="76" t="s">
        <v>48</v>
      </c>
      <c r="BB3" s="76"/>
      <c r="BC3" s="77" t="s">
        <v>62</v>
      </c>
      <c r="BD3" s="77"/>
      <c r="BE3" s="78" t="s">
        <v>50</v>
      </c>
      <c r="BF3" s="78"/>
      <c r="BG3" s="79" t="s">
        <v>63</v>
      </c>
      <c r="BH3" s="79"/>
      <c r="BI3">
        <f>MIN(BI53:BI108)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3">
      <c r="A4" s="3" t="s">
        <v>16</v>
      </c>
      <c r="B4" s="3" t="s">
        <v>55</v>
      </c>
      <c r="F4" s="47" t="s">
        <v>133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x14ac:dyDescent="0.3">
      <c r="A5" s="3">
        <v>14178000</v>
      </c>
      <c r="B5" s="3">
        <v>23780591</v>
      </c>
      <c r="C5" t="s">
        <v>136</v>
      </c>
      <c r="D5" t="s">
        <v>137</v>
      </c>
      <c r="G5" s="16">
        <v>0.51</v>
      </c>
      <c r="H5" s="16" t="str">
        <f t="shared" ref="H5:K5" si="0">IF(G5&gt;0.8,"VG",IF(G5&gt;0.7,"G",IF(G5&gt;0.45,"S","NS")))</f>
        <v>S</v>
      </c>
      <c r="I5" s="16" t="str">
        <f t="shared" si="0"/>
        <v>VG</v>
      </c>
      <c r="J5" s="16" t="str">
        <f t="shared" si="0"/>
        <v>VG</v>
      </c>
      <c r="K5" s="16" t="str">
        <f t="shared" si="0"/>
        <v>VG</v>
      </c>
      <c r="L5" s="19">
        <v>-7.0000000000000001E-3</v>
      </c>
      <c r="M5" s="26" t="str">
        <f t="shared" ref="M5" si="1">IF(ABS(L5)&lt;5%,"VG",IF(ABS(L5)&lt;10%,"G",IF(ABS(L5)&lt;15%,"S","NS")))</f>
        <v>VG</v>
      </c>
      <c r="N5" s="26" t="str">
        <f t="shared" ref="N5" si="2">AO5</f>
        <v>G</v>
      </c>
      <c r="O5" s="26" t="str">
        <f t="shared" ref="O5" si="3">BD5</f>
        <v>VG</v>
      </c>
      <c r="P5" s="26" t="str">
        <f t="shared" ref="P5" si="4">BY5</f>
        <v>G</v>
      </c>
      <c r="Q5" s="18">
        <v>0.70115210692988195</v>
      </c>
      <c r="R5" s="17" t="str">
        <f t="shared" ref="R5" si="5">IF(Q5&lt;=0.5,"VG",IF(Q5&lt;=0.6,"G",IF(Q5&lt;=0.7,"S","NS")))</f>
        <v>NS</v>
      </c>
      <c r="S5" s="17" t="str">
        <f t="shared" ref="S5" si="6">AN5</f>
        <v>G</v>
      </c>
      <c r="T5" s="17" t="str">
        <f t="shared" ref="T5" si="7">BF5</f>
        <v>VG</v>
      </c>
      <c r="U5" s="17" t="str">
        <f t="shared" ref="U5" si="8">BX5</f>
        <v>VG</v>
      </c>
      <c r="V5" s="18">
        <v>0.72</v>
      </c>
      <c r="W5" s="18" t="str">
        <f t="shared" ref="W5" si="9">IF(V5&gt;0.85,"VG",IF(V5&gt;0.75,"G",IF(V5&gt;0.6,"S","NS")))</f>
        <v>S</v>
      </c>
      <c r="X5" s="18" t="str">
        <f t="shared" ref="X5" si="10">AP5</f>
        <v>G</v>
      </c>
      <c r="Y5" s="18" t="str">
        <f t="shared" ref="Y5" si="11">BH5</f>
        <v>G</v>
      </c>
      <c r="Z5" s="18" t="str">
        <f t="shared" ref="Z5" si="12">BZ5</f>
        <v>G</v>
      </c>
      <c r="AA5" s="33">
        <v>0.78799953754496599</v>
      </c>
      <c r="AB5" s="33">
        <v>0.74231516764619199</v>
      </c>
      <c r="AC5" s="42">
        <v>6.3730276493055698</v>
      </c>
      <c r="AD5" s="42">
        <v>3.5550552816532499</v>
      </c>
      <c r="AE5" s="43">
        <v>0.460435079522656</v>
      </c>
      <c r="AF5" s="43">
        <v>0.50762666631473197</v>
      </c>
      <c r="AG5" s="35">
        <v>0.81960087726055897</v>
      </c>
      <c r="AH5" s="35">
        <v>0.76903304690682195</v>
      </c>
      <c r="AI5" s="36" t="s">
        <v>69</v>
      </c>
      <c r="AJ5" s="36" t="s">
        <v>69</v>
      </c>
      <c r="AK5" s="40" t="s">
        <v>69</v>
      </c>
      <c r="AL5" s="40" t="s">
        <v>71</v>
      </c>
      <c r="AM5" s="41" t="s">
        <v>71</v>
      </c>
      <c r="AN5" s="41" t="s">
        <v>69</v>
      </c>
      <c r="AO5" s="3" t="s">
        <v>69</v>
      </c>
      <c r="AP5" s="3" t="s">
        <v>69</v>
      </c>
      <c r="AR5" s="44" t="s">
        <v>150</v>
      </c>
      <c r="AS5" s="33">
        <v>0.78214161428741102</v>
      </c>
      <c r="AT5" s="33">
        <v>0.80702418723414904</v>
      </c>
      <c r="AU5" s="42">
        <v>-2.50314578231451</v>
      </c>
      <c r="AV5" s="42">
        <v>-2.47166366777188</v>
      </c>
      <c r="AW5" s="43">
        <v>0.46675302432077398</v>
      </c>
      <c r="AX5" s="43">
        <v>0.43929012368348502</v>
      </c>
      <c r="AY5" s="35">
        <v>0.82212711382631498</v>
      </c>
      <c r="AZ5" s="35">
        <v>0.84071170320223898</v>
      </c>
      <c r="BA5" s="36" t="s">
        <v>69</v>
      </c>
      <c r="BB5" s="36" t="s">
        <v>71</v>
      </c>
      <c r="BC5" s="40" t="s">
        <v>71</v>
      </c>
      <c r="BD5" s="40" t="s">
        <v>71</v>
      </c>
      <c r="BE5" s="41" t="s">
        <v>71</v>
      </c>
      <c r="BF5" s="41" t="s">
        <v>71</v>
      </c>
      <c r="BG5" s="3" t="s">
        <v>69</v>
      </c>
      <c r="BH5" s="3" t="s">
        <v>69</v>
      </c>
      <c r="BI5">
        <f t="shared" ref="BI5" si="13">IF(BJ5=AR5,1,0)</f>
        <v>1</v>
      </c>
      <c r="BJ5" t="s">
        <v>150</v>
      </c>
      <c r="BK5" s="35">
        <v>0.78483542594902</v>
      </c>
      <c r="BL5" s="35">
        <v>0.809274585790839</v>
      </c>
      <c r="BM5" s="35">
        <v>5.5400894370249301</v>
      </c>
      <c r="BN5" s="35">
        <v>4.3717467939577901</v>
      </c>
      <c r="BO5" s="35">
        <v>0.46385835559034599</v>
      </c>
      <c r="BP5" s="35">
        <v>0.436721208792476</v>
      </c>
      <c r="BQ5" s="35">
        <v>0.82459162523038998</v>
      </c>
      <c r="BR5" s="35">
        <v>0.84301761051813595</v>
      </c>
      <c r="BS5" t="s">
        <v>69</v>
      </c>
      <c r="BT5" t="s">
        <v>71</v>
      </c>
      <c r="BU5" t="s">
        <v>69</v>
      </c>
      <c r="BV5" t="s">
        <v>71</v>
      </c>
      <c r="BW5" t="s">
        <v>71</v>
      </c>
      <c r="BX5" t="s">
        <v>71</v>
      </c>
      <c r="BY5" t="s">
        <v>69</v>
      </c>
      <c r="BZ5" t="s">
        <v>69</v>
      </c>
    </row>
    <row r="6" spans="1:78" s="49" customFormat="1" x14ac:dyDescent="0.3">
      <c r="A6" s="48">
        <v>14178000</v>
      </c>
      <c r="B6" s="48">
        <v>23780591</v>
      </c>
      <c r="C6" s="49" t="s">
        <v>136</v>
      </c>
      <c r="D6" s="49" t="s">
        <v>151</v>
      </c>
      <c r="F6" s="50"/>
      <c r="G6" s="51">
        <v>0.67400000000000004</v>
      </c>
      <c r="H6" s="51" t="str">
        <f t="shared" ref="H6" si="14">IF(G6&gt;0.8,"VG",IF(G6&gt;0.7,"G",IF(G6&gt;0.45,"S","NS")))</f>
        <v>S</v>
      </c>
      <c r="I6" s="51" t="str">
        <f t="shared" ref="I6" si="15">IF(H6&gt;0.8,"VG",IF(H6&gt;0.7,"G",IF(H6&gt;0.45,"S","NS")))</f>
        <v>VG</v>
      </c>
      <c r="J6" s="51" t="str">
        <f t="shared" ref="J6" si="16">IF(I6&gt;0.8,"VG",IF(I6&gt;0.7,"G",IF(I6&gt;0.45,"S","NS")))</f>
        <v>VG</v>
      </c>
      <c r="K6" s="51" t="str">
        <f t="shared" ref="K6" si="17">IF(J6&gt;0.8,"VG",IF(J6&gt;0.7,"G",IF(J6&gt;0.45,"S","NS")))</f>
        <v>VG</v>
      </c>
      <c r="L6" s="52">
        <v>-1.9E-2</v>
      </c>
      <c r="M6" s="51" t="str">
        <f t="shared" ref="M6" si="18">IF(ABS(L6)&lt;5%,"VG",IF(ABS(L6)&lt;10%,"G",IF(ABS(L6)&lt;15%,"S","NS")))</f>
        <v>VG</v>
      </c>
      <c r="N6" s="51" t="str">
        <f t="shared" ref="N6" si="19">AO6</f>
        <v>G</v>
      </c>
      <c r="O6" s="51" t="str">
        <f t="shared" ref="O6" si="20">BD6</f>
        <v>VG</v>
      </c>
      <c r="P6" s="51" t="str">
        <f t="shared" ref="P6" si="21">BY6</f>
        <v>G</v>
      </c>
      <c r="Q6" s="51">
        <v>0.56999999999999995</v>
      </c>
      <c r="R6" s="51" t="str">
        <f t="shared" ref="R6" si="22">IF(Q6&lt;=0.5,"VG",IF(Q6&lt;=0.6,"G",IF(Q6&lt;=0.7,"S","NS")))</f>
        <v>G</v>
      </c>
      <c r="S6" s="51" t="str">
        <f t="shared" ref="S6" si="23">AN6</f>
        <v>G</v>
      </c>
      <c r="T6" s="51" t="str">
        <f t="shared" ref="T6" si="24">BF6</f>
        <v>VG</v>
      </c>
      <c r="U6" s="51" t="str">
        <f t="shared" ref="U6" si="25">BX6</f>
        <v>VG</v>
      </c>
      <c r="V6" s="51">
        <v>0.78400000000000003</v>
      </c>
      <c r="W6" s="51" t="str">
        <f t="shared" ref="W6" si="26">IF(V6&gt;0.85,"VG",IF(V6&gt;0.75,"G",IF(V6&gt;0.6,"S","NS")))</f>
        <v>G</v>
      </c>
      <c r="X6" s="51" t="str">
        <f t="shared" ref="X6" si="27">AP6</f>
        <v>G</v>
      </c>
      <c r="Y6" s="51" t="str">
        <f t="shared" ref="Y6" si="28">BH6</f>
        <v>G</v>
      </c>
      <c r="Z6" s="51" t="str">
        <f t="shared" ref="Z6" si="29">BZ6</f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48" t="s">
        <v>69</v>
      </c>
      <c r="AJ6" s="48" t="s">
        <v>69</v>
      </c>
      <c r="AK6" s="48" t="s">
        <v>69</v>
      </c>
      <c r="AL6" s="48" t="s">
        <v>71</v>
      </c>
      <c r="AM6" s="48" t="s">
        <v>71</v>
      </c>
      <c r="AN6" s="48" t="s">
        <v>69</v>
      </c>
      <c r="AO6" s="48" t="s">
        <v>69</v>
      </c>
      <c r="AP6" s="48" t="s">
        <v>69</v>
      </c>
      <c r="AR6" s="54" t="s">
        <v>150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48" t="s">
        <v>69</v>
      </c>
      <c r="BB6" s="48" t="s">
        <v>71</v>
      </c>
      <c r="BC6" s="48" t="s">
        <v>71</v>
      </c>
      <c r="BD6" s="48" t="s">
        <v>71</v>
      </c>
      <c r="BE6" s="48" t="s">
        <v>71</v>
      </c>
      <c r="BF6" s="48" t="s">
        <v>71</v>
      </c>
      <c r="BG6" s="48" t="s">
        <v>69</v>
      </c>
      <c r="BH6" s="48" t="s">
        <v>69</v>
      </c>
      <c r="BI6" s="49">
        <f t="shared" ref="BI6" si="30">IF(BJ6=AR6,1,0)</f>
        <v>1</v>
      </c>
      <c r="BJ6" s="49" t="s">
        <v>150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49" t="s">
        <v>69</v>
      </c>
      <c r="BT6" s="49" t="s">
        <v>71</v>
      </c>
      <c r="BU6" s="49" t="s">
        <v>69</v>
      </c>
      <c r="BV6" s="49" t="s">
        <v>71</v>
      </c>
      <c r="BW6" s="49" t="s">
        <v>71</v>
      </c>
      <c r="BX6" s="49" t="s">
        <v>71</v>
      </c>
      <c r="BY6" s="49" t="s">
        <v>69</v>
      </c>
      <c r="BZ6" s="49" t="s">
        <v>69</v>
      </c>
    </row>
    <row r="7" spans="1:78" s="30" customFormat="1" ht="28.8" x14ac:dyDescent="0.3">
      <c r="A7" s="36">
        <v>14178000</v>
      </c>
      <c r="B7" s="36">
        <v>23780591</v>
      </c>
      <c r="C7" s="30" t="s">
        <v>136</v>
      </c>
      <c r="D7" s="67" t="s">
        <v>157</v>
      </c>
      <c r="E7" s="30" t="s">
        <v>162</v>
      </c>
      <c r="F7" s="63"/>
      <c r="G7" s="24">
        <v>0.57999999999999996</v>
      </c>
      <c r="H7" s="24" t="str">
        <f t="shared" ref="H7" si="31">IF(G7&gt;0.8,"VG",IF(G7&gt;0.7,"G",IF(G7&gt;0.45,"S","NS")))</f>
        <v>S</v>
      </c>
      <c r="I7" s="24" t="str">
        <f t="shared" ref="I7" si="32">IF(H7&gt;0.8,"VG",IF(H7&gt;0.7,"G",IF(H7&gt;0.45,"S","NS")))</f>
        <v>VG</v>
      </c>
      <c r="J7" s="24" t="str">
        <f t="shared" ref="J7" si="33">IF(I7&gt;0.8,"VG",IF(I7&gt;0.7,"G",IF(I7&gt;0.45,"S","NS")))</f>
        <v>VG</v>
      </c>
      <c r="K7" s="24" t="str">
        <f t="shared" ref="K7" si="34">IF(J7&gt;0.8,"VG",IF(J7&gt;0.7,"G",IF(J7&gt;0.45,"S","NS")))</f>
        <v>VG</v>
      </c>
      <c r="L7" s="25">
        <v>0.19400000000000001</v>
      </c>
      <c r="M7" s="24" t="str">
        <f t="shared" ref="M7" si="35">IF(ABS(L7)&lt;5%,"VG",IF(ABS(L7)&lt;10%,"G",IF(ABS(L7)&lt;15%,"S","NS")))</f>
        <v>NS</v>
      </c>
      <c r="N7" s="24" t="str">
        <f t="shared" ref="N7" si="36">AO7</f>
        <v>G</v>
      </c>
      <c r="O7" s="24" t="str">
        <f t="shared" ref="O7" si="37">BD7</f>
        <v>VG</v>
      </c>
      <c r="P7" s="24" t="str">
        <f t="shared" ref="P7" si="38">BY7</f>
        <v>G</v>
      </c>
      <c r="Q7" s="24">
        <v>0.62</v>
      </c>
      <c r="R7" s="24" t="str">
        <f t="shared" ref="R7" si="39">IF(Q7&lt;=0.5,"VG",IF(Q7&lt;=0.6,"G",IF(Q7&lt;=0.7,"S","NS")))</f>
        <v>S</v>
      </c>
      <c r="S7" s="24" t="str">
        <f t="shared" ref="S7" si="40">AN7</f>
        <v>G</v>
      </c>
      <c r="T7" s="24" t="str">
        <f t="shared" ref="T7" si="41">BF7</f>
        <v>VG</v>
      </c>
      <c r="U7" s="24" t="str">
        <f t="shared" ref="U7" si="42">BX7</f>
        <v>VG</v>
      </c>
      <c r="V7" s="24">
        <v>0.78400000000000003</v>
      </c>
      <c r="W7" s="24" t="str">
        <f t="shared" ref="W7" si="43">IF(V7&gt;0.85,"VG",IF(V7&gt;0.75,"G",IF(V7&gt;0.6,"S","NS")))</f>
        <v>G</v>
      </c>
      <c r="X7" s="24" t="str">
        <f t="shared" ref="X7" si="44">AP7</f>
        <v>G</v>
      </c>
      <c r="Y7" s="24" t="str">
        <f t="shared" ref="Y7" si="45">BH7</f>
        <v>G</v>
      </c>
      <c r="Z7" s="24" t="str">
        <f t="shared" ref="Z7" si="46">BZ7</f>
        <v>G</v>
      </c>
      <c r="AA7" s="33">
        <v>0.78799953754496599</v>
      </c>
      <c r="AB7" s="33">
        <v>0.74231516764619199</v>
      </c>
      <c r="AC7" s="33">
        <v>6.3730276493055698</v>
      </c>
      <c r="AD7" s="33">
        <v>3.5550552816532499</v>
      </c>
      <c r="AE7" s="33">
        <v>0.460435079522656</v>
      </c>
      <c r="AF7" s="33">
        <v>0.50762666631473197</v>
      </c>
      <c r="AG7" s="33">
        <v>0.81960087726055897</v>
      </c>
      <c r="AH7" s="33">
        <v>0.76903304690682195</v>
      </c>
      <c r="AI7" s="36" t="s">
        <v>69</v>
      </c>
      <c r="AJ7" s="36" t="s">
        <v>69</v>
      </c>
      <c r="AK7" s="36" t="s">
        <v>69</v>
      </c>
      <c r="AL7" s="36" t="s">
        <v>71</v>
      </c>
      <c r="AM7" s="36" t="s">
        <v>71</v>
      </c>
      <c r="AN7" s="36" t="s">
        <v>69</v>
      </c>
      <c r="AO7" s="36" t="s">
        <v>69</v>
      </c>
      <c r="AP7" s="36" t="s">
        <v>69</v>
      </c>
      <c r="AR7" s="64" t="s">
        <v>150</v>
      </c>
      <c r="AS7" s="33">
        <v>0.78214161428741102</v>
      </c>
      <c r="AT7" s="33">
        <v>0.80702418723414904</v>
      </c>
      <c r="AU7" s="33">
        <v>-2.50314578231451</v>
      </c>
      <c r="AV7" s="33">
        <v>-2.47166366777188</v>
      </c>
      <c r="AW7" s="33">
        <v>0.46675302432077398</v>
      </c>
      <c r="AX7" s="33">
        <v>0.43929012368348502</v>
      </c>
      <c r="AY7" s="33">
        <v>0.82212711382631498</v>
      </c>
      <c r="AZ7" s="33">
        <v>0.84071170320223898</v>
      </c>
      <c r="BA7" s="36" t="s">
        <v>69</v>
      </c>
      <c r="BB7" s="36" t="s">
        <v>71</v>
      </c>
      <c r="BC7" s="36" t="s">
        <v>71</v>
      </c>
      <c r="BD7" s="36" t="s">
        <v>71</v>
      </c>
      <c r="BE7" s="36" t="s">
        <v>71</v>
      </c>
      <c r="BF7" s="36" t="s">
        <v>71</v>
      </c>
      <c r="BG7" s="36" t="s">
        <v>69</v>
      </c>
      <c r="BH7" s="36" t="s">
        <v>69</v>
      </c>
      <c r="BI7" s="30">
        <f t="shared" ref="BI7" si="47">IF(BJ7=AR7,1,0)</f>
        <v>1</v>
      </c>
      <c r="BJ7" s="30" t="s">
        <v>150</v>
      </c>
      <c r="BK7" s="33">
        <v>0.78483542594902</v>
      </c>
      <c r="BL7" s="33">
        <v>0.809274585790839</v>
      </c>
      <c r="BM7" s="33">
        <v>5.5400894370249301</v>
      </c>
      <c r="BN7" s="33">
        <v>4.3717467939577901</v>
      </c>
      <c r="BO7" s="33">
        <v>0.46385835559034599</v>
      </c>
      <c r="BP7" s="33">
        <v>0.436721208792476</v>
      </c>
      <c r="BQ7" s="33">
        <v>0.82459162523038998</v>
      </c>
      <c r="BR7" s="33">
        <v>0.84301761051813595</v>
      </c>
      <c r="BS7" s="30" t="s">
        <v>69</v>
      </c>
      <c r="BT7" s="30" t="s">
        <v>71</v>
      </c>
      <c r="BU7" s="30" t="s">
        <v>69</v>
      </c>
      <c r="BV7" s="30" t="s">
        <v>71</v>
      </c>
      <c r="BW7" s="30" t="s">
        <v>71</v>
      </c>
      <c r="BX7" s="30" t="s">
        <v>71</v>
      </c>
      <c r="BY7" s="30" t="s">
        <v>69</v>
      </c>
      <c r="BZ7" s="30" t="s">
        <v>69</v>
      </c>
    </row>
    <row r="8" spans="1:78" s="49" customFormat="1" ht="28.8" x14ac:dyDescent="0.3">
      <c r="A8" s="48">
        <v>14178000</v>
      </c>
      <c r="B8" s="48">
        <v>23780591</v>
      </c>
      <c r="C8" s="49" t="s">
        <v>136</v>
      </c>
      <c r="D8" s="65" t="s">
        <v>164</v>
      </c>
      <c r="E8" s="49" t="s">
        <v>165</v>
      </c>
      <c r="F8" s="50"/>
      <c r="G8" s="51">
        <v>0.6</v>
      </c>
      <c r="H8" s="51" t="str">
        <f t="shared" ref="H8" si="48">IF(G8&gt;0.8,"VG",IF(G8&gt;0.7,"G",IF(G8&gt;0.45,"S","NS")))</f>
        <v>S</v>
      </c>
      <c r="I8" s="51" t="str">
        <f t="shared" ref="I8" si="49">IF(H8&gt;0.8,"VG",IF(H8&gt;0.7,"G",IF(H8&gt;0.45,"S","NS")))</f>
        <v>VG</v>
      </c>
      <c r="J8" s="51" t="str">
        <f t="shared" ref="J8" si="50">IF(I8&gt;0.8,"VG",IF(I8&gt;0.7,"G",IF(I8&gt;0.45,"S","NS")))</f>
        <v>VG</v>
      </c>
      <c r="K8" s="51" t="str">
        <f t="shared" ref="K8" si="51">IF(J8&gt;0.8,"VG",IF(J8&gt;0.7,"G",IF(J8&gt;0.45,"S","NS")))</f>
        <v>VG</v>
      </c>
      <c r="L8" s="52">
        <v>-0.126</v>
      </c>
      <c r="M8" s="51" t="str">
        <f t="shared" ref="M8" si="52">IF(ABS(L8)&lt;5%,"VG",IF(ABS(L8)&lt;10%,"G",IF(ABS(L8)&lt;15%,"S","NS")))</f>
        <v>S</v>
      </c>
      <c r="N8" s="51" t="str">
        <f t="shared" ref="N8" si="53">AO8</f>
        <v>G</v>
      </c>
      <c r="O8" s="51" t="str">
        <f t="shared" ref="O8" si="54">BD8</f>
        <v>VG</v>
      </c>
      <c r="P8" s="51" t="str">
        <f t="shared" ref="P8" si="55">BY8</f>
        <v>G</v>
      </c>
      <c r="Q8" s="51">
        <v>0.61</v>
      </c>
      <c r="R8" s="51" t="str">
        <f t="shared" ref="R8" si="56">IF(Q8&lt;=0.5,"VG",IF(Q8&lt;=0.6,"G",IF(Q8&lt;=0.7,"S","NS")))</f>
        <v>S</v>
      </c>
      <c r="S8" s="51" t="str">
        <f t="shared" ref="S8" si="57">AN8</f>
        <v>G</v>
      </c>
      <c r="T8" s="51" t="str">
        <f t="shared" ref="T8" si="58">BF8</f>
        <v>VG</v>
      </c>
      <c r="U8" s="51" t="str">
        <f t="shared" ref="U8" si="59">BX8</f>
        <v>VG</v>
      </c>
      <c r="V8" s="51">
        <v>0.78400000000000003</v>
      </c>
      <c r="W8" s="51" t="str">
        <f t="shared" ref="W8" si="60">IF(V8&gt;0.85,"VG",IF(V8&gt;0.75,"G",IF(V8&gt;0.6,"S","NS")))</f>
        <v>G</v>
      </c>
      <c r="X8" s="51" t="str">
        <f t="shared" ref="X8" si="61">AP8</f>
        <v>G</v>
      </c>
      <c r="Y8" s="51" t="str">
        <f t="shared" ref="Y8" si="62">BH8</f>
        <v>G</v>
      </c>
      <c r="Z8" s="51" t="str">
        <f t="shared" ref="Z8" si="63">BZ8</f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48" t="s">
        <v>69</v>
      </c>
      <c r="AJ8" s="48" t="s">
        <v>69</v>
      </c>
      <c r="AK8" s="48" t="s">
        <v>69</v>
      </c>
      <c r="AL8" s="48" t="s">
        <v>71</v>
      </c>
      <c r="AM8" s="48" t="s">
        <v>71</v>
      </c>
      <c r="AN8" s="48" t="s">
        <v>69</v>
      </c>
      <c r="AO8" s="48" t="s">
        <v>69</v>
      </c>
      <c r="AP8" s="48" t="s">
        <v>69</v>
      </c>
      <c r="AR8" s="54" t="s">
        <v>150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48" t="s">
        <v>69</v>
      </c>
      <c r="BB8" s="48" t="s">
        <v>71</v>
      </c>
      <c r="BC8" s="48" t="s">
        <v>71</v>
      </c>
      <c r="BD8" s="48" t="s">
        <v>71</v>
      </c>
      <c r="BE8" s="48" t="s">
        <v>71</v>
      </c>
      <c r="BF8" s="48" t="s">
        <v>71</v>
      </c>
      <c r="BG8" s="48" t="s">
        <v>69</v>
      </c>
      <c r="BH8" s="48" t="s">
        <v>69</v>
      </c>
      <c r="BI8" s="49">
        <f t="shared" ref="BI8" si="64">IF(BJ8=AR8,1,0)</f>
        <v>1</v>
      </c>
      <c r="BJ8" s="49" t="s">
        <v>150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49" t="s">
        <v>69</v>
      </c>
      <c r="BT8" s="49" t="s">
        <v>71</v>
      </c>
      <c r="BU8" s="49" t="s">
        <v>69</v>
      </c>
      <c r="BV8" s="49" t="s">
        <v>71</v>
      </c>
      <c r="BW8" s="49" t="s">
        <v>71</v>
      </c>
      <c r="BX8" s="49" t="s">
        <v>71</v>
      </c>
      <c r="BY8" s="49" t="s">
        <v>69</v>
      </c>
      <c r="BZ8" s="49" t="s">
        <v>69</v>
      </c>
    </row>
    <row r="9" spans="1:78" s="49" customFormat="1" x14ac:dyDescent="0.3">
      <c r="A9" s="48">
        <v>14178000</v>
      </c>
      <c r="B9" s="48">
        <v>23780591</v>
      </c>
      <c r="C9" s="49" t="s">
        <v>136</v>
      </c>
      <c r="D9" s="65" t="s">
        <v>168</v>
      </c>
      <c r="F9" s="50"/>
      <c r="G9" s="51">
        <v>0.68</v>
      </c>
      <c r="H9" s="51" t="str">
        <f t="shared" ref="H9" si="65">IF(G9&gt;0.8,"VG",IF(G9&gt;0.7,"G",IF(G9&gt;0.45,"S","NS")))</f>
        <v>S</v>
      </c>
      <c r="I9" s="51" t="str">
        <f t="shared" ref="I9" si="66">IF(H9&gt;0.8,"VG",IF(H9&gt;0.7,"G",IF(H9&gt;0.45,"S","NS")))</f>
        <v>VG</v>
      </c>
      <c r="J9" s="51" t="str">
        <f t="shared" ref="J9" si="67">IF(I9&gt;0.8,"VG",IF(I9&gt;0.7,"G",IF(I9&gt;0.45,"S","NS")))</f>
        <v>VG</v>
      </c>
      <c r="K9" s="51" t="str">
        <f t="shared" ref="K9" si="68">IF(J9&gt;0.8,"VG",IF(J9&gt;0.7,"G",IF(J9&gt;0.45,"S","NS")))</f>
        <v>VG</v>
      </c>
      <c r="L9" s="68">
        <v>4.0000000000000002E-4</v>
      </c>
      <c r="M9" s="51" t="str">
        <f t="shared" ref="M9" si="69">IF(ABS(L9)&lt;5%,"VG",IF(ABS(L9)&lt;10%,"G",IF(ABS(L9)&lt;15%,"S","NS")))</f>
        <v>VG</v>
      </c>
      <c r="N9" s="51" t="str">
        <f t="shared" ref="N9" si="70">AO9</f>
        <v>G</v>
      </c>
      <c r="O9" s="51" t="str">
        <f t="shared" ref="O9" si="71">BD9</f>
        <v>VG</v>
      </c>
      <c r="P9" s="51" t="str">
        <f t="shared" ref="P9" si="72">BY9</f>
        <v>G</v>
      </c>
      <c r="Q9" s="51">
        <v>0.56999999999999995</v>
      </c>
      <c r="R9" s="51" t="str">
        <f t="shared" ref="R9" si="73">IF(Q9&lt;=0.5,"VG",IF(Q9&lt;=0.6,"G",IF(Q9&lt;=0.7,"S","NS")))</f>
        <v>G</v>
      </c>
      <c r="S9" s="51" t="str">
        <f t="shared" ref="S9" si="74">AN9</f>
        <v>G</v>
      </c>
      <c r="T9" s="51" t="str">
        <f t="shared" ref="T9" si="75">BF9</f>
        <v>VG</v>
      </c>
      <c r="U9" s="51" t="str">
        <f t="shared" ref="U9" si="76">BX9</f>
        <v>VG</v>
      </c>
      <c r="V9" s="51">
        <v>0.78400000000000003</v>
      </c>
      <c r="W9" s="51" t="str">
        <f t="shared" ref="W9" si="77">IF(V9&gt;0.85,"VG",IF(V9&gt;0.75,"G",IF(V9&gt;0.6,"S","NS")))</f>
        <v>G</v>
      </c>
      <c r="X9" s="51" t="str">
        <f t="shared" ref="X9" si="78">AP9</f>
        <v>G</v>
      </c>
      <c r="Y9" s="51" t="str">
        <f t="shared" ref="Y9" si="79">BH9</f>
        <v>G</v>
      </c>
      <c r="Z9" s="51" t="str">
        <f t="shared" ref="Z9" si="80">BZ9</f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48" t="s">
        <v>69</v>
      </c>
      <c r="AJ9" s="48" t="s">
        <v>69</v>
      </c>
      <c r="AK9" s="48" t="s">
        <v>69</v>
      </c>
      <c r="AL9" s="48" t="s">
        <v>71</v>
      </c>
      <c r="AM9" s="48" t="s">
        <v>71</v>
      </c>
      <c r="AN9" s="48" t="s">
        <v>69</v>
      </c>
      <c r="AO9" s="48" t="s">
        <v>69</v>
      </c>
      <c r="AP9" s="48" t="s">
        <v>69</v>
      </c>
      <c r="AR9" s="54" t="s">
        <v>150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48" t="s">
        <v>69</v>
      </c>
      <c r="BB9" s="48" t="s">
        <v>71</v>
      </c>
      <c r="BC9" s="48" t="s">
        <v>71</v>
      </c>
      <c r="BD9" s="48" t="s">
        <v>71</v>
      </c>
      <c r="BE9" s="48" t="s">
        <v>71</v>
      </c>
      <c r="BF9" s="48" t="s">
        <v>71</v>
      </c>
      <c r="BG9" s="48" t="s">
        <v>69</v>
      </c>
      <c r="BH9" s="48" t="s">
        <v>69</v>
      </c>
      <c r="BI9" s="49">
        <f t="shared" ref="BI9" si="81">IF(BJ9=AR9,1,0)</f>
        <v>1</v>
      </c>
      <c r="BJ9" s="49" t="s">
        <v>150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49" t="s">
        <v>69</v>
      </c>
      <c r="BT9" s="49" t="s">
        <v>71</v>
      </c>
      <c r="BU9" s="49" t="s">
        <v>69</v>
      </c>
      <c r="BV9" s="49" t="s">
        <v>71</v>
      </c>
      <c r="BW9" s="49" t="s">
        <v>71</v>
      </c>
      <c r="BX9" s="49" t="s">
        <v>71</v>
      </c>
      <c r="BY9" s="49" t="s">
        <v>69</v>
      </c>
      <c r="BZ9" s="49" t="s">
        <v>69</v>
      </c>
    </row>
    <row r="10" spans="1:78" s="49" customFormat="1" x14ac:dyDescent="0.3">
      <c r="A10" s="48">
        <v>14178000</v>
      </c>
      <c r="B10" s="48">
        <v>23780591</v>
      </c>
      <c r="C10" s="49" t="s">
        <v>136</v>
      </c>
      <c r="D10" s="65" t="s">
        <v>184</v>
      </c>
      <c r="F10" s="50"/>
      <c r="G10" s="51">
        <v>0.67600000000000005</v>
      </c>
      <c r="H10" s="51" t="str">
        <f t="shared" ref="H10" si="82">IF(G10&gt;0.8,"VG",IF(G10&gt;0.7,"G",IF(G10&gt;0.45,"S","NS")))</f>
        <v>S</v>
      </c>
      <c r="I10" s="51" t="str">
        <f t="shared" ref="I10" si="83">IF(H10&gt;0.8,"VG",IF(H10&gt;0.7,"G",IF(H10&gt;0.45,"S","NS")))</f>
        <v>VG</v>
      </c>
      <c r="J10" s="51" t="str">
        <f t="shared" ref="J10" si="84">IF(I10&gt;0.8,"VG",IF(I10&gt;0.7,"G",IF(I10&gt;0.45,"S","NS")))</f>
        <v>VG</v>
      </c>
      <c r="K10" s="51" t="str">
        <f t="shared" ref="K10" si="85">IF(J10&gt;0.8,"VG",IF(J10&gt;0.7,"G",IF(J10&gt;0.45,"S","NS")))</f>
        <v>VG</v>
      </c>
      <c r="L10" s="68">
        <v>2.9999999999999997E-4</v>
      </c>
      <c r="M10" s="51" t="str">
        <f t="shared" ref="M10" si="86">IF(ABS(L10)&lt;5%,"VG",IF(ABS(L10)&lt;10%,"G",IF(ABS(L10)&lt;15%,"S","NS")))</f>
        <v>VG</v>
      </c>
      <c r="N10" s="51" t="str">
        <f t="shared" ref="N10" si="87">AO10</f>
        <v>G</v>
      </c>
      <c r="O10" s="51" t="str">
        <f t="shared" ref="O10" si="88">BD10</f>
        <v>VG</v>
      </c>
      <c r="P10" s="51" t="str">
        <f t="shared" ref="P10" si="89">BY10</f>
        <v>G</v>
      </c>
      <c r="Q10" s="51">
        <v>0.56899999999999995</v>
      </c>
      <c r="R10" s="51" t="str">
        <f t="shared" ref="R10" si="90">IF(Q10&lt;=0.5,"VG",IF(Q10&lt;=0.6,"G",IF(Q10&lt;=0.7,"S","NS")))</f>
        <v>G</v>
      </c>
      <c r="S10" s="51" t="str">
        <f t="shared" ref="S10" si="91">AN10</f>
        <v>G</v>
      </c>
      <c r="T10" s="51" t="str">
        <f t="shared" ref="T10" si="92">BF10</f>
        <v>VG</v>
      </c>
      <c r="U10" s="51" t="str">
        <f t="shared" ref="U10" si="93">BX10</f>
        <v>VG</v>
      </c>
      <c r="V10" s="51">
        <v>0.78300000000000003</v>
      </c>
      <c r="W10" s="51" t="str">
        <f t="shared" ref="W10" si="94">IF(V10&gt;0.85,"VG",IF(V10&gt;0.75,"G",IF(V10&gt;0.6,"S","NS")))</f>
        <v>G</v>
      </c>
      <c r="X10" s="51" t="str">
        <f t="shared" ref="X10" si="95">AP10</f>
        <v>G</v>
      </c>
      <c r="Y10" s="51" t="str">
        <f t="shared" ref="Y10" si="96">BH10</f>
        <v>G</v>
      </c>
      <c r="Z10" s="51" t="str">
        <f t="shared" ref="Z10" si="97">BZ10</f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48" t="s">
        <v>69</v>
      </c>
      <c r="AJ10" s="48" t="s">
        <v>69</v>
      </c>
      <c r="AK10" s="48" t="s">
        <v>69</v>
      </c>
      <c r="AL10" s="48" t="s">
        <v>71</v>
      </c>
      <c r="AM10" s="48" t="s">
        <v>71</v>
      </c>
      <c r="AN10" s="48" t="s">
        <v>69</v>
      </c>
      <c r="AO10" s="48" t="s">
        <v>69</v>
      </c>
      <c r="AP10" s="48" t="s">
        <v>69</v>
      </c>
      <c r="AR10" s="54" t="s">
        <v>150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48" t="s">
        <v>69</v>
      </c>
      <c r="BB10" s="48" t="s">
        <v>71</v>
      </c>
      <c r="BC10" s="48" t="s">
        <v>71</v>
      </c>
      <c r="BD10" s="48" t="s">
        <v>71</v>
      </c>
      <c r="BE10" s="48" t="s">
        <v>71</v>
      </c>
      <c r="BF10" s="48" t="s">
        <v>71</v>
      </c>
      <c r="BG10" s="48" t="s">
        <v>69</v>
      </c>
      <c r="BH10" s="48" t="s">
        <v>69</v>
      </c>
      <c r="BI10" s="49">
        <f t="shared" ref="BI10" si="98">IF(BJ10=AR10,1,0)</f>
        <v>1</v>
      </c>
      <c r="BJ10" s="49" t="s">
        <v>150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49" t="s">
        <v>69</v>
      </c>
      <c r="BT10" s="49" t="s">
        <v>71</v>
      </c>
      <c r="BU10" s="49" t="s">
        <v>69</v>
      </c>
      <c r="BV10" s="49" t="s">
        <v>71</v>
      </c>
      <c r="BW10" s="49" t="s">
        <v>71</v>
      </c>
      <c r="BX10" s="49" t="s">
        <v>71</v>
      </c>
      <c r="BY10" s="49" t="s">
        <v>69</v>
      </c>
      <c r="BZ10" s="49" t="s">
        <v>69</v>
      </c>
    </row>
    <row r="11" spans="1:78" s="49" customFormat="1" x14ac:dyDescent="0.3">
      <c r="A11" s="48">
        <v>14178000</v>
      </c>
      <c r="B11" s="48">
        <v>23780591</v>
      </c>
      <c r="C11" s="49" t="s">
        <v>136</v>
      </c>
      <c r="D11" s="65" t="s">
        <v>190</v>
      </c>
      <c r="F11" s="50"/>
      <c r="G11" s="51">
        <v>0.67500000000000004</v>
      </c>
      <c r="H11" s="51" t="str">
        <f t="shared" ref="H11" si="99">IF(G11&gt;0.8,"VG",IF(G11&gt;0.7,"G",IF(G11&gt;0.45,"S","NS")))</f>
        <v>S</v>
      </c>
      <c r="I11" s="51" t="str">
        <f t="shared" ref="I11" si="100">IF(H11&gt;0.8,"VG",IF(H11&gt;0.7,"G",IF(H11&gt;0.45,"S","NS")))</f>
        <v>VG</v>
      </c>
      <c r="J11" s="51" t="str">
        <f t="shared" ref="J11" si="101">IF(I11&gt;0.8,"VG",IF(I11&gt;0.7,"G",IF(I11&gt;0.45,"S","NS")))</f>
        <v>VG</v>
      </c>
      <c r="K11" s="51" t="str">
        <f t="shared" ref="K11" si="102">IF(J11&gt;0.8,"VG",IF(J11&gt;0.7,"G",IF(J11&gt;0.45,"S","NS")))</f>
        <v>VG</v>
      </c>
      <c r="L11" s="68">
        <v>-1.17E-2</v>
      </c>
      <c r="M11" s="51" t="str">
        <f t="shared" ref="M11" si="103">IF(ABS(L11)&lt;5%,"VG",IF(ABS(L11)&lt;10%,"G",IF(ABS(L11)&lt;15%,"S","NS")))</f>
        <v>VG</v>
      </c>
      <c r="N11" s="51" t="str">
        <f t="shared" ref="N11" si="104">AO11</f>
        <v>G</v>
      </c>
      <c r="O11" s="51" t="str">
        <f t="shared" ref="O11" si="105">BD11</f>
        <v>VG</v>
      </c>
      <c r="P11" s="51" t="str">
        <f t="shared" ref="P11" si="106">BY11</f>
        <v>G</v>
      </c>
      <c r="Q11" s="51">
        <v>0.56899999999999995</v>
      </c>
      <c r="R11" s="51" t="str">
        <f t="shared" ref="R11" si="107">IF(Q11&lt;=0.5,"VG",IF(Q11&lt;=0.6,"G",IF(Q11&lt;=0.7,"S","NS")))</f>
        <v>G</v>
      </c>
      <c r="S11" s="51" t="str">
        <f t="shared" ref="S11" si="108">AN11</f>
        <v>G</v>
      </c>
      <c r="T11" s="51" t="str">
        <f t="shared" ref="T11" si="109">BF11</f>
        <v>VG</v>
      </c>
      <c r="U11" s="51" t="str">
        <f t="shared" ref="U11" si="110">BX11</f>
        <v>VG</v>
      </c>
      <c r="V11" s="51">
        <v>0.78569999999999995</v>
      </c>
      <c r="W11" s="51" t="str">
        <f t="shared" ref="W11" si="111">IF(V11&gt;0.85,"VG",IF(V11&gt;0.75,"G",IF(V11&gt;0.6,"S","NS")))</f>
        <v>G</v>
      </c>
      <c r="X11" s="51" t="str">
        <f t="shared" ref="X11" si="112">AP11</f>
        <v>G</v>
      </c>
      <c r="Y11" s="51" t="str">
        <f t="shared" ref="Y11" si="113">BH11</f>
        <v>G</v>
      </c>
      <c r="Z11" s="51" t="str">
        <f t="shared" ref="Z11" si="114">BZ11</f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48" t="s">
        <v>69</v>
      </c>
      <c r="AJ11" s="48" t="s">
        <v>69</v>
      </c>
      <c r="AK11" s="48" t="s">
        <v>69</v>
      </c>
      <c r="AL11" s="48" t="s">
        <v>71</v>
      </c>
      <c r="AM11" s="48" t="s">
        <v>71</v>
      </c>
      <c r="AN11" s="48" t="s">
        <v>69</v>
      </c>
      <c r="AO11" s="48" t="s">
        <v>69</v>
      </c>
      <c r="AP11" s="48" t="s">
        <v>69</v>
      </c>
      <c r="AR11" s="54" t="s">
        <v>150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48" t="s">
        <v>69</v>
      </c>
      <c r="BB11" s="48" t="s">
        <v>71</v>
      </c>
      <c r="BC11" s="48" t="s">
        <v>71</v>
      </c>
      <c r="BD11" s="48" t="s">
        <v>71</v>
      </c>
      <c r="BE11" s="48" t="s">
        <v>71</v>
      </c>
      <c r="BF11" s="48" t="s">
        <v>71</v>
      </c>
      <c r="BG11" s="48" t="s">
        <v>69</v>
      </c>
      <c r="BH11" s="48" t="s">
        <v>69</v>
      </c>
      <c r="BI11" s="49">
        <f t="shared" ref="BI11" si="115">IF(BJ11=AR11,1,0)</f>
        <v>1</v>
      </c>
      <c r="BJ11" s="49" t="s">
        <v>150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49" t="s">
        <v>69</v>
      </c>
      <c r="BT11" s="49" t="s">
        <v>71</v>
      </c>
      <c r="BU11" s="49" t="s">
        <v>69</v>
      </c>
      <c r="BV11" s="49" t="s">
        <v>71</v>
      </c>
      <c r="BW11" s="49" t="s">
        <v>71</v>
      </c>
      <c r="BX11" s="49" t="s">
        <v>71</v>
      </c>
      <c r="BY11" s="49" t="s">
        <v>69</v>
      </c>
      <c r="BZ11" s="49" t="s">
        <v>69</v>
      </c>
    </row>
    <row r="12" spans="1:78" x14ac:dyDescent="0.3">
      <c r="A12" s="3"/>
      <c r="B12" s="3"/>
      <c r="M12" s="26"/>
      <c r="Q12" s="18"/>
      <c r="AA12" s="33"/>
      <c r="AB12" s="33"/>
      <c r="AC12" s="42"/>
      <c r="AD12" s="42"/>
      <c r="AE12" s="43"/>
      <c r="AF12" s="43"/>
      <c r="AG12" s="35"/>
      <c r="AH12" s="35"/>
      <c r="AI12" s="36"/>
      <c r="AJ12" s="36"/>
      <c r="AK12" s="40"/>
      <c r="AL12" s="40"/>
      <c r="AM12" s="41"/>
      <c r="AN12" s="41"/>
      <c r="AO12" s="3"/>
      <c r="AP12" s="3"/>
      <c r="AR12" s="44"/>
      <c r="AS12" s="33"/>
      <c r="AT12" s="33"/>
      <c r="AU12" s="42"/>
      <c r="AV12" s="42"/>
      <c r="AW12" s="43"/>
      <c r="AX12" s="43"/>
      <c r="AY12" s="35"/>
      <c r="AZ12" s="35"/>
      <c r="BA12" s="36"/>
      <c r="BB12" s="36"/>
      <c r="BC12" s="40"/>
      <c r="BD12" s="40"/>
      <c r="BE12" s="41"/>
      <c r="BF12" s="41"/>
      <c r="BG12" s="3"/>
      <c r="BH12" s="3"/>
      <c r="BK12" s="35"/>
      <c r="BL12" s="35"/>
      <c r="BM12" s="35"/>
      <c r="BN12" s="35"/>
      <c r="BO12" s="35"/>
      <c r="BP12" s="35"/>
      <c r="BQ12" s="35"/>
      <c r="BR12" s="35"/>
    </row>
    <row r="13" spans="1:78" x14ac:dyDescent="0.3">
      <c r="A13" s="3">
        <v>14179000</v>
      </c>
      <c r="B13" s="3">
        <v>23780701</v>
      </c>
      <c r="C13" t="s">
        <v>138</v>
      </c>
      <c r="D13" t="s">
        <v>137</v>
      </c>
      <c r="G13" s="16">
        <v>0.76</v>
      </c>
      <c r="H13" s="16" t="str">
        <f t="shared" ref="H13:H18" si="116">IF(G13&gt;0.8,"VG",IF(G13&gt;0.7,"G",IF(G13&gt;0.45,"S","NS")))</f>
        <v>G</v>
      </c>
      <c r="I13" s="16" t="str">
        <f t="shared" ref="I13:I18" si="117">AI13</f>
        <v>G</v>
      </c>
      <c r="J13" s="16" t="str">
        <f t="shared" ref="J13:J18" si="118">BB13</f>
        <v>G</v>
      </c>
      <c r="K13" s="16" t="str">
        <f t="shared" ref="K13:K18" si="119">BT13</f>
        <v>G</v>
      </c>
      <c r="L13" s="19">
        <v>0.13200000000000001</v>
      </c>
      <c r="M13" s="26" t="str">
        <f t="shared" ref="M13:M18" si="120">IF(ABS(L13)&lt;5%,"VG",IF(ABS(L13)&lt;10%,"G",IF(ABS(L13)&lt;15%,"S","NS")))</f>
        <v>S</v>
      </c>
      <c r="N13" s="26" t="str">
        <f t="shared" ref="N13" si="121">AO13</f>
        <v>VG</v>
      </c>
      <c r="O13" s="26" t="str">
        <f t="shared" ref="O13:O18" si="122">BD13</f>
        <v>S</v>
      </c>
      <c r="P13" s="26" t="str">
        <f t="shared" ref="P13" si="123">BY13</f>
        <v>VG</v>
      </c>
      <c r="Q13" s="18">
        <v>0.48</v>
      </c>
      <c r="R13" s="17" t="str">
        <f t="shared" ref="R13:R18" si="124">IF(Q13&lt;=0.5,"VG",IF(Q13&lt;=0.6,"G",IF(Q13&lt;=0.7,"S","NS")))</f>
        <v>VG</v>
      </c>
      <c r="S13" s="17" t="str">
        <f t="shared" ref="S13:S18" si="125">AN13</f>
        <v>G</v>
      </c>
      <c r="T13" s="17" t="str">
        <f t="shared" ref="T13:T18" si="126">BF13</f>
        <v>VG</v>
      </c>
      <c r="U13" s="17" t="str">
        <f t="shared" ref="U13:U18" si="127">BX13</f>
        <v>G</v>
      </c>
      <c r="V13" s="18">
        <v>0.8</v>
      </c>
      <c r="W13" s="18" t="str">
        <f t="shared" ref="W13:W18" si="128">IF(V13&gt;0.85,"VG",IF(V13&gt;0.75,"G",IF(V13&gt;0.6,"S","NS")))</f>
        <v>G</v>
      </c>
      <c r="X13" s="18" t="str">
        <f t="shared" ref="X13:X18" si="129">AP13</f>
        <v>G</v>
      </c>
      <c r="Y13" s="18" t="str">
        <f t="shared" ref="Y13:Y18" si="130">BH13</f>
        <v>VG</v>
      </c>
      <c r="Z13" s="18" t="str">
        <f t="shared" ref="Z13:Z18" si="131">BZ13</f>
        <v>VG</v>
      </c>
      <c r="AA13" s="33">
        <v>0.72595256744652803</v>
      </c>
      <c r="AB13" s="33">
        <v>0.69498471645654802</v>
      </c>
      <c r="AC13" s="42">
        <v>17.002550654765699</v>
      </c>
      <c r="AD13" s="42">
        <v>14.9839258258315</v>
      </c>
      <c r="AE13" s="43">
        <v>0.52349539878920803</v>
      </c>
      <c r="AF13" s="43">
        <v>0.55228188775610898</v>
      </c>
      <c r="AG13" s="35">
        <v>0.85407610147756097</v>
      </c>
      <c r="AH13" s="35">
        <v>0.79514851198075198</v>
      </c>
      <c r="AI13" s="36" t="s">
        <v>69</v>
      </c>
      <c r="AJ13" s="36" t="s">
        <v>70</v>
      </c>
      <c r="AK13" s="40" t="s">
        <v>68</v>
      </c>
      <c r="AL13" s="40" t="s">
        <v>70</v>
      </c>
      <c r="AM13" s="41" t="s">
        <v>69</v>
      </c>
      <c r="AN13" s="41" t="s">
        <v>69</v>
      </c>
      <c r="AO13" s="3" t="s">
        <v>71</v>
      </c>
      <c r="AP13" s="3" t="s">
        <v>69</v>
      </c>
      <c r="AR13" s="44" t="s">
        <v>145</v>
      </c>
      <c r="AS13" s="33">
        <v>0.78021714613675197</v>
      </c>
      <c r="AT13" s="33">
        <v>0.77736886282260698</v>
      </c>
      <c r="AU13" s="42">
        <v>9.1559870061941506</v>
      </c>
      <c r="AV13" s="42">
        <v>10.682558199455899</v>
      </c>
      <c r="AW13" s="43">
        <v>0.46881004027564099</v>
      </c>
      <c r="AX13" s="43">
        <v>0.47183804125716</v>
      </c>
      <c r="AY13" s="35">
        <v>0.837974998252767</v>
      </c>
      <c r="AZ13" s="35">
        <v>0.85390624130506299</v>
      </c>
      <c r="BA13" s="36" t="s">
        <v>69</v>
      </c>
      <c r="BB13" s="36" t="s">
        <v>69</v>
      </c>
      <c r="BC13" s="40" t="s">
        <v>69</v>
      </c>
      <c r="BD13" s="40" t="s">
        <v>70</v>
      </c>
      <c r="BE13" s="41" t="s">
        <v>71</v>
      </c>
      <c r="BF13" s="41" t="s">
        <v>71</v>
      </c>
      <c r="BG13" s="3" t="s">
        <v>69</v>
      </c>
      <c r="BH13" s="3" t="s">
        <v>71</v>
      </c>
      <c r="BI13">
        <f t="shared" ref="BI13" si="132">IF(BJ13=AR13,1,0)</f>
        <v>1</v>
      </c>
      <c r="BJ13" t="s">
        <v>145</v>
      </c>
      <c r="BK13" s="35">
        <v>0.73831590430609395</v>
      </c>
      <c r="BL13" s="35">
        <v>0.74515342634793802</v>
      </c>
      <c r="BM13" s="35">
        <v>16.573051597562301</v>
      </c>
      <c r="BN13" s="35">
        <v>16.889363427044199</v>
      </c>
      <c r="BO13" s="35">
        <v>0.51155067754222205</v>
      </c>
      <c r="BP13" s="35">
        <v>0.50482330933908204</v>
      </c>
      <c r="BQ13" s="35">
        <v>0.85549736597935699</v>
      </c>
      <c r="BR13" s="35">
        <v>0.87302819138324095</v>
      </c>
      <c r="BS13" t="s">
        <v>69</v>
      </c>
      <c r="BT13" t="s">
        <v>69</v>
      </c>
      <c r="BU13" t="s">
        <v>68</v>
      </c>
      <c r="BV13" t="s">
        <v>68</v>
      </c>
      <c r="BW13" t="s">
        <v>69</v>
      </c>
      <c r="BX13" t="s">
        <v>69</v>
      </c>
      <c r="BY13" t="s">
        <v>71</v>
      </c>
      <c r="BZ13" t="s">
        <v>71</v>
      </c>
    </row>
    <row r="14" spans="1:78" s="49" customFormat="1" x14ac:dyDescent="0.3">
      <c r="A14" s="48">
        <v>14179000</v>
      </c>
      <c r="B14" s="48">
        <v>23780701</v>
      </c>
      <c r="C14" s="49" t="s">
        <v>138</v>
      </c>
      <c r="D14" s="49" t="s">
        <v>151</v>
      </c>
      <c r="F14" s="50"/>
      <c r="G14" s="51">
        <v>0.77800000000000002</v>
      </c>
      <c r="H14" s="51" t="str">
        <f t="shared" si="116"/>
        <v>G</v>
      </c>
      <c r="I14" s="51" t="str">
        <f t="shared" si="117"/>
        <v>G</v>
      </c>
      <c r="J14" s="51" t="str">
        <f t="shared" si="118"/>
        <v>G</v>
      </c>
      <c r="K14" s="51" t="str">
        <f t="shared" si="119"/>
        <v>G</v>
      </c>
      <c r="L14" s="52">
        <v>9.4E-2</v>
      </c>
      <c r="M14" s="51" t="str">
        <f t="shared" si="120"/>
        <v>G</v>
      </c>
      <c r="N14" s="51" t="str">
        <f t="shared" ref="N14" si="133">AO14</f>
        <v>VG</v>
      </c>
      <c r="O14" s="51" t="str">
        <f t="shared" si="122"/>
        <v>S</v>
      </c>
      <c r="P14" s="51" t="str">
        <f t="shared" ref="P14" si="134">BY14</f>
        <v>VG</v>
      </c>
      <c r="Q14" s="51">
        <v>0.47</v>
      </c>
      <c r="R14" s="51" t="str">
        <f t="shared" si="124"/>
        <v>VG</v>
      </c>
      <c r="S14" s="51" t="str">
        <f t="shared" si="125"/>
        <v>G</v>
      </c>
      <c r="T14" s="51" t="str">
        <f t="shared" si="126"/>
        <v>VG</v>
      </c>
      <c r="U14" s="51" t="str">
        <f t="shared" si="127"/>
        <v>G</v>
      </c>
      <c r="V14" s="51">
        <v>0.8</v>
      </c>
      <c r="W14" s="51" t="str">
        <f t="shared" si="128"/>
        <v>G</v>
      </c>
      <c r="X14" s="51" t="str">
        <f t="shared" si="129"/>
        <v>G</v>
      </c>
      <c r="Y14" s="51" t="str">
        <f t="shared" si="130"/>
        <v>VG</v>
      </c>
      <c r="Z14" s="51" t="str">
        <f t="shared" si="131"/>
        <v>VG</v>
      </c>
      <c r="AA14" s="53">
        <v>0.72595256744652803</v>
      </c>
      <c r="AB14" s="53">
        <v>0.69498471645654802</v>
      </c>
      <c r="AC14" s="53">
        <v>17.002550654765699</v>
      </c>
      <c r="AD14" s="53">
        <v>14.9839258258315</v>
      </c>
      <c r="AE14" s="53">
        <v>0.52349539878920803</v>
      </c>
      <c r="AF14" s="53">
        <v>0.55228188775610898</v>
      </c>
      <c r="AG14" s="53">
        <v>0.85407610147756097</v>
      </c>
      <c r="AH14" s="53">
        <v>0.79514851198075198</v>
      </c>
      <c r="AI14" s="48" t="s">
        <v>69</v>
      </c>
      <c r="AJ14" s="48" t="s">
        <v>70</v>
      </c>
      <c r="AK14" s="48" t="s">
        <v>68</v>
      </c>
      <c r="AL14" s="48" t="s">
        <v>70</v>
      </c>
      <c r="AM14" s="48" t="s">
        <v>69</v>
      </c>
      <c r="AN14" s="48" t="s">
        <v>69</v>
      </c>
      <c r="AO14" s="48" t="s">
        <v>71</v>
      </c>
      <c r="AP14" s="48" t="s">
        <v>69</v>
      </c>
      <c r="AR14" s="54" t="s">
        <v>145</v>
      </c>
      <c r="AS14" s="53">
        <v>0.78021714613675197</v>
      </c>
      <c r="AT14" s="53">
        <v>0.77736886282260698</v>
      </c>
      <c r="AU14" s="53">
        <v>9.1559870061941506</v>
      </c>
      <c r="AV14" s="53">
        <v>10.682558199455899</v>
      </c>
      <c r="AW14" s="53">
        <v>0.46881004027564099</v>
      </c>
      <c r="AX14" s="53">
        <v>0.47183804125716</v>
      </c>
      <c r="AY14" s="53">
        <v>0.837974998252767</v>
      </c>
      <c r="AZ14" s="53">
        <v>0.85390624130506299</v>
      </c>
      <c r="BA14" s="48" t="s">
        <v>69</v>
      </c>
      <c r="BB14" s="48" t="s">
        <v>69</v>
      </c>
      <c r="BC14" s="48" t="s">
        <v>69</v>
      </c>
      <c r="BD14" s="48" t="s">
        <v>70</v>
      </c>
      <c r="BE14" s="48" t="s">
        <v>71</v>
      </c>
      <c r="BF14" s="48" t="s">
        <v>71</v>
      </c>
      <c r="BG14" s="48" t="s">
        <v>69</v>
      </c>
      <c r="BH14" s="48" t="s">
        <v>71</v>
      </c>
      <c r="BI14" s="49">
        <f t="shared" ref="BI14" si="135">IF(BJ14=AR14,1,0)</f>
        <v>1</v>
      </c>
      <c r="BJ14" s="49" t="s">
        <v>145</v>
      </c>
      <c r="BK14" s="53">
        <v>0.73831590430609395</v>
      </c>
      <c r="BL14" s="53">
        <v>0.74515342634793802</v>
      </c>
      <c r="BM14" s="53">
        <v>16.573051597562301</v>
      </c>
      <c r="BN14" s="53">
        <v>16.889363427044199</v>
      </c>
      <c r="BO14" s="53">
        <v>0.51155067754222205</v>
      </c>
      <c r="BP14" s="53">
        <v>0.50482330933908204</v>
      </c>
      <c r="BQ14" s="53">
        <v>0.85549736597935699</v>
      </c>
      <c r="BR14" s="53">
        <v>0.87302819138324095</v>
      </c>
      <c r="BS14" s="49" t="s">
        <v>69</v>
      </c>
      <c r="BT14" s="49" t="s">
        <v>69</v>
      </c>
      <c r="BU14" s="49" t="s">
        <v>68</v>
      </c>
      <c r="BV14" s="49" t="s">
        <v>68</v>
      </c>
      <c r="BW14" s="49" t="s">
        <v>69</v>
      </c>
      <c r="BX14" s="49" t="s">
        <v>69</v>
      </c>
      <c r="BY14" s="49" t="s">
        <v>71</v>
      </c>
      <c r="BZ14" s="49" t="s">
        <v>71</v>
      </c>
    </row>
    <row r="15" spans="1:78" s="30" customFormat="1" ht="28.8" x14ac:dyDescent="0.3">
      <c r="A15" s="36">
        <v>14179000</v>
      </c>
      <c r="B15" s="36">
        <v>23780701</v>
      </c>
      <c r="C15" s="30" t="s">
        <v>138</v>
      </c>
      <c r="D15" s="67" t="s">
        <v>157</v>
      </c>
      <c r="E15" s="30" t="s">
        <v>161</v>
      </c>
      <c r="F15" s="63"/>
      <c r="G15" s="24">
        <v>0.61</v>
      </c>
      <c r="H15" s="24" t="str">
        <f t="shared" si="116"/>
        <v>S</v>
      </c>
      <c r="I15" s="24" t="str">
        <f t="shared" si="117"/>
        <v>G</v>
      </c>
      <c r="J15" s="24" t="str">
        <f t="shared" si="118"/>
        <v>G</v>
      </c>
      <c r="K15" s="24" t="str">
        <f t="shared" si="119"/>
        <v>G</v>
      </c>
      <c r="L15" s="25">
        <v>0.38800000000000001</v>
      </c>
      <c r="M15" s="24" t="str">
        <f t="shared" si="120"/>
        <v>NS</v>
      </c>
      <c r="N15" s="24" t="str">
        <f t="shared" ref="N15" si="136">AO15</f>
        <v>VG</v>
      </c>
      <c r="O15" s="24" t="str">
        <f t="shared" si="122"/>
        <v>S</v>
      </c>
      <c r="P15" s="24" t="str">
        <f t="shared" ref="P15" si="137">BY15</f>
        <v>VG</v>
      </c>
      <c r="Q15" s="24">
        <v>0.56999999999999995</v>
      </c>
      <c r="R15" s="24" t="str">
        <f t="shared" si="124"/>
        <v>G</v>
      </c>
      <c r="S15" s="24" t="str">
        <f t="shared" si="125"/>
        <v>G</v>
      </c>
      <c r="T15" s="24" t="str">
        <f t="shared" si="126"/>
        <v>VG</v>
      </c>
      <c r="U15" s="24" t="str">
        <f t="shared" si="127"/>
        <v>G</v>
      </c>
      <c r="V15" s="24">
        <v>0.8</v>
      </c>
      <c r="W15" s="24" t="str">
        <f t="shared" si="128"/>
        <v>G</v>
      </c>
      <c r="X15" s="24" t="str">
        <f t="shared" si="129"/>
        <v>G</v>
      </c>
      <c r="Y15" s="24" t="str">
        <f t="shared" si="130"/>
        <v>VG</v>
      </c>
      <c r="Z15" s="24" t="str">
        <f t="shared" si="131"/>
        <v>VG</v>
      </c>
      <c r="AA15" s="33">
        <v>0.72595256744652803</v>
      </c>
      <c r="AB15" s="33">
        <v>0.69498471645654802</v>
      </c>
      <c r="AC15" s="33">
        <v>17.002550654765699</v>
      </c>
      <c r="AD15" s="33">
        <v>14.9839258258315</v>
      </c>
      <c r="AE15" s="33">
        <v>0.52349539878920803</v>
      </c>
      <c r="AF15" s="33">
        <v>0.55228188775610898</v>
      </c>
      <c r="AG15" s="33">
        <v>0.85407610147756097</v>
      </c>
      <c r="AH15" s="33">
        <v>0.79514851198075198</v>
      </c>
      <c r="AI15" s="36" t="s">
        <v>69</v>
      </c>
      <c r="AJ15" s="36" t="s">
        <v>70</v>
      </c>
      <c r="AK15" s="36" t="s">
        <v>68</v>
      </c>
      <c r="AL15" s="36" t="s">
        <v>70</v>
      </c>
      <c r="AM15" s="36" t="s">
        <v>69</v>
      </c>
      <c r="AN15" s="36" t="s">
        <v>69</v>
      </c>
      <c r="AO15" s="36" t="s">
        <v>71</v>
      </c>
      <c r="AP15" s="36" t="s">
        <v>69</v>
      </c>
      <c r="AR15" s="64" t="s">
        <v>145</v>
      </c>
      <c r="AS15" s="33">
        <v>0.78021714613675197</v>
      </c>
      <c r="AT15" s="33">
        <v>0.77736886282260698</v>
      </c>
      <c r="AU15" s="33">
        <v>9.1559870061941506</v>
      </c>
      <c r="AV15" s="33">
        <v>10.682558199455899</v>
      </c>
      <c r="AW15" s="33">
        <v>0.46881004027564099</v>
      </c>
      <c r="AX15" s="33">
        <v>0.47183804125716</v>
      </c>
      <c r="AY15" s="33">
        <v>0.837974998252767</v>
      </c>
      <c r="AZ15" s="33">
        <v>0.85390624130506299</v>
      </c>
      <c r="BA15" s="36" t="s">
        <v>69</v>
      </c>
      <c r="BB15" s="36" t="s">
        <v>69</v>
      </c>
      <c r="BC15" s="36" t="s">
        <v>69</v>
      </c>
      <c r="BD15" s="36" t="s">
        <v>70</v>
      </c>
      <c r="BE15" s="36" t="s">
        <v>71</v>
      </c>
      <c r="BF15" s="36" t="s">
        <v>71</v>
      </c>
      <c r="BG15" s="36" t="s">
        <v>69</v>
      </c>
      <c r="BH15" s="36" t="s">
        <v>71</v>
      </c>
      <c r="BI15" s="30">
        <f t="shared" ref="BI15" si="138">IF(BJ15=AR15,1,0)</f>
        <v>1</v>
      </c>
      <c r="BJ15" s="30" t="s">
        <v>145</v>
      </c>
      <c r="BK15" s="33">
        <v>0.73831590430609395</v>
      </c>
      <c r="BL15" s="33">
        <v>0.74515342634793802</v>
      </c>
      <c r="BM15" s="33">
        <v>16.573051597562301</v>
      </c>
      <c r="BN15" s="33">
        <v>16.889363427044199</v>
      </c>
      <c r="BO15" s="33">
        <v>0.51155067754222205</v>
      </c>
      <c r="BP15" s="33">
        <v>0.50482330933908204</v>
      </c>
      <c r="BQ15" s="33">
        <v>0.85549736597935699</v>
      </c>
      <c r="BR15" s="33">
        <v>0.87302819138324095</v>
      </c>
      <c r="BS15" s="30" t="s">
        <v>69</v>
      </c>
      <c r="BT15" s="30" t="s">
        <v>69</v>
      </c>
      <c r="BU15" s="30" t="s">
        <v>68</v>
      </c>
      <c r="BV15" s="30" t="s">
        <v>68</v>
      </c>
      <c r="BW15" s="30" t="s">
        <v>69</v>
      </c>
      <c r="BX15" s="30" t="s">
        <v>69</v>
      </c>
      <c r="BY15" s="30" t="s">
        <v>71</v>
      </c>
      <c r="BZ15" s="30" t="s">
        <v>71</v>
      </c>
    </row>
    <row r="16" spans="1:78" s="49" customFormat="1" ht="28.8" x14ac:dyDescent="0.3">
      <c r="A16" s="48">
        <v>14179000</v>
      </c>
      <c r="B16" s="48">
        <v>23780701</v>
      </c>
      <c r="C16" s="49" t="s">
        <v>138</v>
      </c>
      <c r="D16" s="65" t="s">
        <v>166</v>
      </c>
      <c r="F16" s="50"/>
      <c r="G16" s="51">
        <v>0.79</v>
      </c>
      <c r="H16" s="51" t="str">
        <f t="shared" si="116"/>
        <v>G</v>
      </c>
      <c r="I16" s="51" t="str">
        <f t="shared" si="117"/>
        <v>G</v>
      </c>
      <c r="J16" s="51" t="str">
        <f t="shared" si="118"/>
        <v>G</v>
      </c>
      <c r="K16" s="51" t="str">
        <f t="shared" si="119"/>
        <v>G</v>
      </c>
      <c r="L16" s="52">
        <v>-1E-3</v>
      </c>
      <c r="M16" s="51" t="str">
        <f t="shared" si="120"/>
        <v>VG</v>
      </c>
      <c r="N16" s="51" t="str">
        <f t="shared" ref="N16" si="139">AO16</f>
        <v>VG</v>
      </c>
      <c r="O16" s="51" t="str">
        <f t="shared" si="122"/>
        <v>S</v>
      </c>
      <c r="P16" s="51" t="str">
        <f t="shared" ref="P16" si="140">BY16</f>
        <v>VG</v>
      </c>
      <c r="Q16" s="51">
        <v>0.46</v>
      </c>
      <c r="R16" s="51" t="str">
        <f t="shared" si="124"/>
        <v>VG</v>
      </c>
      <c r="S16" s="51" t="str">
        <f t="shared" si="125"/>
        <v>G</v>
      </c>
      <c r="T16" s="51" t="str">
        <f t="shared" si="126"/>
        <v>VG</v>
      </c>
      <c r="U16" s="51" t="str">
        <f t="shared" si="127"/>
        <v>G</v>
      </c>
      <c r="V16" s="51">
        <v>0.79800000000000004</v>
      </c>
      <c r="W16" s="51" t="str">
        <f t="shared" si="128"/>
        <v>G</v>
      </c>
      <c r="X16" s="51" t="str">
        <f t="shared" si="129"/>
        <v>G</v>
      </c>
      <c r="Y16" s="51" t="str">
        <f t="shared" si="130"/>
        <v>VG</v>
      </c>
      <c r="Z16" s="51" t="str">
        <f t="shared" si="131"/>
        <v>VG</v>
      </c>
      <c r="AA16" s="53">
        <v>0.72595256744652803</v>
      </c>
      <c r="AB16" s="53">
        <v>0.69498471645654802</v>
      </c>
      <c r="AC16" s="53">
        <v>17.002550654765699</v>
      </c>
      <c r="AD16" s="53">
        <v>14.9839258258315</v>
      </c>
      <c r="AE16" s="53">
        <v>0.52349539878920803</v>
      </c>
      <c r="AF16" s="53">
        <v>0.55228188775610898</v>
      </c>
      <c r="AG16" s="53">
        <v>0.85407610147756097</v>
      </c>
      <c r="AH16" s="53">
        <v>0.79514851198075198</v>
      </c>
      <c r="AI16" s="48" t="s">
        <v>69</v>
      </c>
      <c r="AJ16" s="48" t="s">
        <v>70</v>
      </c>
      <c r="AK16" s="48" t="s">
        <v>68</v>
      </c>
      <c r="AL16" s="48" t="s">
        <v>70</v>
      </c>
      <c r="AM16" s="48" t="s">
        <v>69</v>
      </c>
      <c r="AN16" s="48" t="s">
        <v>69</v>
      </c>
      <c r="AO16" s="48" t="s">
        <v>71</v>
      </c>
      <c r="AP16" s="48" t="s">
        <v>69</v>
      </c>
      <c r="AR16" s="54" t="s">
        <v>145</v>
      </c>
      <c r="AS16" s="53">
        <v>0.78021714613675197</v>
      </c>
      <c r="AT16" s="53">
        <v>0.77736886282260698</v>
      </c>
      <c r="AU16" s="53">
        <v>9.1559870061941506</v>
      </c>
      <c r="AV16" s="53">
        <v>10.682558199455899</v>
      </c>
      <c r="AW16" s="53">
        <v>0.46881004027564099</v>
      </c>
      <c r="AX16" s="53">
        <v>0.47183804125716</v>
      </c>
      <c r="AY16" s="53">
        <v>0.837974998252767</v>
      </c>
      <c r="AZ16" s="53">
        <v>0.85390624130506299</v>
      </c>
      <c r="BA16" s="48" t="s">
        <v>69</v>
      </c>
      <c r="BB16" s="48" t="s">
        <v>69</v>
      </c>
      <c r="BC16" s="48" t="s">
        <v>69</v>
      </c>
      <c r="BD16" s="48" t="s">
        <v>70</v>
      </c>
      <c r="BE16" s="48" t="s">
        <v>71</v>
      </c>
      <c r="BF16" s="48" t="s">
        <v>71</v>
      </c>
      <c r="BG16" s="48" t="s">
        <v>69</v>
      </c>
      <c r="BH16" s="48" t="s">
        <v>71</v>
      </c>
      <c r="BI16" s="49">
        <f t="shared" ref="BI16" si="141">IF(BJ16=AR16,1,0)</f>
        <v>1</v>
      </c>
      <c r="BJ16" s="49" t="s">
        <v>145</v>
      </c>
      <c r="BK16" s="53">
        <v>0.73831590430609395</v>
      </c>
      <c r="BL16" s="53">
        <v>0.74515342634793802</v>
      </c>
      <c r="BM16" s="53">
        <v>16.573051597562301</v>
      </c>
      <c r="BN16" s="53">
        <v>16.889363427044199</v>
      </c>
      <c r="BO16" s="53">
        <v>0.51155067754222205</v>
      </c>
      <c r="BP16" s="53">
        <v>0.50482330933908204</v>
      </c>
      <c r="BQ16" s="53">
        <v>0.85549736597935699</v>
      </c>
      <c r="BR16" s="53">
        <v>0.87302819138324095</v>
      </c>
      <c r="BS16" s="49" t="s">
        <v>69</v>
      </c>
      <c r="BT16" s="49" t="s">
        <v>69</v>
      </c>
      <c r="BU16" s="49" t="s">
        <v>68</v>
      </c>
      <c r="BV16" s="49" t="s">
        <v>68</v>
      </c>
      <c r="BW16" s="49" t="s">
        <v>69</v>
      </c>
      <c r="BX16" s="49" t="s">
        <v>69</v>
      </c>
      <c r="BY16" s="49" t="s">
        <v>71</v>
      </c>
      <c r="BZ16" s="49" t="s">
        <v>71</v>
      </c>
    </row>
    <row r="17" spans="1:78" s="49" customFormat="1" x14ac:dyDescent="0.3">
      <c r="A17" s="48">
        <v>14179000</v>
      </c>
      <c r="B17" s="48">
        <v>23780701</v>
      </c>
      <c r="C17" s="49" t="s">
        <v>138</v>
      </c>
      <c r="D17" s="65" t="s">
        <v>168</v>
      </c>
      <c r="F17" s="50"/>
      <c r="G17" s="51">
        <v>0.79</v>
      </c>
      <c r="H17" s="51" t="str">
        <f t="shared" si="116"/>
        <v>G</v>
      </c>
      <c r="I17" s="51" t="str">
        <f t="shared" si="117"/>
        <v>G</v>
      </c>
      <c r="J17" s="51" t="str">
        <f t="shared" si="118"/>
        <v>G</v>
      </c>
      <c r="K17" s="51" t="str">
        <f t="shared" si="119"/>
        <v>G</v>
      </c>
      <c r="L17" s="52">
        <v>-1E-3</v>
      </c>
      <c r="M17" s="51" t="str">
        <f t="shared" si="120"/>
        <v>VG</v>
      </c>
      <c r="N17" s="51" t="str">
        <f t="shared" ref="N17" si="142">AO17</f>
        <v>VG</v>
      </c>
      <c r="O17" s="51" t="str">
        <f t="shared" si="122"/>
        <v>S</v>
      </c>
      <c r="P17" s="51" t="str">
        <f t="shared" ref="P17" si="143">BY17</f>
        <v>VG</v>
      </c>
      <c r="Q17" s="51">
        <v>0.46</v>
      </c>
      <c r="R17" s="51" t="str">
        <f t="shared" si="124"/>
        <v>VG</v>
      </c>
      <c r="S17" s="51" t="str">
        <f t="shared" si="125"/>
        <v>G</v>
      </c>
      <c r="T17" s="51" t="str">
        <f t="shared" si="126"/>
        <v>VG</v>
      </c>
      <c r="U17" s="51" t="str">
        <f t="shared" si="127"/>
        <v>G</v>
      </c>
      <c r="V17" s="51">
        <v>0.79800000000000004</v>
      </c>
      <c r="W17" s="51" t="str">
        <f t="shared" si="128"/>
        <v>G</v>
      </c>
      <c r="X17" s="51" t="str">
        <f t="shared" si="129"/>
        <v>G</v>
      </c>
      <c r="Y17" s="51" t="str">
        <f t="shared" si="130"/>
        <v>VG</v>
      </c>
      <c r="Z17" s="51" t="str">
        <f t="shared" si="131"/>
        <v>VG</v>
      </c>
      <c r="AA17" s="53">
        <v>0.72595256744652803</v>
      </c>
      <c r="AB17" s="53">
        <v>0.69498471645654802</v>
      </c>
      <c r="AC17" s="53">
        <v>17.002550654765699</v>
      </c>
      <c r="AD17" s="53">
        <v>14.9839258258315</v>
      </c>
      <c r="AE17" s="53">
        <v>0.52349539878920803</v>
      </c>
      <c r="AF17" s="53">
        <v>0.55228188775610898</v>
      </c>
      <c r="AG17" s="53">
        <v>0.85407610147756097</v>
      </c>
      <c r="AH17" s="53">
        <v>0.79514851198075198</v>
      </c>
      <c r="AI17" s="48" t="s">
        <v>69</v>
      </c>
      <c r="AJ17" s="48" t="s">
        <v>70</v>
      </c>
      <c r="AK17" s="48" t="s">
        <v>68</v>
      </c>
      <c r="AL17" s="48" t="s">
        <v>70</v>
      </c>
      <c r="AM17" s="48" t="s">
        <v>69</v>
      </c>
      <c r="AN17" s="48" t="s">
        <v>69</v>
      </c>
      <c r="AO17" s="48" t="s">
        <v>71</v>
      </c>
      <c r="AP17" s="48" t="s">
        <v>69</v>
      </c>
      <c r="AR17" s="54" t="s">
        <v>145</v>
      </c>
      <c r="AS17" s="53">
        <v>0.78021714613675197</v>
      </c>
      <c r="AT17" s="53">
        <v>0.77736886282260698</v>
      </c>
      <c r="AU17" s="53">
        <v>9.1559870061941506</v>
      </c>
      <c r="AV17" s="53">
        <v>10.682558199455899</v>
      </c>
      <c r="AW17" s="53">
        <v>0.46881004027564099</v>
      </c>
      <c r="AX17" s="53">
        <v>0.47183804125716</v>
      </c>
      <c r="AY17" s="53">
        <v>0.837974998252767</v>
      </c>
      <c r="AZ17" s="53">
        <v>0.85390624130506299</v>
      </c>
      <c r="BA17" s="48" t="s">
        <v>69</v>
      </c>
      <c r="BB17" s="48" t="s">
        <v>69</v>
      </c>
      <c r="BC17" s="48" t="s">
        <v>69</v>
      </c>
      <c r="BD17" s="48" t="s">
        <v>70</v>
      </c>
      <c r="BE17" s="48" t="s">
        <v>71</v>
      </c>
      <c r="BF17" s="48" t="s">
        <v>71</v>
      </c>
      <c r="BG17" s="48" t="s">
        <v>69</v>
      </c>
      <c r="BH17" s="48" t="s">
        <v>71</v>
      </c>
      <c r="BI17" s="49">
        <f t="shared" ref="BI17" si="144">IF(BJ17=AR17,1,0)</f>
        <v>1</v>
      </c>
      <c r="BJ17" s="49" t="s">
        <v>145</v>
      </c>
      <c r="BK17" s="53">
        <v>0.73831590430609395</v>
      </c>
      <c r="BL17" s="53">
        <v>0.74515342634793802</v>
      </c>
      <c r="BM17" s="53">
        <v>16.573051597562301</v>
      </c>
      <c r="BN17" s="53">
        <v>16.889363427044199</v>
      </c>
      <c r="BO17" s="53">
        <v>0.51155067754222205</v>
      </c>
      <c r="BP17" s="53">
        <v>0.50482330933908204</v>
      </c>
      <c r="BQ17" s="53">
        <v>0.85549736597935699</v>
      </c>
      <c r="BR17" s="53">
        <v>0.87302819138324095</v>
      </c>
      <c r="BS17" s="49" t="s">
        <v>69</v>
      </c>
      <c r="BT17" s="49" t="s">
        <v>69</v>
      </c>
      <c r="BU17" s="49" t="s">
        <v>68</v>
      </c>
      <c r="BV17" s="49" t="s">
        <v>68</v>
      </c>
      <c r="BW17" s="49" t="s">
        <v>69</v>
      </c>
      <c r="BX17" s="49" t="s">
        <v>69</v>
      </c>
      <c r="BY17" s="49" t="s">
        <v>71</v>
      </c>
      <c r="BZ17" s="49" t="s">
        <v>71</v>
      </c>
    </row>
    <row r="18" spans="1:78" s="49" customFormat="1" x14ac:dyDescent="0.3">
      <c r="A18" s="48">
        <v>14179000</v>
      </c>
      <c r="B18" s="48">
        <v>23780701</v>
      </c>
      <c r="C18" s="49" t="s">
        <v>138</v>
      </c>
      <c r="D18" s="65" t="s">
        <v>184</v>
      </c>
      <c r="F18" s="50"/>
      <c r="G18" s="51">
        <v>0.79</v>
      </c>
      <c r="H18" s="51" t="str">
        <f t="shared" si="116"/>
        <v>G</v>
      </c>
      <c r="I18" s="51" t="str">
        <f t="shared" si="117"/>
        <v>G</v>
      </c>
      <c r="J18" s="51" t="str">
        <f t="shared" si="118"/>
        <v>G</v>
      </c>
      <c r="K18" s="51" t="str">
        <f t="shared" si="119"/>
        <v>G</v>
      </c>
      <c r="L18" s="52">
        <v>-1E-3</v>
      </c>
      <c r="M18" s="51" t="str">
        <f t="shared" si="120"/>
        <v>VG</v>
      </c>
      <c r="N18" s="51" t="str">
        <f t="shared" ref="N18" si="145">AO18</f>
        <v>VG</v>
      </c>
      <c r="O18" s="51" t="str">
        <f t="shared" si="122"/>
        <v>S</v>
      </c>
      <c r="P18" s="51" t="str">
        <f t="shared" ref="P18" si="146">BY18</f>
        <v>VG</v>
      </c>
      <c r="Q18" s="51">
        <v>0.46</v>
      </c>
      <c r="R18" s="51" t="str">
        <f t="shared" si="124"/>
        <v>VG</v>
      </c>
      <c r="S18" s="51" t="str">
        <f t="shared" si="125"/>
        <v>G</v>
      </c>
      <c r="T18" s="51" t="str">
        <f t="shared" si="126"/>
        <v>VG</v>
      </c>
      <c r="U18" s="51" t="str">
        <f t="shared" si="127"/>
        <v>G</v>
      </c>
      <c r="V18" s="51">
        <v>0.79800000000000004</v>
      </c>
      <c r="W18" s="51" t="str">
        <f t="shared" si="128"/>
        <v>G</v>
      </c>
      <c r="X18" s="51" t="str">
        <f t="shared" si="129"/>
        <v>G</v>
      </c>
      <c r="Y18" s="51" t="str">
        <f t="shared" si="130"/>
        <v>VG</v>
      </c>
      <c r="Z18" s="51" t="str">
        <f t="shared" si="131"/>
        <v>VG</v>
      </c>
      <c r="AA18" s="53">
        <v>0.72595256744652803</v>
      </c>
      <c r="AB18" s="53">
        <v>0.69498471645654802</v>
      </c>
      <c r="AC18" s="53">
        <v>17.002550654765699</v>
      </c>
      <c r="AD18" s="53">
        <v>14.9839258258315</v>
      </c>
      <c r="AE18" s="53">
        <v>0.52349539878920803</v>
      </c>
      <c r="AF18" s="53">
        <v>0.55228188775610898</v>
      </c>
      <c r="AG18" s="53">
        <v>0.85407610147756097</v>
      </c>
      <c r="AH18" s="53">
        <v>0.79514851198075198</v>
      </c>
      <c r="AI18" s="48" t="s">
        <v>69</v>
      </c>
      <c r="AJ18" s="48" t="s">
        <v>70</v>
      </c>
      <c r="AK18" s="48" t="s">
        <v>68</v>
      </c>
      <c r="AL18" s="48" t="s">
        <v>70</v>
      </c>
      <c r="AM18" s="48" t="s">
        <v>69</v>
      </c>
      <c r="AN18" s="48" t="s">
        <v>69</v>
      </c>
      <c r="AO18" s="48" t="s">
        <v>71</v>
      </c>
      <c r="AP18" s="48" t="s">
        <v>69</v>
      </c>
      <c r="AR18" s="54" t="s">
        <v>145</v>
      </c>
      <c r="AS18" s="53">
        <v>0.78021714613675197</v>
      </c>
      <c r="AT18" s="53">
        <v>0.77736886282260698</v>
      </c>
      <c r="AU18" s="53">
        <v>9.1559870061941506</v>
      </c>
      <c r="AV18" s="53">
        <v>10.682558199455899</v>
      </c>
      <c r="AW18" s="53">
        <v>0.46881004027564099</v>
      </c>
      <c r="AX18" s="53">
        <v>0.47183804125716</v>
      </c>
      <c r="AY18" s="53">
        <v>0.837974998252767</v>
      </c>
      <c r="AZ18" s="53">
        <v>0.85390624130506299</v>
      </c>
      <c r="BA18" s="48" t="s">
        <v>69</v>
      </c>
      <c r="BB18" s="48" t="s">
        <v>69</v>
      </c>
      <c r="BC18" s="48" t="s">
        <v>69</v>
      </c>
      <c r="BD18" s="48" t="s">
        <v>70</v>
      </c>
      <c r="BE18" s="48" t="s">
        <v>71</v>
      </c>
      <c r="BF18" s="48" t="s">
        <v>71</v>
      </c>
      <c r="BG18" s="48" t="s">
        <v>69</v>
      </c>
      <c r="BH18" s="48" t="s">
        <v>71</v>
      </c>
      <c r="BI18" s="49">
        <f t="shared" ref="BI18" si="147">IF(BJ18=AR18,1,0)</f>
        <v>1</v>
      </c>
      <c r="BJ18" s="49" t="s">
        <v>145</v>
      </c>
      <c r="BK18" s="53">
        <v>0.73831590430609395</v>
      </c>
      <c r="BL18" s="53">
        <v>0.74515342634793802</v>
      </c>
      <c r="BM18" s="53">
        <v>16.573051597562301</v>
      </c>
      <c r="BN18" s="53">
        <v>16.889363427044199</v>
      </c>
      <c r="BO18" s="53">
        <v>0.51155067754222205</v>
      </c>
      <c r="BP18" s="53">
        <v>0.50482330933908204</v>
      </c>
      <c r="BQ18" s="53">
        <v>0.85549736597935699</v>
      </c>
      <c r="BR18" s="53">
        <v>0.87302819138324095</v>
      </c>
      <c r="BS18" s="49" t="s">
        <v>69</v>
      </c>
      <c r="BT18" s="49" t="s">
        <v>69</v>
      </c>
      <c r="BU18" s="49" t="s">
        <v>68</v>
      </c>
      <c r="BV18" s="49" t="s">
        <v>68</v>
      </c>
      <c r="BW18" s="49" t="s">
        <v>69</v>
      </c>
      <c r="BX18" s="49" t="s">
        <v>69</v>
      </c>
      <c r="BY18" s="49" t="s">
        <v>71</v>
      </c>
      <c r="BZ18" s="49" t="s">
        <v>71</v>
      </c>
    </row>
    <row r="19" spans="1:78" x14ac:dyDescent="0.3">
      <c r="A19" s="3"/>
      <c r="B19" s="3"/>
      <c r="M19" s="26"/>
      <c r="Q19" s="18"/>
      <c r="AA19" s="33"/>
      <c r="AB19" s="33"/>
      <c r="AC19" s="42"/>
      <c r="AD19" s="42"/>
      <c r="AE19" s="43"/>
      <c r="AF19" s="43"/>
      <c r="AG19" s="35"/>
      <c r="AH19" s="35"/>
      <c r="AI19" s="36"/>
      <c r="AJ19" s="36"/>
      <c r="AK19" s="40"/>
      <c r="AL19" s="40"/>
      <c r="AM19" s="41"/>
      <c r="AN19" s="41"/>
      <c r="AO19" s="3"/>
      <c r="AP19" s="3"/>
      <c r="AR19" s="44"/>
      <c r="AS19" s="33"/>
      <c r="AT19" s="33"/>
      <c r="AU19" s="42"/>
      <c r="AV19" s="42"/>
      <c r="AW19" s="43"/>
      <c r="AX19" s="43"/>
      <c r="AY19" s="35"/>
      <c r="AZ19" s="35"/>
      <c r="BA19" s="36"/>
      <c r="BB19" s="36"/>
      <c r="BC19" s="40"/>
      <c r="BD19" s="40"/>
      <c r="BE19" s="41"/>
      <c r="BF19" s="41"/>
      <c r="BG19" s="3"/>
      <c r="BH19" s="3"/>
      <c r="BK19" s="35"/>
      <c r="BL19" s="35"/>
      <c r="BM19" s="35"/>
      <c r="BN19" s="35"/>
      <c r="BO19" s="35"/>
      <c r="BP19" s="35"/>
      <c r="BQ19" s="35"/>
      <c r="BR19" s="35"/>
    </row>
    <row r="20" spans="1:78" x14ac:dyDescent="0.3">
      <c r="A20" s="3">
        <v>14180300</v>
      </c>
      <c r="B20" s="3">
        <v>23780557</v>
      </c>
      <c r="C20" t="s">
        <v>139</v>
      </c>
      <c r="D20" t="s">
        <v>137</v>
      </c>
      <c r="G20" s="16">
        <v>0.77</v>
      </c>
      <c r="H20" s="16" t="str">
        <f t="shared" ref="H20:H27" si="148">IF(G20&gt;0.8,"VG",IF(G20&gt;0.7,"G",IF(G20&gt;0.45,"S","NS")))</f>
        <v>G</v>
      </c>
      <c r="I20" s="16" t="str">
        <f t="shared" ref="I20:I25" si="149">AI20</f>
        <v>G</v>
      </c>
      <c r="J20" s="16" t="str">
        <f t="shared" ref="J20:J25" si="150">BB20</f>
        <v>VG</v>
      </c>
      <c r="K20" s="16" t="str">
        <f t="shared" ref="K20:K25" si="151">BT20</f>
        <v>VG</v>
      </c>
      <c r="L20" s="19">
        <v>-4.9000000000000002E-2</v>
      </c>
      <c r="M20" s="26" t="str">
        <f t="shared" ref="M20:M27" si="152">IF(ABS(L20)&lt;5%,"VG",IF(ABS(L20)&lt;10%,"G",IF(ABS(L20)&lt;15%,"S","NS")))</f>
        <v>VG</v>
      </c>
      <c r="N20" s="26" t="str">
        <f t="shared" ref="N20" si="153">AO20</f>
        <v>G</v>
      </c>
      <c r="O20" s="26" t="str">
        <f t="shared" ref="O20:O25" si="154">BD20</f>
        <v>VG</v>
      </c>
      <c r="P20" s="26" t="str">
        <f t="shared" ref="P20" si="155">BY20</f>
        <v>G</v>
      </c>
      <c r="Q20" s="18">
        <v>0.48</v>
      </c>
      <c r="R20" s="17" t="str">
        <f t="shared" ref="R20:R27" si="156">IF(Q20&lt;=0.5,"VG",IF(Q20&lt;=0.6,"G",IF(Q20&lt;=0.7,"S","NS")))</f>
        <v>VG</v>
      </c>
      <c r="S20" s="17" t="str">
        <f t="shared" ref="S20:S25" si="157">AN20</f>
        <v>G</v>
      </c>
      <c r="T20" s="17" t="str">
        <f t="shared" ref="T20:T25" si="158">BF20</f>
        <v>VG</v>
      </c>
      <c r="U20" s="17" t="str">
        <f t="shared" ref="U20:U25" si="159">BX20</f>
        <v>VG</v>
      </c>
      <c r="V20" s="18">
        <v>0.77</v>
      </c>
      <c r="W20" s="18" t="str">
        <f t="shared" ref="W20:W27" si="160">IF(V20&gt;0.85,"VG",IF(V20&gt;0.75,"G",IF(V20&gt;0.6,"S","NS")))</f>
        <v>G</v>
      </c>
      <c r="X20" s="18" t="str">
        <f t="shared" ref="X20:X25" si="161">AP20</f>
        <v>G</v>
      </c>
      <c r="Y20" s="18" t="str">
        <f t="shared" ref="Y20:Y25" si="162">BH20</f>
        <v>G</v>
      </c>
      <c r="Z20" s="18" t="str">
        <f t="shared" ref="Z20:Z25" si="163">BZ20</f>
        <v>G</v>
      </c>
      <c r="AA20" s="33">
        <v>0.78559090771131102</v>
      </c>
      <c r="AB20" s="33">
        <v>0.743003391024046</v>
      </c>
      <c r="AC20" s="42">
        <v>0.156726259303444</v>
      </c>
      <c r="AD20" s="42">
        <v>-2.8715013968540202</v>
      </c>
      <c r="AE20" s="43">
        <v>0.46304329418391199</v>
      </c>
      <c r="AF20" s="43">
        <v>0.50694832969046599</v>
      </c>
      <c r="AG20" s="35">
        <v>0.80859592164628602</v>
      </c>
      <c r="AH20" s="35">
        <v>0.76093468281902699</v>
      </c>
      <c r="AI20" s="36" t="s">
        <v>69</v>
      </c>
      <c r="AJ20" s="36" t="s">
        <v>69</v>
      </c>
      <c r="AK20" s="40" t="s">
        <v>71</v>
      </c>
      <c r="AL20" s="40" t="s">
        <v>71</v>
      </c>
      <c r="AM20" s="41" t="s">
        <v>71</v>
      </c>
      <c r="AN20" s="41" t="s">
        <v>69</v>
      </c>
      <c r="AO20" s="3" t="s">
        <v>69</v>
      </c>
      <c r="AP20" s="3" t="s">
        <v>69</v>
      </c>
      <c r="AR20" s="44" t="s">
        <v>144</v>
      </c>
      <c r="AS20" s="33">
        <v>0.79217245212859</v>
      </c>
      <c r="AT20" s="33">
        <v>0.81291601289947302</v>
      </c>
      <c r="AU20" s="42">
        <v>-2.5766189767210399</v>
      </c>
      <c r="AV20" s="42">
        <v>-1.88345517232321</v>
      </c>
      <c r="AW20" s="43">
        <v>0.45588106768258102</v>
      </c>
      <c r="AX20" s="43">
        <v>0.432532064823554</v>
      </c>
      <c r="AY20" s="35">
        <v>0.81724997374330399</v>
      </c>
      <c r="AZ20" s="35">
        <v>0.84176100323151803</v>
      </c>
      <c r="BA20" s="36" t="s">
        <v>69</v>
      </c>
      <c r="BB20" s="36" t="s">
        <v>71</v>
      </c>
      <c r="BC20" s="40" t="s">
        <v>71</v>
      </c>
      <c r="BD20" s="40" t="s">
        <v>71</v>
      </c>
      <c r="BE20" s="41" t="s">
        <v>71</v>
      </c>
      <c r="BF20" s="41" t="s">
        <v>71</v>
      </c>
      <c r="BG20" s="3" t="s">
        <v>69</v>
      </c>
      <c r="BH20" s="3" t="s">
        <v>69</v>
      </c>
      <c r="BI20">
        <f t="shared" ref="BI20:BI25" si="164">IF(BJ20=AR20,1,0)</f>
        <v>1</v>
      </c>
      <c r="BJ20" t="s">
        <v>144</v>
      </c>
      <c r="BK20" s="35">
        <v>0.787020500587154</v>
      </c>
      <c r="BL20" s="35">
        <v>0.80960352765802701</v>
      </c>
      <c r="BM20" s="35">
        <v>-0.55493717754498595</v>
      </c>
      <c r="BN20" s="35">
        <v>-0.43438129984824803</v>
      </c>
      <c r="BO20" s="35">
        <v>0.46149701993929099</v>
      </c>
      <c r="BP20" s="35">
        <v>0.43634444231819097</v>
      </c>
      <c r="BQ20" s="35">
        <v>0.80708203170917503</v>
      </c>
      <c r="BR20" s="35">
        <v>0.83278994643985804</v>
      </c>
      <c r="BS20" t="s">
        <v>69</v>
      </c>
      <c r="BT20" t="s">
        <v>71</v>
      </c>
      <c r="BU20" t="s">
        <v>71</v>
      </c>
      <c r="BV20" t="s">
        <v>71</v>
      </c>
      <c r="BW20" t="s">
        <v>71</v>
      </c>
      <c r="BX20" t="s">
        <v>71</v>
      </c>
      <c r="BY20" t="s">
        <v>69</v>
      </c>
      <c r="BZ20" t="s">
        <v>69</v>
      </c>
    </row>
    <row r="21" spans="1:78" s="49" customFormat="1" x14ac:dyDescent="0.3">
      <c r="A21" s="48">
        <v>14180300</v>
      </c>
      <c r="B21" s="48">
        <v>23780557</v>
      </c>
      <c r="C21" s="49" t="s">
        <v>139</v>
      </c>
      <c r="D21" s="49" t="s">
        <v>151</v>
      </c>
      <c r="F21" s="50"/>
      <c r="G21" s="51">
        <v>0.76600000000000001</v>
      </c>
      <c r="H21" s="51" t="str">
        <f t="shared" si="148"/>
        <v>G</v>
      </c>
      <c r="I21" s="51" t="str">
        <f t="shared" si="149"/>
        <v>G</v>
      </c>
      <c r="J21" s="51" t="str">
        <f t="shared" si="150"/>
        <v>VG</v>
      </c>
      <c r="K21" s="51" t="str">
        <f t="shared" si="151"/>
        <v>VG</v>
      </c>
      <c r="L21" s="52">
        <v>-6.0999999999999999E-2</v>
      </c>
      <c r="M21" s="51" t="str">
        <f t="shared" si="152"/>
        <v>G</v>
      </c>
      <c r="N21" s="51" t="str">
        <f t="shared" ref="N21" si="165">AO21</f>
        <v>G</v>
      </c>
      <c r="O21" s="51" t="str">
        <f t="shared" si="154"/>
        <v>VG</v>
      </c>
      <c r="P21" s="51" t="str">
        <f t="shared" ref="P21" si="166">BY21</f>
        <v>G</v>
      </c>
      <c r="Q21" s="51">
        <v>0.48</v>
      </c>
      <c r="R21" s="51" t="str">
        <f t="shared" si="156"/>
        <v>VG</v>
      </c>
      <c r="S21" s="51" t="str">
        <f t="shared" si="157"/>
        <v>G</v>
      </c>
      <c r="T21" s="51" t="str">
        <f t="shared" si="158"/>
        <v>VG</v>
      </c>
      <c r="U21" s="51" t="str">
        <f t="shared" si="159"/>
        <v>VG</v>
      </c>
      <c r="V21" s="51">
        <v>0.77500000000000002</v>
      </c>
      <c r="W21" s="51" t="str">
        <f t="shared" si="160"/>
        <v>G</v>
      </c>
      <c r="X21" s="51" t="str">
        <f t="shared" si="161"/>
        <v>G</v>
      </c>
      <c r="Y21" s="51" t="str">
        <f t="shared" si="162"/>
        <v>G</v>
      </c>
      <c r="Z21" s="51" t="str">
        <f t="shared" si="163"/>
        <v>G</v>
      </c>
      <c r="AA21" s="53">
        <v>0.78559090771131102</v>
      </c>
      <c r="AB21" s="53">
        <v>0.743003391024046</v>
      </c>
      <c r="AC21" s="53">
        <v>0.156726259303444</v>
      </c>
      <c r="AD21" s="53">
        <v>-2.8715013968540202</v>
      </c>
      <c r="AE21" s="53">
        <v>0.46304329418391199</v>
      </c>
      <c r="AF21" s="53">
        <v>0.50694832969046599</v>
      </c>
      <c r="AG21" s="53">
        <v>0.80859592164628602</v>
      </c>
      <c r="AH21" s="53">
        <v>0.76093468281902699</v>
      </c>
      <c r="AI21" s="48" t="s">
        <v>69</v>
      </c>
      <c r="AJ21" s="48" t="s">
        <v>69</v>
      </c>
      <c r="AK21" s="48" t="s">
        <v>71</v>
      </c>
      <c r="AL21" s="48" t="s">
        <v>71</v>
      </c>
      <c r="AM21" s="48" t="s">
        <v>71</v>
      </c>
      <c r="AN21" s="48" t="s">
        <v>69</v>
      </c>
      <c r="AO21" s="48" t="s">
        <v>69</v>
      </c>
      <c r="AP21" s="48" t="s">
        <v>69</v>
      </c>
      <c r="AR21" s="54" t="s">
        <v>144</v>
      </c>
      <c r="AS21" s="53">
        <v>0.79217245212859</v>
      </c>
      <c r="AT21" s="53">
        <v>0.81291601289947302</v>
      </c>
      <c r="AU21" s="53">
        <v>-2.5766189767210399</v>
      </c>
      <c r="AV21" s="53">
        <v>-1.88345517232321</v>
      </c>
      <c r="AW21" s="53">
        <v>0.45588106768258102</v>
      </c>
      <c r="AX21" s="53">
        <v>0.432532064823554</v>
      </c>
      <c r="AY21" s="53">
        <v>0.81724997374330399</v>
      </c>
      <c r="AZ21" s="53">
        <v>0.84176100323151803</v>
      </c>
      <c r="BA21" s="48" t="s">
        <v>69</v>
      </c>
      <c r="BB21" s="48" t="s">
        <v>71</v>
      </c>
      <c r="BC21" s="48" t="s">
        <v>71</v>
      </c>
      <c r="BD21" s="48" t="s">
        <v>71</v>
      </c>
      <c r="BE21" s="48" t="s">
        <v>71</v>
      </c>
      <c r="BF21" s="48" t="s">
        <v>71</v>
      </c>
      <c r="BG21" s="48" t="s">
        <v>69</v>
      </c>
      <c r="BH21" s="48" t="s">
        <v>69</v>
      </c>
      <c r="BI21" s="49">
        <f t="shared" si="164"/>
        <v>1</v>
      </c>
      <c r="BJ21" s="49" t="s">
        <v>144</v>
      </c>
      <c r="BK21" s="53">
        <v>0.787020500587154</v>
      </c>
      <c r="BL21" s="53">
        <v>0.80960352765802701</v>
      </c>
      <c r="BM21" s="53">
        <v>-0.55493717754498595</v>
      </c>
      <c r="BN21" s="53">
        <v>-0.43438129984824803</v>
      </c>
      <c r="BO21" s="53">
        <v>0.46149701993929099</v>
      </c>
      <c r="BP21" s="53">
        <v>0.43634444231819097</v>
      </c>
      <c r="BQ21" s="53">
        <v>0.80708203170917503</v>
      </c>
      <c r="BR21" s="53">
        <v>0.83278994643985804</v>
      </c>
      <c r="BS21" s="49" t="s">
        <v>69</v>
      </c>
      <c r="BT21" s="49" t="s">
        <v>71</v>
      </c>
      <c r="BU21" s="49" t="s">
        <v>71</v>
      </c>
      <c r="BV21" s="49" t="s">
        <v>71</v>
      </c>
      <c r="BW21" s="49" t="s">
        <v>71</v>
      </c>
      <c r="BX21" s="49" t="s">
        <v>71</v>
      </c>
      <c r="BY21" s="49" t="s">
        <v>69</v>
      </c>
      <c r="BZ21" s="49" t="s">
        <v>69</v>
      </c>
    </row>
    <row r="22" spans="1:78" s="49" customFormat="1" ht="28.8" x14ac:dyDescent="0.3">
      <c r="A22" s="48">
        <v>14180300</v>
      </c>
      <c r="B22" s="48">
        <v>23780557</v>
      </c>
      <c r="C22" s="49" t="s">
        <v>139</v>
      </c>
      <c r="D22" s="65" t="s">
        <v>157</v>
      </c>
      <c r="E22" s="49" t="s">
        <v>160</v>
      </c>
      <c r="F22" s="50"/>
      <c r="G22" s="51">
        <v>0.76</v>
      </c>
      <c r="H22" s="51" t="str">
        <f t="shared" si="148"/>
        <v>G</v>
      </c>
      <c r="I22" s="51" t="str">
        <f t="shared" si="149"/>
        <v>G</v>
      </c>
      <c r="J22" s="51" t="str">
        <f t="shared" si="150"/>
        <v>VG</v>
      </c>
      <c r="K22" s="51" t="str">
        <f t="shared" si="151"/>
        <v>VG</v>
      </c>
      <c r="L22" s="52">
        <v>7.9000000000000001E-2</v>
      </c>
      <c r="M22" s="51" t="str">
        <f t="shared" si="152"/>
        <v>G</v>
      </c>
      <c r="N22" s="51" t="str">
        <f t="shared" ref="N22" si="167">AO22</f>
        <v>G</v>
      </c>
      <c r="O22" s="51" t="str">
        <f t="shared" si="154"/>
        <v>VG</v>
      </c>
      <c r="P22" s="51" t="str">
        <f t="shared" ref="P22" si="168">BY22</f>
        <v>G</v>
      </c>
      <c r="Q22" s="51">
        <v>0.48</v>
      </c>
      <c r="R22" s="51" t="str">
        <f t="shared" si="156"/>
        <v>VG</v>
      </c>
      <c r="S22" s="51" t="str">
        <f t="shared" si="157"/>
        <v>G</v>
      </c>
      <c r="T22" s="51" t="str">
        <f t="shared" si="158"/>
        <v>VG</v>
      </c>
      <c r="U22" s="51" t="str">
        <f t="shared" si="159"/>
        <v>VG</v>
      </c>
      <c r="V22" s="51">
        <v>0.77</v>
      </c>
      <c r="W22" s="51" t="str">
        <f t="shared" si="160"/>
        <v>G</v>
      </c>
      <c r="X22" s="51" t="str">
        <f t="shared" si="161"/>
        <v>G</v>
      </c>
      <c r="Y22" s="51" t="str">
        <f t="shared" si="162"/>
        <v>G</v>
      </c>
      <c r="Z22" s="51" t="str">
        <f t="shared" si="163"/>
        <v>G</v>
      </c>
      <c r="AA22" s="53">
        <v>0.78559090771131102</v>
      </c>
      <c r="AB22" s="53">
        <v>0.743003391024046</v>
      </c>
      <c r="AC22" s="53">
        <v>0.156726259303444</v>
      </c>
      <c r="AD22" s="53">
        <v>-2.8715013968540202</v>
      </c>
      <c r="AE22" s="53">
        <v>0.46304329418391199</v>
      </c>
      <c r="AF22" s="53">
        <v>0.50694832969046599</v>
      </c>
      <c r="AG22" s="53">
        <v>0.80859592164628602</v>
      </c>
      <c r="AH22" s="53">
        <v>0.76093468281902699</v>
      </c>
      <c r="AI22" s="48" t="s">
        <v>69</v>
      </c>
      <c r="AJ22" s="48" t="s">
        <v>69</v>
      </c>
      <c r="AK22" s="48" t="s">
        <v>71</v>
      </c>
      <c r="AL22" s="48" t="s">
        <v>71</v>
      </c>
      <c r="AM22" s="48" t="s">
        <v>71</v>
      </c>
      <c r="AN22" s="48" t="s">
        <v>69</v>
      </c>
      <c r="AO22" s="48" t="s">
        <v>69</v>
      </c>
      <c r="AP22" s="48" t="s">
        <v>69</v>
      </c>
      <c r="AR22" s="54" t="s">
        <v>144</v>
      </c>
      <c r="AS22" s="53">
        <v>0.79217245212859</v>
      </c>
      <c r="AT22" s="53">
        <v>0.81291601289947302</v>
      </c>
      <c r="AU22" s="53">
        <v>-2.5766189767210399</v>
      </c>
      <c r="AV22" s="53">
        <v>-1.88345517232321</v>
      </c>
      <c r="AW22" s="53">
        <v>0.45588106768258102</v>
      </c>
      <c r="AX22" s="53">
        <v>0.432532064823554</v>
      </c>
      <c r="AY22" s="53">
        <v>0.81724997374330399</v>
      </c>
      <c r="AZ22" s="53">
        <v>0.84176100323151803</v>
      </c>
      <c r="BA22" s="48" t="s">
        <v>69</v>
      </c>
      <c r="BB22" s="48" t="s">
        <v>71</v>
      </c>
      <c r="BC22" s="48" t="s">
        <v>71</v>
      </c>
      <c r="BD22" s="48" t="s">
        <v>71</v>
      </c>
      <c r="BE22" s="48" t="s">
        <v>71</v>
      </c>
      <c r="BF22" s="48" t="s">
        <v>71</v>
      </c>
      <c r="BG22" s="48" t="s">
        <v>69</v>
      </c>
      <c r="BH22" s="48" t="s">
        <v>69</v>
      </c>
      <c r="BI22" s="49">
        <f t="shared" si="164"/>
        <v>1</v>
      </c>
      <c r="BJ22" s="49" t="s">
        <v>144</v>
      </c>
      <c r="BK22" s="53">
        <v>0.787020500587154</v>
      </c>
      <c r="BL22" s="53">
        <v>0.80960352765802701</v>
      </c>
      <c r="BM22" s="53">
        <v>-0.55493717754498595</v>
      </c>
      <c r="BN22" s="53">
        <v>-0.43438129984824803</v>
      </c>
      <c r="BO22" s="53">
        <v>0.46149701993929099</v>
      </c>
      <c r="BP22" s="53">
        <v>0.43634444231819097</v>
      </c>
      <c r="BQ22" s="53">
        <v>0.80708203170917503</v>
      </c>
      <c r="BR22" s="53">
        <v>0.83278994643985804</v>
      </c>
      <c r="BS22" s="49" t="s">
        <v>69</v>
      </c>
      <c r="BT22" s="49" t="s">
        <v>71</v>
      </c>
      <c r="BU22" s="49" t="s">
        <v>71</v>
      </c>
      <c r="BV22" s="49" t="s">
        <v>71</v>
      </c>
      <c r="BW22" s="49" t="s">
        <v>71</v>
      </c>
      <c r="BX22" s="49" t="s">
        <v>71</v>
      </c>
      <c r="BY22" s="49" t="s">
        <v>69</v>
      </c>
      <c r="BZ22" s="49" t="s">
        <v>69</v>
      </c>
    </row>
    <row r="23" spans="1:78" s="49" customFormat="1" ht="28.8" x14ac:dyDescent="0.3">
      <c r="A23" s="48">
        <v>14180300</v>
      </c>
      <c r="B23" s="48">
        <v>23780557</v>
      </c>
      <c r="C23" s="49" t="s">
        <v>139</v>
      </c>
      <c r="D23" s="65" t="s">
        <v>166</v>
      </c>
      <c r="F23" s="50"/>
      <c r="G23" s="51">
        <v>0.77</v>
      </c>
      <c r="H23" s="51" t="str">
        <f t="shared" si="148"/>
        <v>G</v>
      </c>
      <c r="I23" s="51" t="str">
        <f t="shared" si="149"/>
        <v>G</v>
      </c>
      <c r="J23" s="51" t="str">
        <f t="shared" si="150"/>
        <v>VG</v>
      </c>
      <c r="K23" s="51" t="str">
        <f t="shared" si="151"/>
        <v>VG</v>
      </c>
      <c r="L23" s="52">
        <v>-4.0000000000000001E-3</v>
      </c>
      <c r="M23" s="51" t="str">
        <f t="shared" si="152"/>
        <v>VG</v>
      </c>
      <c r="N23" s="51" t="str">
        <f t="shared" ref="N23" si="169">AO23</f>
        <v>G</v>
      </c>
      <c r="O23" s="51" t="str">
        <f t="shared" si="154"/>
        <v>VG</v>
      </c>
      <c r="P23" s="51" t="str">
        <f t="shared" ref="P23" si="170">BY23</f>
        <v>G</v>
      </c>
      <c r="Q23" s="51">
        <v>0.48</v>
      </c>
      <c r="R23" s="51" t="str">
        <f t="shared" si="156"/>
        <v>VG</v>
      </c>
      <c r="S23" s="51" t="str">
        <f t="shared" si="157"/>
        <v>G</v>
      </c>
      <c r="T23" s="51" t="str">
        <f t="shared" si="158"/>
        <v>VG</v>
      </c>
      <c r="U23" s="51" t="str">
        <f t="shared" si="159"/>
        <v>VG</v>
      </c>
      <c r="V23" s="51">
        <v>0.77</v>
      </c>
      <c r="W23" s="51" t="str">
        <f t="shared" si="160"/>
        <v>G</v>
      </c>
      <c r="X23" s="51" t="str">
        <f t="shared" si="161"/>
        <v>G</v>
      </c>
      <c r="Y23" s="51" t="str">
        <f t="shared" si="162"/>
        <v>G</v>
      </c>
      <c r="Z23" s="51" t="str">
        <f t="shared" si="163"/>
        <v>G</v>
      </c>
      <c r="AA23" s="53">
        <v>0.78559090771131102</v>
      </c>
      <c r="AB23" s="53">
        <v>0.743003391024046</v>
      </c>
      <c r="AC23" s="53">
        <v>0.156726259303444</v>
      </c>
      <c r="AD23" s="53">
        <v>-2.8715013968540202</v>
      </c>
      <c r="AE23" s="53">
        <v>0.46304329418391199</v>
      </c>
      <c r="AF23" s="53">
        <v>0.50694832969046599</v>
      </c>
      <c r="AG23" s="53">
        <v>0.80859592164628602</v>
      </c>
      <c r="AH23" s="53">
        <v>0.76093468281902699</v>
      </c>
      <c r="AI23" s="48" t="s">
        <v>69</v>
      </c>
      <c r="AJ23" s="48" t="s">
        <v>69</v>
      </c>
      <c r="AK23" s="48" t="s">
        <v>71</v>
      </c>
      <c r="AL23" s="48" t="s">
        <v>71</v>
      </c>
      <c r="AM23" s="48" t="s">
        <v>71</v>
      </c>
      <c r="AN23" s="48" t="s">
        <v>69</v>
      </c>
      <c r="AO23" s="48" t="s">
        <v>69</v>
      </c>
      <c r="AP23" s="48" t="s">
        <v>69</v>
      </c>
      <c r="AR23" s="54" t="s">
        <v>144</v>
      </c>
      <c r="AS23" s="53">
        <v>0.79217245212859</v>
      </c>
      <c r="AT23" s="53">
        <v>0.81291601289947302</v>
      </c>
      <c r="AU23" s="53">
        <v>-2.5766189767210399</v>
      </c>
      <c r="AV23" s="53">
        <v>-1.88345517232321</v>
      </c>
      <c r="AW23" s="53">
        <v>0.45588106768258102</v>
      </c>
      <c r="AX23" s="53">
        <v>0.432532064823554</v>
      </c>
      <c r="AY23" s="53">
        <v>0.81724997374330399</v>
      </c>
      <c r="AZ23" s="53">
        <v>0.84176100323151803</v>
      </c>
      <c r="BA23" s="48" t="s">
        <v>69</v>
      </c>
      <c r="BB23" s="48" t="s">
        <v>71</v>
      </c>
      <c r="BC23" s="48" t="s">
        <v>71</v>
      </c>
      <c r="BD23" s="48" t="s">
        <v>71</v>
      </c>
      <c r="BE23" s="48" t="s">
        <v>71</v>
      </c>
      <c r="BF23" s="48" t="s">
        <v>71</v>
      </c>
      <c r="BG23" s="48" t="s">
        <v>69</v>
      </c>
      <c r="BH23" s="48" t="s">
        <v>69</v>
      </c>
      <c r="BI23" s="49">
        <f t="shared" si="164"/>
        <v>1</v>
      </c>
      <c r="BJ23" s="49" t="s">
        <v>144</v>
      </c>
      <c r="BK23" s="53">
        <v>0.787020500587154</v>
      </c>
      <c r="BL23" s="53">
        <v>0.80960352765802701</v>
      </c>
      <c r="BM23" s="53">
        <v>-0.55493717754498595</v>
      </c>
      <c r="BN23" s="53">
        <v>-0.43438129984824803</v>
      </c>
      <c r="BO23" s="53">
        <v>0.46149701993929099</v>
      </c>
      <c r="BP23" s="53">
        <v>0.43634444231819097</v>
      </c>
      <c r="BQ23" s="53">
        <v>0.80708203170917503</v>
      </c>
      <c r="BR23" s="53">
        <v>0.83278994643985804</v>
      </c>
      <c r="BS23" s="49" t="s">
        <v>69</v>
      </c>
      <c r="BT23" s="49" t="s">
        <v>71</v>
      </c>
      <c r="BU23" s="49" t="s">
        <v>71</v>
      </c>
      <c r="BV23" s="49" t="s">
        <v>71</v>
      </c>
      <c r="BW23" s="49" t="s">
        <v>71</v>
      </c>
      <c r="BX23" s="49" t="s">
        <v>71</v>
      </c>
      <c r="BY23" s="49" t="s">
        <v>69</v>
      </c>
      <c r="BZ23" s="49" t="s">
        <v>69</v>
      </c>
    </row>
    <row r="24" spans="1:78" s="49" customFormat="1" x14ac:dyDescent="0.3">
      <c r="A24" s="48">
        <v>14180300</v>
      </c>
      <c r="B24" s="48">
        <v>23780557</v>
      </c>
      <c r="C24" s="49" t="s">
        <v>139</v>
      </c>
      <c r="D24" s="65" t="s">
        <v>168</v>
      </c>
      <c r="F24" s="50"/>
      <c r="G24" s="51">
        <v>0.77</v>
      </c>
      <c r="H24" s="51" t="str">
        <f t="shared" si="148"/>
        <v>G</v>
      </c>
      <c r="I24" s="51" t="str">
        <f t="shared" si="149"/>
        <v>G</v>
      </c>
      <c r="J24" s="51" t="str">
        <f t="shared" si="150"/>
        <v>VG</v>
      </c>
      <c r="K24" s="51" t="str">
        <f t="shared" si="151"/>
        <v>VG</v>
      </c>
      <c r="L24" s="52">
        <v>-4.0000000000000001E-3</v>
      </c>
      <c r="M24" s="51" t="str">
        <f t="shared" si="152"/>
        <v>VG</v>
      </c>
      <c r="N24" s="51" t="str">
        <f t="shared" ref="N24" si="171">AO24</f>
        <v>G</v>
      </c>
      <c r="O24" s="51" t="str">
        <f t="shared" si="154"/>
        <v>VG</v>
      </c>
      <c r="P24" s="51" t="str">
        <f t="shared" ref="P24" si="172">BY24</f>
        <v>G</v>
      </c>
      <c r="Q24" s="51">
        <v>0.48</v>
      </c>
      <c r="R24" s="51" t="str">
        <f t="shared" si="156"/>
        <v>VG</v>
      </c>
      <c r="S24" s="51" t="str">
        <f t="shared" si="157"/>
        <v>G</v>
      </c>
      <c r="T24" s="51" t="str">
        <f t="shared" si="158"/>
        <v>VG</v>
      </c>
      <c r="U24" s="51" t="str">
        <f t="shared" si="159"/>
        <v>VG</v>
      </c>
      <c r="V24" s="51">
        <v>0.77</v>
      </c>
      <c r="W24" s="51" t="str">
        <f t="shared" si="160"/>
        <v>G</v>
      </c>
      <c r="X24" s="51" t="str">
        <f t="shared" si="161"/>
        <v>G</v>
      </c>
      <c r="Y24" s="51" t="str">
        <f t="shared" si="162"/>
        <v>G</v>
      </c>
      <c r="Z24" s="51" t="str">
        <f t="shared" si="163"/>
        <v>G</v>
      </c>
      <c r="AA24" s="53">
        <v>0.78559090771131102</v>
      </c>
      <c r="AB24" s="53">
        <v>0.743003391024046</v>
      </c>
      <c r="AC24" s="53">
        <v>0.156726259303444</v>
      </c>
      <c r="AD24" s="53">
        <v>-2.8715013968540202</v>
      </c>
      <c r="AE24" s="53">
        <v>0.46304329418391199</v>
      </c>
      <c r="AF24" s="53">
        <v>0.50694832969046599</v>
      </c>
      <c r="AG24" s="53">
        <v>0.80859592164628602</v>
      </c>
      <c r="AH24" s="53">
        <v>0.76093468281902699</v>
      </c>
      <c r="AI24" s="48" t="s">
        <v>69</v>
      </c>
      <c r="AJ24" s="48" t="s">
        <v>69</v>
      </c>
      <c r="AK24" s="48" t="s">
        <v>71</v>
      </c>
      <c r="AL24" s="48" t="s">
        <v>71</v>
      </c>
      <c r="AM24" s="48" t="s">
        <v>71</v>
      </c>
      <c r="AN24" s="48" t="s">
        <v>69</v>
      </c>
      <c r="AO24" s="48" t="s">
        <v>69</v>
      </c>
      <c r="AP24" s="48" t="s">
        <v>69</v>
      </c>
      <c r="AR24" s="54" t="s">
        <v>144</v>
      </c>
      <c r="AS24" s="53">
        <v>0.79217245212859</v>
      </c>
      <c r="AT24" s="53">
        <v>0.81291601289947302</v>
      </c>
      <c r="AU24" s="53">
        <v>-2.5766189767210399</v>
      </c>
      <c r="AV24" s="53">
        <v>-1.88345517232321</v>
      </c>
      <c r="AW24" s="53">
        <v>0.45588106768258102</v>
      </c>
      <c r="AX24" s="53">
        <v>0.432532064823554</v>
      </c>
      <c r="AY24" s="53">
        <v>0.81724997374330399</v>
      </c>
      <c r="AZ24" s="53">
        <v>0.84176100323151803</v>
      </c>
      <c r="BA24" s="48" t="s">
        <v>69</v>
      </c>
      <c r="BB24" s="48" t="s">
        <v>71</v>
      </c>
      <c r="BC24" s="48" t="s">
        <v>71</v>
      </c>
      <c r="BD24" s="48" t="s">
        <v>71</v>
      </c>
      <c r="BE24" s="48" t="s">
        <v>71</v>
      </c>
      <c r="BF24" s="48" t="s">
        <v>71</v>
      </c>
      <c r="BG24" s="48" t="s">
        <v>69</v>
      </c>
      <c r="BH24" s="48" t="s">
        <v>69</v>
      </c>
      <c r="BI24" s="49">
        <f t="shared" si="164"/>
        <v>1</v>
      </c>
      <c r="BJ24" s="49" t="s">
        <v>144</v>
      </c>
      <c r="BK24" s="53">
        <v>0.787020500587154</v>
      </c>
      <c r="BL24" s="53">
        <v>0.80960352765802701</v>
      </c>
      <c r="BM24" s="53">
        <v>-0.55493717754498595</v>
      </c>
      <c r="BN24" s="53">
        <v>-0.43438129984824803</v>
      </c>
      <c r="BO24" s="53">
        <v>0.46149701993929099</v>
      </c>
      <c r="BP24" s="53">
        <v>0.43634444231819097</v>
      </c>
      <c r="BQ24" s="53">
        <v>0.80708203170917503</v>
      </c>
      <c r="BR24" s="53">
        <v>0.83278994643985804</v>
      </c>
      <c r="BS24" s="49" t="s">
        <v>69</v>
      </c>
      <c r="BT24" s="49" t="s">
        <v>71</v>
      </c>
      <c r="BU24" s="49" t="s">
        <v>71</v>
      </c>
      <c r="BV24" s="49" t="s">
        <v>71</v>
      </c>
      <c r="BW24" s="49" t="s">
        <v>71</v>
      </c>
      <c r="BX24" s="49" t="s">
        <v>71</v>
      </c>
      <c r="BY24" s="49" t="s">
        <v>69</v>
      </c>
      <c r="BZ24" s="49" t="s">
        <v>69</v>
      </c>
    </row>
    <row r="25" spans="1:78" s="49" customFormat="1" ht="28.8" x14ac:dyDescent="0.3">
      <c r="A25" s="48">
        <v>14180300</v>
      </c>
      <c r="B25" s="48">
        <v>23780557</v>
      </c>
      <c r="C25" s="49" t="s">
        <v>139</v>
      </c>
      <c r="D25" s="65" t="s">
        <v>175</v>
      </c>
      <c r="E25" s="49" t="s">
        <v>174</v>
      </c>
      <c r="F25" s="50"/>
      <c r="G25" s="51">
        <v>0.751</v>
      </c>
      <c r="H25" s="51" t="str">
        <f t="shared" si="148"/>
        <v>G</v>
      </c>
      <c r="I25" s="51" t="str">
        <f t="shared" si="149"/>
        <v>G</v>
      </c>
      <c r="J25" s="51" t="str">
        <f t="shared" si="150"/>
        <v>VG</v>
      </c>
      <c r="K25" s="51" t="str">
        <f t="shared" si="151"/>
        <v>VG</v>
      </c>
      <c r="L25" s="52">
        <v>-0.1298</v>
      </c>
      <c r="M25" s="51" t="str">
        <f t="shared" si="152"/>
        <v>S</v>
      </c>
      <c r="N25" s="51" t="str">
        <f t="shared" ref="N25" si="173">AO25</f>
        <v>G</v>
      </c>
      <c r="O25" s="51" t="str">
        <f t="shared" si="154"/>
        <v>VG</v>
      </c>
      <c r="P25" s="51" t="str">
        <f t="shared" ref="P25" si="174">BY25</f>
        <v>G</v>
      </c>
      <c r="Q25" s="51">
        <v>0.49199999999999999</v>
      </c>
      <c r="R25" s="51" t="str">
        <f t="shared" si="156"/>
        <v>VG</v>
      </c>
      <c r="S25" s="51" t="str">
        <f t="shared" si="157"/>
        <v>G</v>
      </c>
      <c r="T25" s="51" t="str">
        <f t="shared" si="158"/>
        <v>VG</v>
      </c>
      <c r="U25" s="51" t="str">
        <f t="shared" si="159"/>
        <v>VG</v>
      </c>
      <c r="V25" s="51">
        <v>0.77669999999999995</v>
      </c>
      <c r="W25" s="51" t="str">
        <f t="shared" si="160"/>
        <v>G</v>
      </c>
      <c r="X25" s="51" t="str">
        <f t="shared" si="161"/>
        <v>G</v>
      </c>
      <c r="Y25" s="51" t="str">
        <f t="shared" si="162"/>
        <v>G</v>
      </c>
      <c r="Z25" s="51" t="str">
        <f t="shared" si="163"/>
        <v>G</v>
      </c>
      <c r="AA25" s="53">
        <v>0.78559090771131102</v>
      </c>
      <c r="AB25" s="53">
        <v>0.743003391024046</v>
      </c>
      <c r="AC25" s="53">
        <v>0.156726259303444</v>
      </c>
      <c r="AD25" s="53">
        <v>-2.8715013968540202</v>
      </c>
      <c r="AE25" s="53">
        <v>0.46304329418391199</v>
      </c>
      <c r="AF25" s="53">
        <v>0.50694832969046599</v>
      </c>
      <c r="AG25" s="53">
        <v>0.80859592164628602</v>
      </c>
      <c r="AH25" s="53">
        <v>0.76093468281902699</v>
      </c>
      <c r="AI25" s="48" t="s">
        <v>69</v>
      </c>
      <c r="AJ25" s="48" t="s">
        <v>69</v>
      </c>
      <c r="AK25" s="48" t="s">
        <v>71</v>
      </c>
      <c r="AL25" s="48" t="s">
        <v>71</v>
      </c>
      <c r="AM25" s="48" t="s">
        <v>71</v>
      </c>
      <c r="AN25" s="48" t="s">
        <v>69</v>
      </c>
      <c r="AO25" s="48" t="s">
        <v>69</v>
      </c>
      <c r="AP25" s="48" t="s">
        <v>69</v>
      </c>
      <c r="AR25" s="54" t="s">
        <v>144</v>
      </c>
      <c r="AS25" s="53">
        <v>0.79217245212859</v>
      </c>
      <c r="AT25" s="53">
        <v>0.81291601289947302</v>
      </c>
      <c r="AU25" s="53">
        <v>-2.5766189767210399</v>
      </c>
      <c r="AV25" s="53">
        <v>-1.88345517232321</v>
      </c>
      <c r="AW25" s="53">
        <v>0.45588106768258102</v>
      </c>
      <c r="AX25" s="53">
        <v>0.432532064823554</v>
      </c>
      <c r="AY25" s="53">
        <v>0.81724997374330399</v>
      </c>
      <c r="AZ25" s="53">
        <v>0.84176100323151803</v>
      </c>
      <c r="BA25" s="48" t="s">
        <v>69</v>
      </c>
      <c r="BB25" s="48" t="s">
        <v>71</v>
      </c>
      <c r="BC25" s="48" t="s">
        <v>71</v>
      </c>
      <c r="BD25" s="48" t="s">
        <v>71</v>
      </c>
      <c r="BE25" s="48" t="s">
        <v>71</v>
      </c>
      <c r="BF25" s="48" t="s">
        <v>71</v>
      </c>
      <c r="BG25" s="48" t="s">
        <v>69</v>
      </c>
      <c r="BH25" s="48" t="s">
        <v>69</v>
      </c>
      <c r="BI25" s="49">
        <f t="shared" si="164"/>
        <v>1</v>
      </c>
      <c r="BJ25" s="49" t="s">
        <v>144</v>
      </c>
      <c r="BK25" s="53">
        <v>0.787020500587154</v>
      </c>
      <c r="BL25" s="53">
        <v>0.80960352765802701</v>
      </c>
      <c r="BM25" s="53">
        <v>-0.55493717754498595</v>
      </c>
      <c r="BN25" s="53">
        <v>-0.43438129984824803</v>
      </c>
      <c r="BO25" s="53">
        <v>0.46149701993929099</v>
      </c>
      <c r="BP25" s="53">
        <v>0.43634444231819097</v>
      </c>
      <c r="BQ25" s="53">
        <v>0.80708203170917503</v>
      </c>
      <c r="BR25" s="53">
        <v>0.83278994643985804</v>
      </c>
      <c r="BS25" s="49" t="s">
        <v>69</v>
      </c>
      <c r="BT25" s="49" t="s">
        <v>71</v>
      </c>
      <c r="BU25" s="49" t="s">
        <v>71</v>
      </c>
      <c r="BV25" s="49" t="s">
        <v>71</v>
      </c>
      <c r="BW25" s="49" t="s">
        <v>71</v>
      </c>
      <c r="BX25" s="49" t="s">
        <v>71</v>
      </c>
      <c r="BY25" s="49" t="s">
        <v>69</v>
      </c>
      <c r="BZ25" s="49" t="s">
        <v>69</v>
      </c>
    </row>
    <row r="26" spans="1:78" s="49" customFormat="1" ht="28.8" x14ac:dyDescent="0.3">
      <c r="A26" s="48">
        <v>14180300</v>
      </c>
      <c r="B26" s="48">
        <v>23780557</v>
      </c>
      <c r="C26" s="49" t="s">
        <v>139</v>
      </c>
      <c r="D26" s="65" t="s">
        <v>176</v>
      </c>
      <c r="E26" s="49" t="s">
        <v>177</v>
      </c>
      <c r="F26" s="50"/>
      <c r="G26" s="51">
        <v>0.86499999999999999</v>
      </c>
      <c r="H26" s="51" t="str">
        <f t="shared" si="148"/>
        <v>VG</v>
      </c>
      <c r="I26" s="51" t="str">
        <f t="shared" ref="I26" si="175">AI26</f>
        <v>G</v>
      </c>
      <c r="J26" s="51" t="str">
        <f t="shared" ref="J26" si="176">BB26</f>
        <v>VG</v>
      </c>
      <c r="K26" s="51" t="str">
        <f t="shared" ref="K26" si="177">BT26</f>
        <v>VG</v>
      </c>
      <c r="L26" s="52">
        <v>-7.3200000000000001E-2</v>
      </c>
      <c r="M26" s="51" t="str">
        <f t="shared" si="152"/>
        <v>G</v>
      </c>
      <c r="N26" s="51" t="str">
        <f t="shared" ref="N26" si="178">AO26</f>
        <v>G</v>
      </c>
      <c r="O26" s="51" t="str">
        <f t="shared" ref="O26" si="179">BD26</f>
        <v>VG</v>
      </c>
      <c r="P26" s="51" t="str">
        <f t="shared" ref="P26" si="180">BY26</f>
        <v>G</v>
      </c>
      <c r="Q26" s="51">
        <v>0.36599999999999999</v>
      </c>
      <c r="R26" s="51" t="str">
        <f t="shared" si="156"/>
        <v>VG</v>
      </c>
      <c r="S26" s="51" t="str">
        <f t="shared" ref="S26" si="181">AN26</f>
        <v>G</v>
      </c>
      <c r="T26" s="51" t="str">
        <f t="shared" ref="T26" si="182">BF26</f>
        <v>VG</v>
      </c>
      <c r="U26" s="51" t="str">
        <f t="shared" ref="U26" si="183">BX26</f>
        <v>VG</v>
      </c>
      <c r="V26" s="51">
        <v>0.87270000000000003</v>
      </c>
      <c r="W26" s="51" t="str">
        <f t="shared" si="160"/>
        <v>VG</v>
      </c>
      <c r="X26" s="51" t="str">
        <f t="shared" ref="X26" si="184">AP26</f>
        <v>G</v>
      </c>
      <c r="Y26" s="51" t="str">
        <f t="shared" ref="Y26" si="185">BH26</f>
        <v>G</v>
      </c>
      <c r="Z26" s="51" t="str">
        <f t="shared" ref="Z26" si="186">BZ26</f>
        <v>G</v>
      </c>
      <c r="AA26" s="53">
        <v>0.78559090771131102</v>
      </c>
      <c r="AB26" s="53">
        <v>0.743003391024046</v>
      </c>
      <c r="AC26" s="53">
        <v>0.156726259303444</v>
      </c>
      <c r="AD26" s="53">
        <v>-2.8715013968540202</v>
      </c>
      <c r="AE26" s="53">
        <v>0.46304329418391199</v>
      </c>
      <c r="AF26" s="53">
        <v>0.50694832969046599</v>
      </c>
      <c r="AG26" s="53">
        <v>0.80859592164628602</v>
      </c>
      <c r="AH26" s="53">
        <v>0.76093468281902699</v>
      </c>
      <c r="AI26" s="48" t="s">
        <v>69</v>
      </c>
      <c r="AJ26" s="48" t="s">
        <v>69</v>
      </c>
      <c r="AK26" s="48" t="s">
        <v>71</v>
      </c>
      <c r="AL26" s="48" t="s">
        <v>71</v>
      </c>
      <c r="AM26" s="48" t="s">
        <v>71</v>
      </c>
      <c r="AN26" s="48" t="s">
        <v>69</v>
      </c>
      <c r="AO26" s="48" t="s">
        <v>69</v>
      </c>
      <c r="AP26" s="48" t="s">
        <v>69</v>
      </c>
      <c r="AR26" s="54" t="s">
        <v>144</v>
      </c>
      <c r="AS26" s="53">
        <v>0.79217245212859</v>
      </c>
      <c r="AT26" s="53">
        <v>0.81291601289947302</v>
      </c>
      <c r="AU26" s="53">
        <v>-2.5766189767210399</v>
      </c>
      <c r="AV26" s="53">
        <v>-1.88345517232321</v>
      </c>
      <c r="AW26" s="53">
        <v>0.45588106768258102</v>
      </c>
      <c r="AX26" s="53">
        <v>0.432532064823554</v>
      </c>
      <c r="AY26" s="53">
        <v>0.81724997374330399</v>
      </c>
      <c r="AZ26" s="53">
        <v>0.84176100323151803</v>
      </c>
      <c r="BA26" s="48" t="s">
        <v>69</v>
      </c>
      <c r="BB26" s="48" t="s">
        <v>71</v>
      </c>
      <c r="BC26" s="48" t="s">
        <v>71</v>
      </c>
      <c r="BD26" s="48" t="s">
        <v>71</v>
      </c>
      <c r="BE26" s="48" t="s">
        <v>71</v>
      </c>
      <c r="BF26" s="48" t="s">
        <v>71</v>
      </c>
      <c r="BG26" s="48" t="s">
        <v>69</v>
      </c>
      <c r="BH26" s="48" t="s">
        <v>69</v>
      </c>
      <c r="BI26" s="49">
        <f t="shared" ref="BI26" si="187">IF(BJ26=AR26,1,0)</f>
        <v>1</v>
      </c>
      <c r="BJ26" s="49" t="s">
        <v>144</v>
      </c>
      <c r="BK26" s="53">
        <v>0.787020500587154</v>
      </c>
      <c r="BL26" s="53">
        <v>0.80960352765802701</v>
      </c>
      <c r="BM26" s="53">
        <v>-0.55493717754498595</v>
      </c>
      <c r="BN26" s="53">
        <v>-0.43438129984824803</v>
      </c>
      <c r="BO26" s="53">
        <v>0.46149701993929099</v>
      </c>
      <c r="BP26" s="53">
        <v>0.43634444231819097</v>
      </c>
      <c r="BQ26" s="53">
        <v>0.80708203170917503</v>
      </c>
      <c r="BR26" s="53">
        <v>0.83278994643985804</v>
      </c>
      <c r="BS26" s="49" t="s">
        <v>69</v>
      </c>
      <c r="BT26" s="49" t="s">
        <v>71</v>
      </c>
      <c r="BU26" s="49" t="s">
        <v>71</v>
      </c>
      <c r="BV26" s="49" t="s">
        <v>71</v>
      </c>
      <c r="BW26" s="49" t="s">
        <v>71</v>
      </c>
      <c r="BX26" s="49" t="s">
        <v>71</v>
      </c>
      <c r="BY26" s="49" t="s">
        <v>69</v>
      </c>
      <c r="BZ26" s="49" t="s">
        <v>69</v>
      </c>
    </row>
    <row r="27" spans="1:78" s="49" customFormat="1" ht="43.2" x14ac:dyDescent="0.3">
      <c r="A27" s="48">
        <v>14180300</v>
      </c>
      <c r="B27" s="48">
        <v>23780557</v>
      </c>
      <c r="C27" s="49" t="s">
        <v>139</v>
      </c>
      <c r="D27" s="65" t="s">
        <v>178</v>
      </c>
      <c r="E27" s="49" t="s">
        <v>179</v>
      </c>
      <c r="F27" s="50"/>
      <c r="G27" s="51">
        <v>0.83799999999999997</v>
      </c>
      <c r="H27" s="51" t="str">
        <f t="shared" si="148"/>
        <v>VG</v>
      </c>
      <c r="I27" s="51" t="str">
        <f t="shared" ref="I27" si="188">AI27</f>
        <v>G</v>
      </c>
      <c r="J27" s="51" t="str">
        <f t="shared" ref="J27" si="189">BB27</f>
        <v>VG</v>
      </c>
      <c r="K27" s="51" t="str">
        <f t="shared" ref="K27" si="190">BT27</f>
        <v>VG</v>
      </c>
      <c r="L27" s="52">
        <v>0.12620000000000001</v>
      </c>
      <c r="M27" s="51" t="str">
        <f t="shared" si="152"/>
        <v>S</v>
      </c>
      <c r="N27" s="51" t="str">
        <f t="shared" ref="N27" si="191">AO27</f>
        <v>G</v>
      </c>
      <c r="O27" s="51" t="str">
        <f t="shared" ref="O27" si="192">BD27</f>
        <v>VG</v>
      </c>
      <c r="P27" s="51" t="str">
        <f t="shared" ref="P27" si="193">BY27</f>
        <v>G</v>
      </c>
      <c r="Q27" s="51">
        <v>0.39900000000000002</v>
      </c>
      <c r="R27" s="51" t="str">
        <f t="shared" si="156"/>
        <v>VG</v>
      </c>
      <c r="S27" s="51" t="str">
        <f t="shared" ref="S27" si="194">AN27</f>
        <v>G</v>
      </c>
      <c r="T27" s="51" t="str">
        <f t="shared" ref="T27" si="195">BF27</f>
        <v>VG</v>
      </c>
      <c r="U27" s="51" t="str">
        <f t="shared" ref="U27" si="196">BX27</f>
        <v>VG</v>
      </c>
      <c r="V27" s="51">
        <v>0.86650000000000005</v>
      </c>
      <c r="W27" s="51" t="str">
        <f t="shared" si="160"/>
        <v>VG</v>
      </c>
      <c r="X27" s="51" t="str">
        <f t="shared" ref="X27" si="197">AP27</f>
        <v>G</v>
      </c>
      <c r="Y27" s="51" t="str">
        <f t="shared" ref="Y27" si="198">BH27</f>
        <v>G</v>
      </c>
      <c r="Z27" s="51" t="str">
        <f t="shared" ref="Z27" si="199">BZ27</f>
        <v>G</v>
      </c>
      <c r="AA27" s="53">
        <v>0.78559090771131102</v>
      </c>
      <c r="AB27" s="53">
        <v>0.743003391024046</v>
      </c>
      <c r="AC27" s="53">
        <v>0.156726259303444</v>
      </c>
      <c r="AD27" s="53">
        <v>-2.8715013968540202</v>
      </c>
      <c r="AE27" s="53">
        <v>0.46304329418391199</v>
      </c>
      <c r="AF27" s="53">
        <v>0.50694832969046599</v>
      </c>
      <c r="AG27" s="53">
        <v>0.80859592164628602</v>
      </c>
      <c r="AH27" s="53">
        <v>0.76093468281902699</v>
      </c>
      <c r="AI27" s="48" t="s">
        <v>69</v>
      </c>
      <c r="AJ27" s="48" t="s">
        <v>69</v>
      </c>
      <c r="AK27" s="48" t="s">
        <v>71</v>
      </c>
      <c r="AL27" s="48" t="s">
        <v>71</v>
      </c>
      <c r="AM27" s="48" t="s">
        <v>71</v>
      </c>
      <c r="AN27" s="48" t="s">
        <v>69</v>
      </c>
      <c r="AO27" s="48" t="s">
        <v>69</v>
      </c>
      <c r="AP27" s="48" t="s">
        <v>69</v>
      </c>
      <c r="AR27" s="54" t="s">
        <v>144</v>
      </c>
      <c r="AS27" s="53">
        <v>0.79217245212859</v>
      </c>
      <c r="AT27" s="53">
        <v>0.81291601289947302</v>
      </c>
      <c r="AU27" s="53">
        <v>-2.5766189767210399</v>
      </c>
      <c r="AV27" s="53">
        <v>-1.88345517232321</v>
      </c>
      <c r="AW27" s="53">
        <v>0.45588106768258102</v>
      </c>
      <c r="AX27" s="53">
        <v>0.432532064823554</v>
      </c>
      <c r="AY27" s="53">
        <v>0.81724997374330399</v>
      </c>
      <c r="AZ27" s="53">
        <v>0.84176100323151803</v>
      </c>
      <c r="BA27" s="48" t="s">
        <v>69</v>
      </c>
      <c r="BB27" s="48" t="s">
        <v>71</v>
      </c>
      <c r="BC27" s="48" t="s">
        <v>71</v>
      </c>
      <c r="BD27" s="48" t="s">
        <v>71</v>
      </c>
      <c r="BE27" s="48" t="s">
        <v>71</v>
      </c>
      <c r="BF27" s="48" t="s">
        <v>71</v>
      </c>
      <c r="BG27" s="48" t="s">
        <v>69</v>
      </c>
      <c r="BH27" s="48" t="s">
        <v>69</v>
      </c>
      <c r="BI27" s="49">
        <f t="shared" ref="BI27" si="200">IF(BJ27=AR27,1,0)</f>
        <v>1</v>
      </c>
      <c r="BJ27" s="49" t="s">
        <v>144</v>
      </c>
      <c r="BK27" s="53">
        <v>0.787020500587154</v>
      </c>
      <c r="BL27" s="53">
        <v>0.80960352765802701</v>
      </c>
      <c r="BM27" s="53">
        <v>-0.55493717754498595</v>
      </c>
      <c r="BN27" s="53">
        <v>-0.43438129984824803</v>
      </c>
      <c r="BO27" s="53">
        <v>0.46149701993929099</v>
      </c>
      <c r="BP27" s="53">
        <v>0.43634444231819097</v>
      </c>
      <c r="BQ27" s="53">
        <v>0.80708203170917503</v>
      </c>
      <c r="BR27" s="53">
        <v>0.83278994643985804</v>
      </c>
      <c r="BS27" s="49" t="s">
        <v>69</v>
      </c>
      <c r="BT27" s="49" t="s">
        <v>71</v>
      </c>
      <c r="BU27" s="49" t="s">
        <v>71</v>
      </c>
      <c r="BV27" s="49" t="s">
        <v>71</v>
      </c>
      <c r="BW27" s="49" t="s">
        <v>71</v>
      </c>
      <c r="BX27" s="49" t="s">
        <v>71</v>
      </c>
      <c r="BY27" s="49" t="s">
        <v>69</v>
      </c>
      <c r="BZ27" s="49" t="s">
        <v>69</v>
      </c>
    </row>
    <row r="28" spans="1:78" s="56" customFormat="1" x14ac:dyDescent="0.3">
      <c r="A28" s="55">
        <v>14180300</v>
      </c>
      <c r="B28" s="55">
        <v>23780557</v>
      </c>
      <c r="C28" s="56" t="s">
        <v>139</v>
      </c>
      <c r="D28" s="66" t="s">
        <v>184</v>
      </c>
      <c r="F28" s="57"/>
      <c r="G28" s="58">
        <v>0.82</v>
      </c>
      <c r="H28" s="58" t="str">
        <f t="shared" ref="H28" si="201">IF(G28&gt;0.8,"VG",IF(G28&gt;0.7,"G",IF(G28&gt;0.45,"S","NS")))</f>
        <v>VG</v>
      </c>
      <c r="I28" s="58" t="str">
        <f t="shared" ref="I28" si="202">AI28</f>
        <v>G</v>
      </c>
      <c r="J28" s="58" t="str">
        <f t="shared" ref="J28" si="203">BB28</f>
        <v>VG</v>
      </c>
      <c r="K28" s="58" t="str">
        <f t="shared" ref="K28" si="204">BT28</f>
        <v>VG</v>
      </c>
      <c r="L28" s="59">
        <v>0.1646</v>
      </c>
      <c r="M28" s="58" t="str">
        <f t="shared" ref="M28" si="205">IF(ABS(L28)&lt;5%,"VG",IF(ABS(L28)&lt;10%,"G",IF(ABS(L28)&lt;15%,"S","NS")))</f>
        <v>NS</v>
      </c>
      <c r="N28" s="58" t="str">
        <f t="shared" ref="N28" si="206">AO28</f>
        <v>G</v>
      </c>
      <c r="O28" s="58" t="str">
        <f t="shared" ref="O28" si="207">BD28</f>
        <v>VG</v>
      </c>
      <c r="P28" s="58" t="str">
        <f t="shared" ref="P28" si="208">BY28</f>
        <v>G</v>
      </c>
      <c r="Q28" s="58">
        <v>0.41899999999999998</v>
      </c>
      <c r="R28" s="58" t="str">
        <f t="shared" ref="R28" si="209">IF(Q28&lt;=0.5,"VG",IF(Q28&lt;=0.6,"G",IF(Q28&lt;=0.7,"S","NS")))</f>
        <v>VG</v>
      </c>
      <c r="S28" s="58" t="str">
        <f t="shared" ref="S28" si="210">AN28</f>
        <v>G</v>
      </c>
      <c r="T28" s="58" t="str">
        <f t="shared" ref="T28" si="211">BF28</f>
        <v>VG</v>
      </c>
      <c r="U28" s="58" t="str">
        <f t="shared" ref="U28" si="212">BX28</f>
        <v>VG</v>
      </c>
      <c r="V28" s="58">
        <v>0.86</v>
      </c>
      <c r="W28" s="58" t="str">
        <f t="shared" ref="W28" si="213">IF(V28&gt;0.85,"VG",IF(V28&gt;0.75,"G",IF(V28&gt;0.6,"S","NS")))</f>
        <v>VG</v>
      </c>
      <c r="X28" s="58" t="str">
        <f t="shared" ref="X28" si="214">AP28</f>
        <v>G</v>
      </c>
      <c r="Y28" s="58" t="str">
        <f t="shared" ref="Y28" si="215">BH28</f>
        <v>G</v>
      </c>
      <c r="Z28" s="58" t="str">
        <f t="shared" ref="Z28" si="216">BZ28</f>
        <v>G</v>
      </c>
      <c r="AA28" s="60">
        <v>0.78559090771131102</v>
      </c>
      <c r="AB28" s="60">
        <v>0.743003391024046</v>
      </c>
      <c r="AC28" s="60">
        <v>0.156726259303444</v>
      </c>
      <c r="AD28" s="60">
        <v>-2.8715013968540202</v>
      </c>
      <c r="AE28" s="60">
        <v>0.46304329418391199</v>
      </c>
      <c r="AF28" s="60">
        <v>0.50694832969046599</v>
      </c>
      <c r="AG28" s="60">
        <v>0.80859592164628602</v>
      </c>
      <c r="AH28" s="60">
        <v>0.76093468281902699</v>
      </c>
      <c r="AI28" s="55" t="s">
        <v>69</v>
      </c>
      <c r="AJ28" s="55" t="s">
        <v>69</v>
      </c>
      <c r="AK28" s="55" t="s">
        <v>71</v>
      </c>
      <c r="AL28" s="55" t="s">
        <v>71</v>
      </c>
      <c r="AM28" s="55" t="s">
        <v>71</v>
      </c>
      <c r="AN28" s="55" t="s">
        <v>69</v>
      </c>
      <c r="AO28" s="55" t="s">
        <v>69</v>
      </c>
      <c r="AP28" s="55" t="s">
        <v>69</v>
      </c>
      <c r="AR28" s="61" t="s">
        <v>144</v>
      </c>
      <c r="AS28" s="60">
        <v>0.79217245212859</v>
      </c>
      <c r="AT28" s="60">
        <v>0.81291601289947302</v>
      </c>
      <c r="AU28" s="60">
        <v>-2.5766189767210399</v>
      </c>
      <c r="AV28" s="60">
        <v>-1.88345517232321</v>
      </c>
      <c r="AW28" s="60">
        <v>0.45588106768258102</v>
      </c>
      <c r="AX28" s="60">
        <v>0.432532064823554</v>
      </c>
      <c r="AY28" s="60">
        <v>0.81724997374330399</v>
      </c>
      <c r="AZ28" s="60">
        <v>0.84176100323151803</v>
      </c>
      <c r="BA28" s="55" t="s">
        <v>69</v>
      </c>
      <c r="BB28" s="55" t="s">
        <v>71</v>
      </c>
      <c r="BC28" s="55" t="s">
        <v>71</v>
      </c>
      <c r="BD28" s="55" t="s">
        <v>71</v>
      </c>
      <c r="BE28" s="55" t="s">
        <v>71</v>
      </c>
      <c r="BF28" s="55" t="s">
        <v>71</v>
      </c>
      <c r="BG28" s="55" t="s">
        <v>69</v>
      </c>
      <c r="BH28" s="55" t="s">
        <v>69</v>
      </c>
      <c r="BI28" s="56">
        <f t="shared" ref="BI28" si="217">IF(BJ28=AR28,1,0)</f>
        <v>1</v>
      </c>
      <c r="BJ28" s="56" t="s">
        <v>144</v>
      </c>
      <c r="BK28" s="60">
        <v>0.787020500587154</v>
      </c>
      <c r="BL28" s="60">
        <v>0.80960352765802701</v>
      </c>
      <c r="BM28" s="60">
        <v>-0.55493717754498595</v>
      </c>
      <c r="BN28" s="60">
        <v>-0.43438129984824803</v>
      </c>
      <c r="BO28" s="60">
        <v>0.46149701993929099</v>
      </c>
      <c r="BP28" s="60">
        <v>0.43634444231819097</v>
      </c>
      <c r="BQ28" s="60">
        <v>0.80708203170917503</v>
      </c>
      <c r="BR28" s="60">
        <v>0.83278994643985804</v>
      </c>
      <c r="BS28" s="56" t="s">
        <v>69</v>
      </c>
      <c r="BT28" s="56" t="s">
        <v>71</v>
      </c>
      <c r="BU28" s="56" t="s">
        <v>71</v>
      </c>
      <c r="BV28" s="56" t="s">
        <v>71</v>
      </c>
      <c r="BW28" s="56" t="s">
        <v>71</v>
      </c>
      <c r="BX28" s="56" t="s">
        <v>71</v>
      </c>
      <c r="BY28" s="56" t="s">
        <v>69</v>
      </c>
      <c r="BZ28" s="56" t="s">
        <v>69</v>
      </c>
    </row>
    <row r="29" spans="1:78" x14ac:dyDescent="0.3">
      <c r="A29" s="3"/>
      <c r="B29" s="3"/>
      <c r="M29" s="26"/>
      <c r="Q29" s="18"/>
      <c r="AA29" s="33"/>
      <c r="AB29" s="33"/>
      <c r="AC29" s="42"/>
      <c r="AD29" s="42"/>
      <c r="AE29" s="43"/>
      <c r="AF29" s="43"/>
      <c r="AG29" s="35"/>
      <c r="AH29" s="35"/>
      <c r="AI29" s="36"/>
      <c r="AJ29" s="36"/>
      <c r="AK29" s="40"/>
      <c r="AL29" s="40"/>
      <c r="AM29" s="41"/>
      <c r="AN29" s="41"/>
      <c r="AO29" s="3"/>
      <c r="AP29" s="3"/>
      <c r="AR29" s="44"/>
      <c r="AS29" s="33"/>
      <c r="AT29" s="33"/>
      <c r="AU29" s="42"/>
      <c r="AV29" s="42"/>
      <c r="AW29" s="43"/>
      <c r="AX29" s="43"/>
      <c r="AY29" s="35"/>
      <c r="AZ29" s="35"/>
      <c r="BA29" s="36"/>
      <c r="BB29" s="36"/>
      <c r="BC29" s="40"/>
      <c r="BD29" s="40"/>
      <c r="BE29" s="41"/>
      <c r="BF29" s="41"/>
      <c r="BG29" s="3"/>
      <c r="BH29" s="3"/>
      <c r="BK29" s="35"/>
      <c r="BL29" s="35"/>
      <c r="BM29" s="35"/>
      <c r="BN29" s="35"/>
      <c r="BO29" s="35"/>
      <c r="BP29" s="35"/>
      <c r="BQ29" s="35"/>
      <c r="BR29" s="35"/>
    </row>
    <row r="30" spans="1:78" x14ac:dyDescent="0.3">
      <c r="A30" s="3">
        <v>14181500</v>
      </c>
      <c r="B30" s="3">
        <v>23780511</v>
      </c>
      <c r="C30" t="s">
        <v>140</v>
      </c>
      <c r="D30" t="s">
        <v>137</v>
      </c>
      <c r="G30" s="16">
        <v>0.75</v>
      </c>
      <c r="H30" s="16" t="str">
        <f t="shared" ref="H30:H35" si="218">IF(G30&gt;0.8,"VG",IF(G30&gt;0.7,"G",IF(G30&gt;0.45,"S","NS")))</f>
        <v>G</v>
      </c>
      <c r="I30" s="16" t="str">
        <f t="shared" ref="I30:I35" si="219">AI30</f>
        <v>S</v>
      </c>
      <c r="J30" s="16" t="str">
        <f t="shared" ref="J30:J35" si="220">BB30</f>
        <v>G</v>
      </c>
      <c r="K30" s="16" t="str">
        <f t="shared" ref="K30:K35" si="221">BT30</f>
        <v>G</v>
      </c>
      <c r="L30" s="19">
        <v>0.05</v>
      </c>
      <c r="M30" s="26" t="str">
        <f t="shared" ref="M30:M35" si="222">IF(ABS(L30)&lt;5%,"VG",IF(ABS(L30)&lt;10%,"G",IF(ABS(L30)&lt;15%,"S","NS")))</f>
        <v>G</v>
      </c>
      <c r="N30" s="26" t="str">
        <f t="shared" ref="N30" si="223">AO30</f>
        <v>S</v>
      </c>
      <c r="O30" s="26" t="str">
        <f t="shared" ref="O30:O35" si="224">BD30</f>
        <v>VG</v>
      </c>
      <c r="P30" s="26" t="str">
        <f t="shared" ref="P30" si="225">BY30</f>
        <v>S</v>
      </c>
      <c r="Q30" s="18">
        <v>0.5</v>
      </c>
      <c r="R30" s="17" t="str">
        <f t="shared" ref="R30:R35" si="226">IF(Q30&lt;=0.5,"VG",IF(Q30&lt;=0.6,"G",IF(Q30&lt;=0.7,"S","NS")))</f>
        <v>VG</v>
      </c>
      <c r="S30" s="17" t="str">
        <f t="shared" ref="S30:S35" si="227">AN30</f>
        <v>S</v>
      </c>
      <c r="T30" s="17" t="str">
        <f t="shared" ref="T30:T35" si="228">BF30</f>
        <v>VG</v>
      </c>
      <c r="U30" s="17" t="str">
        <f t="shared" ref="U30:U35" si="229">BX30</f>
        <v>G</v>
      </c>
      <c r="V30" s="18">
        <v>0.77</v>
      </c>
      <c r="W30" s="18" t="str">
        <f t="shared" ref="W30:W35" si="230">IF(V30&gt;0.85,"VG",IF(V30&gt;0.75,"G",IF(V30&gt;0.6,"S","NS")))</f>
        <v>G</v>
      </c>
      <c r="X30" s="18" t="str">
        <f t="shared" ref="X30:X35" si="231">AP30</f>
        <v>S</v>
      </c>
      <c r="Y30" s="18" t="str">
        <f t="shared" ref="Y30:Y35" si="232">BH30</f>
        <v>G</v>
      </c>
      <c r="Z30" s="18" t="str">
        <f t="shared" ref="Z30:Z35" si="233">BZ30</f>
        <v>G</v>
      </c>
      <c r="AA30" s="33">
        <v>0.69109243519114505</v>
      </c>
      <c r="AB30" s="33">
        <v>0.62165023500303696</v>
      </c>
      <c r="AC30" s="42">
        <v>10.4787403099045</v>
      </c>
      <c r="AD30" s="42">
        <v>7.7219855943986397</v>
      </c>
      <c r="AE30" s="43">
        <v>0.55579453470581697</v>
      </c>
      <c r="AF30" s="43">
        <v>0.61510142659317801</v>
      </c>
      <c r="AG30" s="35">
        <v>0.72886052202951401</v>
      </c>
      <c r="AH30" s="35">
        <v>0.64513479012133601</v>
      </c>
      <c r="AI30" s="36" t="s">
        <v>70</v>
      </c>
      <c r="AJ30" s="36" t="s">
        <v>70</v>
      </c>
      <c r="AK30" s="40" t="s">
        <v>70</v>
      </c>
      <c r="AL30" s="40" t="s">
        <v>69</v>
      </c>
      <c r="AM30" s="41" t="s">
        <v>69</v>
      </c>
      <c r="AN30" s="41" t="s">
        <v>70</v>
      </c>
      <c r="AO30" s="3" t="s">
        <v>70</v>
      </c>
      <c r="AP30" s="3" t="s">
        <v>70</v>
      </c>
      <c r="AR30" s="44" t="s">
        <v>146</v>
      </c>
      <c r="AS30" s="33">
        <v>0.75229751907846798</v>
      </c>
      <c r="AT30" s="33">
        <v>0.76269557040214098</v>
      </c>
      <c r="AU30" s="42">
        <v>3.1623402801754099</v>
      </c>
      <c r="AV30" s="42">
        <v>3.8566207023999799</v>
      </c>
      <c r="AW30" s="43">
        <v>0.49769717793205498</v>
      </c>
      <c r="AX30" s="43">
        <v>0.48713902491779398</v>
      </c>
      <c r="AY30" s="35">
        <v>0.75643889114145302</v>
      </c>
      <c r="AZ30" s="35">
        <v>0.76791357762864898</v>
      </c>
      <c r="BA30" s="36" t="s">
        <v>69</v>
      </c>
      <c r="BB30" s="36" t="s">
        <v>69</v>
      </c>
      <c r="BC30" s="40" t="s">
        <v>71</v>
      </c>
      <c r="BD30" s="40" t="s">
        <v>71</v>
      </c>
      <c r="BE30" s="41" t="s">
        <v>71</v>
      </c>
      <c r="BF30" s="41" t="s">
        <v>71</v>
      </c>
      <c r="BG30" s="3" t="s">
        <v>69</v>
      </c>
      <c r="BH30" s="3" t="s">
        <v>69</v>
      </c>
      <c r="BI30">
        <f t="shared" ref="BI30:BI49" si="234">IF(BJ30=AR30,1,0)</f>
        <v>1</v>
      </c>
      <c r="BJ30" t="s">
        <v>146</v>
      </c>
      <c r="BK30" s="35">
        <v>0.69800656713076403</v>
      </c>
      <c r="BL30" s="35">
        <v>0.71745708736268099</v>
      </c>
      <c r="BM30" s="35">
        <v>10.1204637227085</v>
      </c>
      <c r="BN30" s="35">
        <v>9.7055296365984791</v>
      </c>
      <c r="BO30" s="35">
        <v>0.549539291469896</v>
      </c>
      <c r="BP30" s="35">
        <v>0.531547657917255</v>
      </c>
      <c r="BQ30" s="35">
        <v>0.73301234562413198</v>
      </c>
      <c r="BR30" s="35">
        <v>0.75112955584275898</v>
      </c>
      <c r="BS30" t="s">
        <v>70</v>
      </c>
      <c r="BT30" t="s">
        <v>69</v>
      </c>
      <c r="BU30" t="s">
        <v>70</v>
      </c>
      <c r="BV30" t="s">
        <v>69</v>
      </c>
      <c r="BW30" t="s">
        <v>69</v>
      </c>
      <c r="BX30" t="s">
        <v>69</v>
      </c>
      <c r="BY30" t="s">
        <v>70</v>
      </c>
      <c r="BZ30" t="s">
        <v>69</v>
      </c>
    </row>
    <row r="31" spans="1:78" s="49" customFormat="1" x14ac:dyDescent="0.3">
      <c r="A31" s="48">
        <v>14181500</v>
      </c>
      <c r="B31" s="48">
        <v>23780511</v>
      </c>
      <c r="C31" s="49" t="s">
        <v>140</v>
      </c>
      <c r="D31" s="49" t="s">
        <v>151</v>
      </c>
      <c r="F31" s="50"/>
      <c r="G31" s="51">
        <v>0.75800000000000001</v>
      </c>
      <c r="H31" s="51" t="str">
        <f t="shared" si="218"/>
        <v>G</v>
      </c>
      <c r="I31" s="51" t="str">
        <f t="shared" si="219"/>
        <v>S</v>
      </c>
      <c r="J31" s="51" t="str">
        <f t="shared" si="220"/>
        <v>G</v>
      </c>
      <c r="K31" s="51" t="str">
        <f t="shared" si="221"/>
        <v>G</v>
      </c>
      <c r="L31" s="52">
        <v>3.5000000000000003E-2</v>
      </c>
      <c r="M31" s="51" t="str">
        <f t="shared" si="222"/>
        <v>VG</v>
      </c>
      <c r="N31" s="51" t="str">
        <f t="shared" ref="N31" si="235">AO31</f>
        <v>S</v>
      </c>
      <c r="O31" s="51" t="str">
        <f t="shared" si="224"/>
        <v>VG</v>
      </c>
      <c r="P31" s="51" t="str">
        <f t="shared" ref="P31" si="236">BY31</f>
        <v>S</v>
      </c>
      <c r="Q31" s="51">
        <v>0.49</v>
      </c>
      <c r="R31" s="51" t="str">
        <f t="shared" si="226"/>
        <v>VG</v>
      </c>
      <c r="S31" s="51" t="str">
        <f t="shared" si="227"/>
        <v>S</v>
      </c>
      <c r="T31" s="51" t="str">
        <f t="shared" si="228"/>
        <v>VG</v>
      </c>
      <c r="U31" s="51" t="str">
        <f t="shared" si="229"/>
        <v>G</v>
      </c>
      <c r="V31" s="51">
        <v>0.77100000000000002</v>
      </c>
      <c r="W31" s="51" t="str">
        <f t="shared" si="230"/>
        <v>G</v>
      </c>
      <c r="X31" s="51" t="str">
        <f t="shared" si="231"/>
        <v>S</v>
      </c>
      <c r="Y31" s="51" t="str">
        <f t="shared" si="232"/>
        <v>G</v>
      </c>
      <c r="Z31" s="51" t="str">
        <f t="shared" si="233"/>
        <v>G</v>
      </c>
      <c r="AA31" s="53">
        <v>0.69109243519114505</v>
      </c>
      <c r="AB31" s="53">
        <v>0.62165023500303696</v>
      </c>
      <c r="AC31" s="53">
        <v>10.4787403099045</v>
      </c>
      <c r="AD31" s="53">
        <v>7.7219855943986397</v>
      </c>
      <c r="AE31" s="53">
        <v>0.55579453470581697</v>
      </c>
      <c r="AF31" s="53">
        <v>0.61510142659317801</v>
      </c>
      <c r="AG31" s="53">
        <v>0.72886052202951401</v>
      </c>
      <c r="AH31" s="53">
        <v>0.64513479012133601</v>
      </c>
      <c r="AI31" s="48" t="s">
        <v>70</v>
      </c>
      <c r="AJ31" s="48" t="s">
        <v>70</v>
      </c>
      <c r="AK31" s="48" t="s">
        <v>70</v>
      </c>
      <c r="AL31" s="48" t="s">
        <v>69</v>
      </c>
      <c r="AM31" s="48" t="s">
        <v>69</v>
      </c>
      <c r="AN31" s="48" t="s">
        <v>70</v>
      </c>
      <c r="AO31" s="48" t="s">
        <v>70</v>
      </c>
      <c r="AP31" s="48" t="s">
        <v>70</v>
      </c>
      <c r="AR31" s="54" t="s">
        <v>146</v>
      </c>
      <c r="AS31" s="53">
        <v>0.75229751907846798</v>
      </c>
      <c r="AT31" s="53">
        <v>0.76269557040214098</v>
      </c>
      <c r="AU31" s="53">
        <v>3.1623402801754099</v>
      </c>
      <c r="AV31" s="53">
        <v>3.8566207023999799</v>
      </c>
      <c r="AW31" s="53">
        <v>0.49769717793205498</v>
      </c>
      <c r="AX31" s="53">
        <v>0.48713902491779398</v>
      </c>
      <c r="AY31" s="53">
        <v>0.75643889114145302</v>
      </c>
      <c r="AZ31" s="53">
        <v>0.76791357762864898</v>
      </c>
      <c r="BA31" s="48" t="s">
        <v>69</v>
      </c>
      <c r="BB31" s="48" t="s">
        <v>69</v>
      </c>
      <c r="BC31" s="48" t="s">
        <v>71</v>
      </c>
      <c r="BD31" s="48" t="s">
        <v>71</v>
      </c>
      <c r="BE31" s="48" t="s">
        <v>71</v>
      </c>
      <c r="BF31" s="48" t="s">
        <v>71</v>
      </c>
      <c r="BG31" s="48" t="s">
        <v>69</v>
      </c>
      <c r="BH31" s="48" t="s">
        <v>69</v>
      </c>
      <c r="BI31" s="49">
        <f t="shared" ref="BI31" si="237">IF(BJ31=AR31,1,0)</f>
        <v>1</v>
      </c>
      <c r="BJ31" s="49" t="s">
        <v>146</v>
      </c>
      <c r="BK31" s="53">
        <v>0.69800656713076403</v>
      </c>
      <c r="BL31" s="53">
        <v>0.71745708736268099</v>
      </c>
      <c r="BM31" s="53">
        <v>10.1204637227085</v>
      </c>
      <c r="BN31" s="53">
        <v>9.7055296365984791</v>
      </c>
      <c r="BO31" s="53">
        <v>0.549539291469896</v>
      </c>
      <c r="BP31" s="53">
        <v>0.531547657917255</v>
      </c>
      <c r="BQ31" s="53">
        <v>0.73301234562413198</v>
      </c>
      <c r="BR31" s="53">
        <v>0.75112955584275898</v>
      </c>
      <c r="BS31" s="49" t="s">
        <v>70</v>
      </c>
      <c r="BT31" s="49" t="s">
        <v>69</v>
      </c>
      <c r="BU31" s="49" t="s">
        <v>70</v>
      </c>
      <c r="BV31" s="49" t="s">
        <v>69</v>
      </c>
      <c r="BW31" s="49" t="s">
        <v>69</v>
      </c>
      <c r="BX31" s="49" t="s">
        <v>69</v>
      </c>
      <c r="BY31" s="49" t="s">
        <v>70</v>
      </c>
      <c r="BZ31" s="49" t="s">
        <v>69</v>
      </c>
    </row>
    <row r="32" spans="1:78" s="56" customFormat="1" ht="28.8" x14ac:dyDescent="0.3">
      <c r="A32" s="55">
        <v>14181500</v>
      </c>
      <c r="B32" s="55">
        <v>23780511</v>
      </c>
      <c r="C32" s="56" t="s">
        <v>140</v>
      </c>
      <c r="D32" s="66" t="s">
        <v>157</v>
      </c>
      <c r="E32" s="56" t="s">
        <v>159</v>
      </c>
      <c r="F32" s="57"/>
      <c r="G32" s="58">
        <v>0.53</v>
      </c>
      <c r="H32" s="58" t="str">
        <f t="shared" si="218"/>
        <v>S</v>
      </c>
      <c r="I32" s="58" t="str">
        <f t="shared" si="219"/>
        <v>S</v>
      </c>
      <c r="J32" s="58" t="str">
        <f t="shared" si="220"/>
        <v>G</v>
      </c>
      <c r="K32" s="58" t="str">
        <f t="shared" si="221"/>
        <v>G</v>
      </c>
      <c r="L32" s="59">
        <v>0.25700000000000001</v>
      </c>
      <c r="M32" s="58" t="str">
        <f t="shared" si="222"/>
        <v>NS</v>
      </c>
      <c r="N32" s="58" t="str">
        <f t="shared" ref="N32" si="238">AO32</f>
        <v>S</v>
      </c>
      <c r="O32" s="58" t="str">
        <f t="shared" si="224"/>
        <v>VG</v>
      </c>
      <c r="P32" s="58" t="str">
        <f t="shared" ref="P32" si="239">BY32</f>
        <v>S</v>
      </c>
      <c r="Q32" s="58">
        <v>0.64</v>
      </c>
      <c r="R32" s="58" t="str">
        <f t="shared" si="226"/>
        <v>S</v>
      </c>
      <c r="S32" s="58" t="str">
        <f t="shared" si="227"/>
        <v>S</v>
      </c>
      <c r="T32" s="58" t="str">
        <f t="shared" si="228"/>
        <v>VG</v>
      </c>
      <c r="U32" s="58" t="str">
        <f t="shared" si="229"/>
        <v>G</v>
      </c>
      <c r="V32" s="58">
        <v>0.68</v>
      </c>
      <c r="W32" s="58" t="str">
        <f t="shared" si="230"/>
        <v>S</v>
      </c>
      <c r="X32" s="58" t="str">
        <f t="shared" si="231"/>
        <v>S</v>
      </c>
      <c r="Y32" s="58" t="str">
        <f t="shared" si="232"/>
        <v>G</v>
      </c>
      <c r="Z32" s="58" t="str">
        <f t="shared" si="233"/>
        <v>G</v>
      </c>
      <c r="AA32" s="60">
        <v>0.69109243519114505</v>
      </c>
      <c r="AB32" s="60">
        <v>0.62165023500303696</v>
      </c>
      <c r="AC32" s="60">
        <v>10.4787403099045</v>
      </c>
      <c r="AD32" s="60">
        <v>7.7219855943986397</v>
      </c>
      <c r="AE32" s="60">
        <v>0.55579453470581697</v>
      </c>
      <c r="AF32" s="60">
        <v>0.61510142659317801</v>
      </c>
      <c r="AG32" s="60">
        <v>0.72886052202951401</v>
      </c>
      <c r="AH32" s="60">
        <v>0.64513479012133601</v>
      </c>
      <c r="AI32" s="55" t="s">
        <v>70</v>
      </c>
      <c r="AJ32" s="55" t="s">
        <v>70</v>
      </c>
      <c r="AK32" s="55" t="s">
        <v>70</v>
      </c>
      <c r="AL32" s="55" t="s">
        <v>69</v>
      </c>
      <c r="AM32" s="55" t="s">
        <v>69</v>
      </c>
      <c r="AN32" s="55" t="s">
        <v>70</v>
      </c>
      <c r="AO32" s="55" t="s">
        <v>70</v>
      </c>
      <c r="AP32" s="55" t="s">
        <v>70</v>
      </c>
      <c r="AR32" s="61" t="s">
        <v>146</v>
      </c>
      <c r="AS32" s="60">
        <v>0.75229751907846798</v>
      </c>
      <c r="AT32" s="60">
        <v>0.76269557040214098</v>
      </c>
      <c r="AU32" s="60">
        <v>3.1623402801754099</v>
      </c>
      <c r="AV32" s="60">
        <v>3.8566207023999799</v>
      </c>
      <c r="AW32" s="60">
        <v>0.49769717793205498</v>
      </c>
      <c r="AX32" s="60">
        <v>0.48713902491779398</v>
      </c>
      <c r="AY32" s="60">
        <v>0.75643889114145302</v>
      </c>
      <c r="AZ32" s="60">
        <v>0.76791357762864898</v>
      </c>
      <c r="BA32" s="55" t="s">
        <v>69</v>
      </c>
      <c r="BB32" s="55" t="s">
        <v>69</v>
      </c>
      <c r="BC32" s="55" t="s">
        <v>71</v>
      </c>
      <c r="BD32" s="55" t="s">
        <v>71</v>
      </c>
      <c r="BE32" s="55" t="s">
        <v>71</v>
      </c>
      <c r="BF32" s="55" t="s">
        <v>71</v>
      </c>
      <c r="BG32" s="55" t="s">
        <v>69</v>
      </c>
      <c r="BH32" s="55" t="s">
        <v>69</v>
      </c>
      <c r="BI32" s="56">
        <f t="shared" ref="BI32" si="240">IF(BJ32=AR32,1,0)</f>
        <v>1</v>
      </c>
      <c r="BJ32" s="56" t="s">
        <v>146</v>
      </c>
      <c r="BK32" s="60">
        <v>0.69800656713076403</v>
      </c>
      <c r="BL32" s="60">
        <v>0.71745708736268099</v>
      </c>
      <c r="BM32" s="60">
        <v>10.1204637227085</v>
      </c>
      <c r="BN32" s="60">
        <v>9.7055296365984791</v>
      </c>
      <c r="BO32" s="60">
        <v>0.549539291469896</v>
      </c>
      <c r="BP32" s="60">
        <v>0.531547657917255</v>
      </c>
      <c r="BQ32" s="60">
        <v>0.73301234562413198</v>
      </c>
      <c r="BR32" s="60">
        <v>0.75112955584275898</v>
      </c>
      <c r="BS32" s="56" t="s">
        <v>70</v>
      </c>
      <c r="BT32" s="56" t="s">
        <v>69</v>
      </c>
      <c r="BU32" s="56" t="s">
        <v>70</v>
      </c>
      <c r="BV32" s="56" t="s">
        <v>69</v>
      </c>
      <c r="BW32" s="56" t="s">
        <v>69</v>
      </c>
      <c r="BX32" s="56" t="s">
        <v>69</v>
      </c>
      <c r="BY32" s="56" t="s">
        <v>70</v>
      </c>
      <c r="BZ32" s="56" t="s">
        <v>69</v>
      </c>
    </row>
    <row r="33" spans="1:78" s="49" customFormat="1" ht="28.8" x14ac:dyDescent="0.3">
      <c r="A33" s="48">
        <v>14181500</v>
      </c>
      <c r="B33" s="48">
        <v>23780511</v>
      </c>
      <c r="C33" s="49" t="s">
        <v>140</v>
      </c>
      <c r="D33" s="65" t="s">
        <v>166</v>
      </c>
      <c r="E33" s="49" t="s">
        <v>167</v>
      </c>
      <c r="F33" s="50"/>
      <c r="G33" s="51">
        <v>0.75</v>
      </c>
      <c r="H33" s="51" t="str">
        <f t="shared" si="218"/>
        <v>G</v>
      </c>
      <c r="I33" s="51" t="str">
        <f t="shared" si="219"/>
        <v>S</v>
      </c>
      <c r="J33" s="51" t="str">
        <f t="shared" si="220"/>
        <v>G</v>
      </c>
      <c r="K33" s="51" t="str">
        <f t="shared" si="221"/>
        <v>G</v>
      </c>
      <c r="L33" s="52">
        <v>2E-3</v>
      </c>
      <c r="M33" s="51" t="str">
        <f t="shared" si="222"/>
        <v>VG</v>
      </c>
      <c r="N33" s="51" t="str">
        <f t="shared" ref="N33" si="241">AO33</f>
        <v>S</v>
      </c>
      <c r="O33" s="51" t="str">
        <f t="shared" si="224"/>
        <v>VG</v>
      </c>
      <c r="P33" s="51" t="str">
        <f t="shared" ref="P33" si="242">BY33</f>
        <v>S</v>
      </c>
      <c r="Q33" s="51">
        <v>0.5</v>
      </c>
      <c r="R33" s="51" t="str">
        <f t="shared" si="226"/>
        <v>VG</v>
      </c>
      <c r="S33" s="51" t="str">
        <f t="shared" si="227"/>
        <v>S</v>
      </c>
      <c r="T33" s="51" t="str">
        <f t="shared" si="228"/>
        <v>VG</v>
      </c>
      <c r="U33" s="51" t="str">
        <f t="shared" si="229"/>
        <v>G</v>
      </c>
      <c r="V33" s="51">
        <v>0.77</v>
      </c>
      <c r="W33" s="51" t="str">
        <f t="shared" si="230"/>
        <v>G</v>
      </c>
      <c r="X33" s="51" t="str">
        <f t="shared" si="231"/>
        <v>S</v>
      </c>
      <c r="Y33" s="51" t="str">
        <f t="shared" si="232"/>
        <v>G</v>
      </c>
      <c r="Z33" s="51" t="str">
        <f t="shared" si="233"/>
        <v>G</v>
      </c>
      <c r="AA33" s="53">
        <v>0.69109243519114505</v>
      </c>
      <c r="AB33" s="53">
        <v>0.62165023500303696</v>
      </c>
      <c r="AC33" s="53">
        <v>10.4787403099045</v>
      </c>
      <c r="AD33" s="53">
        <v>7.7219855943986397</v>
      </c>
      <c r="AE33" s="53">
        <v>0.55579453470581697</v>
      </c>
      <c r="AF33" s="53">
        <v>0.61510142659317801</v>
      </c>
      <c r="AG33" s="53">
        <v>0.72886052202951401</v>
      </c>
      <c r="AH33" s="53">
        <v>0.64513479012133601</v>
      </c>
      <c r="AI33" s="48" t="s">
        <v>70</v>
      </c>
      <c r="AJ33" s="48" t="s">
        <v>70</v>
      </c>
      <c r="AK33" s="48" t="s">
        <v>70</v>
      </c>
      <c r="AL33" s="48" t="s">
        <v>69</v>
      </c>
      <c r="AM33" s="48" t="s">
        <v>69</v>
      </c>
      <c r="AN33" s="48" t="s">
        <v>70</v>
      </c>
      <c r="AO33" s="48" t="s">
        <v>70</v>
      </c>
      <c r="AP33" s="48" t="s">
        <v>70</v>
      </c>
      <c r="AR33" s="54" t="s">
        <v>146</v>
      </c>
      <c r="AS33" s="53">
        <v>0.75229751907846798</v>
      </c>
      <c r="AT33" s="53">
        <v>0.76269557040214098</v>
      </c>
      <c r="AU33" s="53">
        <v>3.1623402801754099</v>
      </c>
      <c r="AV33" s="53">
        <v>3.8566207023999799</v>
      </c>
      <c r="AW33" s="53">
        <v>0.49769717793205498</v>
      </c>
      <c r="AX33" s="53">
        <v>0.48713902491779398</v>
      </c>
      <c r="AY33" s="53">
        <v>0.75643889114145302</v>
      </c>
      <c r="AZ33" s="53">
        <v>0.76791357762864898</v>
      </c>
      <c r="BA33" s="48" t="s">
        <v>69</v>
      </c>
      <c r="BB33" s="48" t="s">
        <v>69</v>
      </c>
      <c r="BC33" s="48" t="s">
        <v>71</v>
      </c>
      <c r="BD33" s="48" t="s">
        <v>71</v>
      </c>
      <c r="BE33" s="48" t="s">
        <v>71</v>
      </c>
      <c r="BF33" s="48" t="s">
        <v>71</v>
      </c>
      <c r="BG33" s="48" t="s">
        <v>69</v>
      </c>
      <c r="BH33" s="48" t="s">
        <v>69</v>
      </c>
      <c r="BI33" s="49">
        <f t="shared" ref="BI33" si="243">IF(BJ33=AR33,1,0)</f>
        <v>1</v>
      </c>
      <c r="BJ33" s="49" t="s">
        <v>146</v>
      </c>
      <c r="BK33" s="53">
        <v>0.69800656713076403</v>
      </c>
      <c r="BL33" s="53">
        <v>0.71745708736268099</v>
      </c>
      <c r="BM33" s="53">
        <v>10.1204637227085</v>
      </c>
      <c r="BN33" s="53">
        <v>9.7055296365984791</v>
      </c>
      <c r="BO33" s="53">
        <v>0.549539291469896</v>
      </c>
      <c r="BP33" s="53">
        <v>0.531547657917255</v>
      </c>
      <c r="BQ33" s="53">
        <v>0.73301234562413198</v>
      </c>
      <c r="BR33" s="53">
        <v>0.75112955584275898</v>
      </c>
      <c r="BS33" s="49" t="s">
        <v>70</v>
      </c>
      <c r="BT33" s="49" t="s">
        <v>69</v>
      </c>
      <c r="BU33" s="49" t="s">
        <v>70</v>
      </c>
      <c r="BV33" s="49" t="s">
        <v>69</v>
      </c>
      <c r="BW33" s="49" t="s">
        <v>69</v>
      </c>
      <c r="BX33" s="49" t="s">
        <v>69</v>
      </c>
      <c r="BY33" s="49" t="s">
        <v>70</v>
      </c>
      <c r="BZ33" s="49" t="s">
        <v>69</v>
      </c>
    </row>
    <row r="34" spans="1:78" s="49" customFormat="1" x14ac:dyDescent="0.3">
      <c r="A34" s="48">
        <v>14181500</v>
      </c>
      <c r="B34" s="48">
        <v>23780511</v>
      </c>
      <c r="C34" s="49" t="s">
        <v>140</v>
      </c>
      <c r="D34" s="65" t="s">
        <v>168</v>
      </c>
      <c r="E34" s="49" t="s">
        <v>169</v>
      </c>
      <c r="F34" s="50"/>
      <c r="G34" s="51">
        <v>0.73</v>
      </c>
      <c r="H34" s="51" t="str">
        <f t="shared" si="218"/>
        <v>G</v>
      </c>
      <c r="I34" s="51" t="str">
        <f t="shared" si="219"/>
        <v>S</v>
      </c>
      <c r="J34" s="51" t="str">
        <f t="shared" si="220"/>
        <v>G</v>
      </c>
      <c r="K34" s="51" t="str">
        <f t="shared" si="221"/>
        <v>G</v>
      </c>
      <c r="L34" s="52">
        <v>6.9000000000000006E-2</v>
      </c>
      <c r="M34" s="51" t="str">
        <f t="shared" si="222"/>
        <v>G</v>
      </c>
      <c r="N34" s="51" t="str">
        <f t="shared" ref="N34" si="244">AO34</f>
        <v>S</v>
      </c>
      <c r="O34" s="51" t="str">
        <f t="shared" si="224"/>
        <v>VG</v>
      </c>
      <c r="P34" s="51" t="str">
        <f t="shared" ref="P34" si="245">BY34</f>
        <v>S</v>
      </c>
      <c r="Q34" s="51">
        <v>0.51</v>
      </c>
      <c r="R34" s="51" t="str">
        <f t="shared" si="226"/>
        <v>G</v>
      </c>
      <c r="S34" s="51" t="str">
        <f t="shared" si="227"/>
        <v>S</v>
      </c>
      <c r="T34" s="51" t="str">
        <f t="shared" si="228"/>
        <v>VG</v>
      </c>
      <c r="U34" s="51" t="str">
        <f t="shared" si="229"/>
        <v>G</v>
      </c>
      <c r="V34" s="51">
        <v>0.755</v>
      </c>
      <c r="W34" s="51" t="str">
        <f t="shared" si="230"/>
        <v>G</v>
      </c>
      <c r="X34" s="51" t="str">
        <f t="shared" si="231"/>
        <v>S</v>
      </c>
      <c r="Y34" s="51" t="str">
        <f t="shared" si="232"/>
        <v>G</v>
      </c>
      <c r="Z34" s="51" t="str">
        <f t="shared" si="233"/>
        <v>G</v>
      </c>
      <c r="AA34" s="53">
        <v>0.69109243519114505</v>
      </c>
      <c r="AB34" s="53">
        <v>0.62165023500303696</v>
      </c>
      <c r="AC34" s="53">
        <v>10.4787403099045</v>
      </c>
      <c r="AD34" s="53">
        <v>7.7219855943986397</v>
      </c>
      <c r="AE34" s="53">
        <v>0.55579453470581697</v>
      </c>
      <c r="AF34" s="53">
        <v>0.61510142659317801</v>
      </c>
      <c r="AG34" s="53">
        <v>0.72886052202951401</v>
      </c>
      <c r="AH34" s="53">
        <v>0.64513479012133601</v>
      </c>
      <c r="AI34" s="48" t="s">
        <v>70</v>
      </c>
      <c r="AJ34" s="48" t="s">
        <v>70</v>
      </c>
      <c r="AK34" s="48" t="s">
        <v>70</v>
      </c>
      <c r="AL34" s="48" t="s">
        <v>69</v>
      </c>
      <c r="AM34" s="48" t="s">
        <v>69</v>
      </c>
      <c r="AN34" s="48" t="s">
        <v>70</v>
      </c>
      <c r="AO34" s="48" t="s">
        <v>70</v>
      </c>
      <c r="AP34" s="48" t="s">
        <v>70</v>
      </c>
      <c r="AR34" s="54" t="s">
        <v>146</v>
      </c>
      <c r="AS34" s="53">
        <v>0.75229751907846798</v>
      </c>
      <c r="AT34" s="53">
        <v>0.76269557040214098</v>
      </c>
      <c r="AU34" s="53">
        <v>3.1623402801754099</v>
      </c>
      <c r="AV34" s="53">
        <v>3.8566207023999799</v>
      </c>
      <c r="AW34" s="53">
        <v>0.49769717793205498</v>
      </c>
      <c r="AX34" s="53">
        <v>0.48713902491779398</v>
      </c>
      <c r="AY34" s="53">
        <v>0.75643889114145302</v>
      </c>
      <c r="AZ34" s="53">
        <v>0.76791357762864898</v>
      </c>
      <c r="BA34" s="48" t="s">
        <v>69</v>
      </c>
      <c r="BB34" s="48" t="s">
        <v>69</v>
      </c>
      <c r="BC34" s="48" t="s">
        <v>71</v>
      </c>
      <c r="BD34" s="48" t="s">
        <v>71</v>
      </c>
      <c r="BE34" s="48" t="s">
        <v>71</v>
      </c>
      <c r="BF34" s="48" t="s">
        <v>71</v>
      </c>
      <c r="BG34" s="48" t="s">
        <v>69</v>
      </c>
      <c r="BH34" s="48" t="s">
        <v>69</v>
      </c>
      <c r="BI34" s="49">
        <f t="shared" ref="BI34" si="246">IF(BJ34=AR34,1,0)</f>
        <v>1</v>
      </c>
      <c r="BJ34" s="49" t="s">
        <v>146</v>
      </c>
      <c r="BK34" s="53">
        <v>0.69800656713076403</v>
      </c>
      <c r="BL34" s="53">
        <v>0.71745708736268099</v>
      </c>
      <c r="BM34" s="53">
        <v>10.1204637227085</v>
      </c>
      <c r="BN34" s="53">
        <v>9.7055296365984791</v>
      </c>
      <c r="BO34" s="53">
        <v>0.549539291469896</v>
      </c>
      <c r="BP34" s="53">
        <v>0.531547657917255</v>
      </c>
      <c r="BQ34" s="53">
        <v>0.73301234562413198</v>
      </c>
      <c r="BR34" s="53">
        <v>0.75112955584275898</v>
      </c>
      <c r="BS34" s="49" t="s">
        <v>70</v>
      </c>
      <c r="BT34" s="49" t="s">
        <v>69</v>
      </c>
      <c r="BU34" s="49" t="s">
        <v>70</v>
      </c>
      <c r="BV34" s="49" t="s">
        <v>69</v>
      </c>
      <c r="BW34" s="49" t="s">
        <v>69</v>
      </c>
      <c r="BX34" s="49" t="s">
        <v>69</v>
      </c>
      <c r="BY34" s="49" t="s">
        <v>70</v>
      </c>
      <c r="BZ34" s="49" t="s">
        <v>69</v>
      </c>
    </row>
    <row r="35" spans="1:78" s="49" customFormat="1" x14ac:dyDescent="0.3">
      <c r="A35" s="48">
        <v>14181500</v>
      </c>
      <c r="B35" s="48">
        <v>23780511</v>
      </c>
      <c r="C35" s="49" t="s">
        <v>140</v>
      </c>
      <c r="D35" s="65" t="s">
        <v>170</v>
      </c>
      <c r="E35" s="49" t="s">
        <v>171</v>
      </c>
      <c r="F35" s="50"/>
      <c r="G35" s="51">
        <v>0.75</v>
      </c>
      <c r="H35" s="51" t="str">
        <f t="shared" si="218"/>
        <v>G</v>
      </c>
      <c r="I35" s="51" t="str">
        <f t="shared" si="219"/>
        <v>S</v>
      </c>
      <c r="J35" s="51" t="str">
        <f t="shared" si="220"/>
        <v>G</v>
      </c>
      <c r="K35" s="51" t="str">
        <f t="shared" si="221"/>
        <v>G</v>
      </c>
      <c r="L35" s="52">
        <v>8.0000000000000004E-4</v>
      </c>
      <c r="M35" s="51" t="str">
        <f t="shared" si="222"/>
        <v>VG</v>
      </c>
      <c r="N35" s="51" t="str">
        <f t="shared" ref="N35" si="247">AO35</f>
        <v>S</v>
      </c>
      <c r="O35" s="51" t="str">
        <f t="shared" si="224"/>
        <v>VG</v>
      </c>
      <c r="P35" s="51" t="str">
        <f t="shared" ref="P35" si="248">BY35</f>
        <v>S</v>
      </c>
      <c r="Q35" s="51">
        <v>0.5</v>
      </c>
      <c r="R35" s="51" t="str">
        <f t="shared" si="226"/>
        <v>VG</v>
      </c>
      <c r="S35" s="51" t="str">
        <f t="shared" si="227"/>
        <v>S</v>
      </c>
      <c r="T35" s="51" t="str">
        <f t="shared" si="228"/>
        <v>VG</v>
      </c>
      <c r="U35" s="51" t="str">
        <f t="shared" si="229"/>
        <v>G</v>
      </c>
      <c r="V35" s="51">
        <v>0.77</v>
      </c>
      <c r="W35" s="51" t="str">
        <f t="shared" si="230"/>
        <v>G</v>
      </c>
      <c r="X35" s="51" t="str">
        <f t="shared" si="231"/>
        <v>S</v>
      </c>
      <c r="Y35" s="51" t="str">
        <f t="shared" si="232"/>
        <v>G</v>
      </c>
      <c r="Z35" s="51" t="str">
        <f t="shared" si="233"/>
        <v>G</v>
      </c>
      <c r="AA35" s="53">
        <v>0.69109243519114505</v>
      </c>
      <c r="AB35" s="53">
        <v>0.62165023500303696</v>
      </c>
      <c r="AC35" s="53">
        <v>10.4787403099045</v>
      </c>
      <c r="AD35" s="53">
        <v>7.7219855943986397</v>
      </c>
      <c r="AE35" s="53">
        <v>0.55579453470581697</v>
      </c>
      <c r="AF35" s="53">
        <v>0.61510142659317801</v>
      </c>
      <c r="AG35" s="53">
        <v>0.72886052202951401</v>
      </c>
      <c r="AH35" s="53">
        <v>0.64513479012133601</v>
      </c>
      <c r="AI35" s="48" t="s">
        <v>70</v>
      </c>
      <c r="AJ35" s="48" t="s">
        <v>70</v>
      </c>
      <c r="AK35" s="48" t="s">
        <v>70</v>
      </c>
      <c r="AL35" s="48" t="s">
        <v>69</v>
      </c>
      <c r="AM35" s="48" t="s">
        <v>69</v>
      </c>
      <c r="AN35" s="48" t="s">
        <v>70</v>
      </c>
      <c r="AO35" s="48" t="s">
        <v>70</v>
      </c>
      <c r="AP35" s="48" t="s">
        <v>70</v>
      </c>
      <c r="AR35" s="54" t="s">
        <v>146</v>
      </c>
      <c r="AS35" s="53">
        <v>0.75229751907846798</v>
      </c>
      <c r="AT35" s="53">
        <v>0.76269557040214098</v>
      </c>
      <c r="AU35" s="53">
        <v>3.1623402801754099</v>
      </c>
      <c r="AV35" s="53">
        <v>3.8566207023999799</v>
      </c>
      <c r="AW35" s="53">
        <v>0.49769717793205498</v>
      </c>
      <c r="AX35" s="53">
        <v>0.48713902491779398</v>
      </c>
      <c r="AY35" s="53">
        <v>0.75643889114145302</v>
      </c>
      <c r="AZ35" s="53">
        <v>0.76791357762864898</v>
      </c>
      <c r="BA35" s="48" t="s">
        <v>69</v>
      </c>
      <c r="BB35" s="48" t="s">
        <v>69</v>
      </c>
      <c r="BC35" s="48" t="s">
        <v>71</v>
      </c>
      <c r="BD35" s="48" t="s">
        <v>71</v>
      </c>
      <c r="BE35" s="48" t="s">
        <v>71</v>
      </c>
      <c r="BF35" s="48" t="s">
        <v>71</v>
      </c>
      <c r="BG35" s="48" t="s">
        <v>69</v>
      </c>
      <c r="BH35" s="48" t="s">
        <v>69</v>
      </c>
      <c r="BI35" s="49">
        <f t="shared" ref="BI35" si="249">IF(BJ35=AR35,1,0)</f>
        <v>1</v>
      </c>
      <c r="BJ35" s="49" t="s">
        <v>146</v>
      </c>
      <c r="BK35" s="53">
        <v>0.69800656713076403</v>
      </c>
      <c r="BL35" s="53">
        <v>0.71745708736268099</v>
      </c>
      <c r="BM35" s="53">
        <v>10.1204637227085</v>
      </c>
      <c r="BN35" s="53">
        <v>9.7055296365984791</v>
      </c>
      <c r="BO35" s="53">
        <v>0.549539291469896</v>
      </c>
      <c r="BP35" s="53">
        <v>0.531547657917255</v>
      </c>
      <c r="BQ35" s="53">
        <v>0.73301234562413198</v>
      </c>
      <c r="BR35" s="53">
        <v>0.75112955584275898</v>
      </c>
      <c r="BS35" s="49" t="s">
        <v>70</v>
      </c>
      <c r="BT35" s="49" t="s">
        <v>69</v>
      </c>
      <c r="BU35" s="49" t="s">
        <v>70</v>
      </c>
      <c r="BV35" s="49" t="s">
        <v>69</v>
      </c>
      <c r="BW35" s="49" t="s">
        <v>69</v>
      </c>
      <c r="BX35" s="49" t="s">
        <v>69</v>
      </c>
      <c r="BY35" s="49" t="s">
        <v>70</v>
      </c>
      <c r="BZ35" s="49" t="s">
        <v>69</v>
      </c>
    </row>
    <row r="36" spans="1:78" s="49" customFormat="1" x14ac:dyDescent="0.3">
      <c r="A36" s="48">
        <v>14181500</v>
      </c>
      <c r="B36" s="48">
        <v>23780511</v>
      </c>
      <c r="C36" s="49" t="s">
        <v>140</v>
      </c>
      <c r="D36" s="65" t="s">
        <v>184</v>
      </c>
      <c r="F36" s="50"/>
      <c r="G36" s="51">
        <v>0.76100000000000001</v>
      </c>
      <c r="H36" s="51" t="str">
        <f t="shared" ref="H36" si="250">IF(G36&gt;0.8,"VG",IF(G36&gt;0.7,"G",IF(G36&gt;0.45,"S","NS")))</f>
        <v>G</v>
      </c>
      <c r="I36" s="51" t="str">
        <f t="shared" ref="I36" si="251">AI36</f>
        <v>S</v>
      </c>
      <c r="J36" s="51" t="str">
        <f t="shared" ref="J36" si="252">BB36</f>
        <v>G</v>
      </c>
      <c r="K36" s="51" t="str">
        <f t="shared" ref="K36" si="253">BT36</f>
        <v>G</v>
      </c>
      <c r="L36" s="52">
        <v>8.2000000000000007E-3</v>
      </c>
      <c r="M36" s="51" t="str">
        <f t="shared" ref="M36" si="254">IF(ABS(L36)&lt;5%,"VG",IF(ABS(L36)&lt;10%,"G",IF(ABS(L36)&lt;15%,"S","NS")))</f>
        <v>VG</v>
      </c>
      <c r="N36" s="51" t="str">
        <f t="shared" ref="N36" si="255">AO36</f>
        <v>S</v>
      </c>
      <c r="O36" s="51" t="str">
        <f t="shared" ref="O36" si="256">BD36</f>
        <v>VG</v>
      </c>
      <c r="P36" s="51" t="str">
        <f t="shared" ref="P36" si="257">BY36</f>
        <v>S</v>
      </c>
      <c r="Q36" s="51">
        <v>0.48899999999999999</v>
      </c>
      <c r="R36" s="51" t="str">
        <f t="shared" ref="R36" si="258">IF(Q36&lt;=0.5,"VG",IF(Q36&lt;=0.6,"G",IF(Q36&lt;=0.7,"S","NS")))</f>
        <v>VG</v>
      </c>
      <c r="S36" s="51" t="str">
        <f t="shared" ref="S36" si="259">AN36</f>
        <v>S</v>
      </c>
      <c r="T36" s="51" t="str">
        <f t="shared" ref="T36" si="260">BF36</f>
        <v>VG</v>
      </c>
      <c r="U36" s="51" t="str">
        <f t="shared" ref="U36" si="261">BX36</f>
        <v>G</v>
      </c>
      <c r="V36" s="51">
        <v>0.77400000000000002</v>
      </c>
      <c r="W36" s="51" t="str">
        <f t="shared" ref="W36" si="262">IF(V36&gt;0.85,"VG",IF(V36&gt;0.75,"G",IF(V36&gt;0.6,"S","NS")))</f>
        <v>G</v>
      </c>
      <c r="X36" s="51" t="str">
        <f t="shared" ref="X36" si="263">AP36</f>
        <v>S</v>
      </c>
      <c r="Y36" s="51" t="str">
        <f t="shared" ref="Y36" si="264">BH36</f>
        <v>G</v>
      </c>
      <c r="Z36" s="51" t="str">
        <f t="shared" ref="Z36" si="265">BZ36</f>
        <v>G</v>
      </c>
      <c r="AA36" s="53">
        <v>0.69109243519114505</v>
      </c>
      <c r="AB36" s="53">
        <v>0.62165023500303696</v>
      </c>
      <c r="AC36" s="53">
        <v>10.4787403099045</v>
      </c>
      <c r="AD36" s="53">
        <v>7.7219855943986397</v>
      </c>
      <c r="AE36" s="53">
        <v>0.55579453470581697</v>
      </c>
      <c r="AF36" s="53">
        <v>0.61510142659317801</v>
      </c>
      <c r="AG36" s="53">
        <v>0.72886052202951401</v>
      </c>
      <c r="AH36" s="53">
        <v>0.64513479012133601</v>
      </c>
      <c r="AI36" s="48" t="s">
        <v>70</v>
      </c>
      <c r="AJ36" s="48" t="s">
        <v>70</v>
      </c>
      <c r="AK36" s="48" t="s">
        <v>70</v>
      </c>
      <c r="AL36" s="48" t="s">
        <v>69</v>
      </c>
      <c r="AM36" s="48" t="s">
        <v>69</v>
      </c>
      <c r="AN36" s="48" t="s">
        <v>70</v>
      </c>
      <c r="AO36" s="48" t="s">
        <v>70</v>
      </c>
      <c r="AP36" s="48" t="s">
        <v>70</v>
      </c>
      <c r="AR36" s="54" t="s">
        <v>146</v>
      </c>
      <c r="AS36" s="53">
        <v>0.75229751907846798</v>
      </c>
      <c r="AT36" s="53">
        <v>0.76269557040214098</v>
      </c>
      <c r="AU36" s="53">
        <v>3.1623402801754099</v>
      </c>
      <c r="AV36" s="53">
        <v>3.8566207023999799</v>
      </c>
      <c r="AW36" s="53">
        <v>0.49769717793205498</v>
      </c>
      <c r="AX36" s="53">
        <v>0.48713902491779398</v>
      </c>
      <c r="AY36" s="53">
        <v>0.75643889114145302</v>
      </c>
      <c r="AZ36" s="53">
        <v>0.76791357762864898</v>
      </c>
      <c r="BA36" s="48" t="s">
        <v>69</v>
      </c>
      <c r="BB36" s="48" t="s">
        <v>69</v>
      </c>
      <c r="BC36" s="48" t="s">
        <v>71</v>
      </c>
      <c r="BD36" s="48" t="s">
        <v>71</v>
      </c>
      <c r="BE36" s="48" t="s">
        <v>71</v>
      </c>
      <c r="BF36" s="48" t="s">
        <v>71</v>
      </c>
      <c r="BG36" s="48" t="s">
        <v>69</v>
      </c>
      <c r="BH36" s="48" t="s">
        <v>69</v>
      </c>
      <c r="BI36" s="49">
        <f t="shared" ref="BI36" si="266">IF(BJ36=AR36,1,0)</f>
        <v>1</v>
      </c>
      <c r="BJ36" s="49" t="s">
        <v>146</v>
      </c>
      <c r="BK36" s="53">
        <v>0.69800656713076403</v>
      </c>
      <c r="BL36" s="53">
        <v>0.71745708736268099</v>
      </c>
      <c r="BM36" s="53">
        <v>10.1204637227085</v>
      </c>
      <c r="BN36" s="53">
        <v>9.7055296365984791</v>
      </c>
      <c r="BO36" s="53">
        <v>0.549539291469896</v>
      </c>
      <c r="BP36" s="53">
        <v>0.531547657917255</v>
      </c>
      <c r="BQ36" s="53">
        <v>0.73301234562413198</v>
      </c>
      <c r="BR36" s="53">
        <v>0.75112955584275898</v>
      </c>
      <c r="BS36" s="49" t="s">
        <v>70</v>
      </c>
      <c r="BT36" s="49" t="s">
        <v>69</v>
      </c>
      <c r="BU36" s="49" t="s">
        <v>70</v>
      </c>
      <c r="BV36" s="49" t="s">
        <v>69</v>
      </c>
      <c r="BW36" s="49" t="s">
        <v>69</v>
      </c>
      <c r="BX36" s="49" t="s">
        <v>69</v>
      </c>
      <c r="BY36" s="49" t="s">
        <v>70</v>
      </c>
      <c r="BZ36" s="49" t="s">
        <v>69</v>
      </c>
    </row>
    <row r="37" spans="1:78" x14ac:dyDescent="0.3">
      <c r="A37" s="3"/>
      <c r="B37" s="3"/>
      <c r="M37" s="26"/>
      <c r="Q37" s="18"/>
      <c r="AA37" s="33"/>
      <c r="AB37" s="33"/>
      <c r="AC37" s="42"/>
      <c r="AD37" s="42"/>
      <c r="AE37" s="43"/>
      <c r="AF37" s="43"/>
      <c r="AG37" s="35"/>
      <c r="AH37" s="35"/>
      <c r="AI37" s="36"/>
      <c r="AJ37" s="36"/>
      <c r="AK37" s="40"/>
      <c r="AL37" s="40"/>
      <c r="AM37" s="41"/>
      <c r="AN37" s="41"/>
      <c r="AO37" s="3"/>
      <c r="AP37" s="3"/>
      <c r="AR37" s="44"/>
      <c r="AS37" s="33"/>
      <c r="AT37" s="33"/>
      <c r="AU37" s="42"/>
      <c r="AV37" s="42"/>
      <c r="AW37" s="43"/>
      <c r="AX37" s="43"/>
      <c r="AY37" s="35"/>
      <c r="AZ37" s="35"/>
      <c r="BA37" s="36"/>
      <c r="BB37" s="36"/>
      <c r="BC37" s="40"/>
      <c r="BD37" s="40"/>
      <c r="BE37" s="41"/>
      <c r="BF37" s="41"/>
      <c r="BG37" s="3"/>
      <c r="BH37" s="3"/>
      <c r="BK37" s="35"/>
      <c r="BL37" s="35"/>
      <c r="BM37" s="35"/>
      <c r="BN37" s="35"/>
      <c r="BO37" s="35"/>
      <c r="BP37" s="35"/>
      <c r="BQ37" s="35"/>
      <c r="BR37" s="35"/>
    </row>
    <row r="38" spans="1:78" x14ac:dyDescent="0.3">
      <c r="A38" s="3">
        <v>14182500</v>
      </c>
      <c r="B38" s="3">
        <v>23780805</v>
      </c>
      <c r="C38" t="s">
        <v>141</v>
      </c>
      <c r="D38" t="s">
        <v>137</v>
      </c>
      <c r="G38" s="16">
        <v>0.65</v>
      </c>
      <c r="H38" s="16" t="str">
        <f t="shared" ref="H38:H43" si="267">IF(G38&gt;0.8,"VG",IF(G38&gt;0.7,"G",IF(G38&gt;0.45,"S","NS")))</f>
        <v>S</v>
      </c>
      <c r="I38" s="16" t="str">
        <f t="shared" ref="I38:I43" si="268">AI38</f>
        <v>S</v>
      </c>
      <c r="J38" s="16" t="str">
        <f t="shared" ref="J38:J43" si="269">BB38</f>
        <v>S</v>
      </c>
      <c r="K38" s="16" t="str">
        <f t="shared" ref="K38:K43" si="270">BT38</f>
        <v>S</v>
      </c>
      <c r="L38" s="19">
        <v>0.46400000000000002</v>
      </c>
      <c r="M38" s="26" t="str">
        <f t="shared" ref="M38:M43" si="271">IF(ABS(L38)&lt;5%,"VG",IF(ABS(L38)&lt;10%,"G",IF(ABS(L38)&lt;15%,"S","NS")))</f>
        <v>NS</v>
      </c>
      <c r="N38" s="26" t="str">
        <f t="shared" ref="N38" si="272">AO38</f>
        <v>VG</v>
      </c>
      <c r="O38" s="26" t="str">
        <f t="shared" ref="O38:O43" si="273">BD38</f>
        <v>NS</v>
      </c>
      <c r="P38" s="26" t="str">
        <f t="shared" ref="P38" si="274">BY38</f>
        <v>VG</v>
      </c>
      <c r="Q38" s="18">
        <v>0.55000000000000004</v>
      </c>
      <c r="R38" s="17" t="str">
        <f t="shared" ref="R38:R43" si="275">IF(Q38&lt;=0.5,"VG",IF(Q38&lt;=0.6,"G",IF(Q38&lt;=0.7,"S","NS")))</f>
        <v>G</v>
      </c>
      <c r="S38" s="17" t="str">
        <f t="shared" ref="S38:S43" si="276">AN38</f>
        <v>S</v>
      </c>
      <c r="T38" s="17" t="str">
        <f t="shared" ref="T38:T43" si="277">BF38</f>
        <v>S</v>
      </c>
      <c r="U38" s="17" t="str">
        <f t="shared" ref="U38:U43" si="278">BX38</f>
        <v>S</v>
      </c>
      <c r="V38" s="18">
        <v>0.88</v>
      </c>
      <c r="W38" s="18" t="str">
        <f t="shared" ref="W38:W43" si="279">IF(V38&gt;0.85,"VG",IF(V38&gt;0.75,"G",IF(V38&gt;0.6,"S","NS")))</f>
        <v>VG</v>
      </c>
      <c r="X38" s="18" t="str">
        <f t="shared" ref="X38:X43" si="280">AP38</f>
        <v>G</v>
      </c>
      <c r="Y38" s="18" t="str">
        <f t="shared" ref="Y38:Y43" si="281">BH38</f>
        <v>VG</v>
      </c>
      <c r="Z38" s="18" t="str">
        <f t="shared" ref="Z38:Z43" si="282">BZ38</f>
        <v>VG</v>
      </c>
      <c r="AA38" s="33">
        <v>0.535923319643546</v>
      </c>
      <c r="AB38" s="33">
        <v>0.54027386729737004</v>
      </c>
      <c r="AC38" s="42">
        <v>38.385922260563298</v>
      </c>
      <c r="AD38" s="42">
        <v>34.925235199023199</v>
      </c>
      <c r="AE38" s="43">
        <v>0.68123173763151501</v>
      </c>
      <c r="AF38" s="43">
        <v>0.67803107060268997</v>
      </c>
      <c r="AG38" s="35">
        <v>0.89656751071997598</v>
      </c>
      <c r="AH38" s="35">
        <v>0.81040885140585495</v>
      </c>
      <c r="AI38" s="36" t="s">
        <v>70</v>
      </c>
      <c r="AJ38" s="36" t="s">
        <v>70</v>
      </c>
      <c r="AK38" s="40" t="s">
        <v>68</v>
      </c>
      <c r="AL38" s="40" t="s">
        <v>68</v>
      </c>
      <c r="AM38" s="41" t="s">
        <v>70</v>
      </c>
      <c r="AN38" s="41" t="s">
        <v>70</v>
      </c>
      <c r="AO38" s="3" t="s">
        <v>71</v>
      </c>
      <c r="AP38" s="3" t="s">
        <v>69</v>
      </c>
      <c r="AR38" s="44" t="s">
        <v>147</v>
      </c>
      <c r="AS38" s="33">
        <v>0.58536063766689905</v>
      </c>
      <c r="AT38" s="33">
        <v>0.59272982781481798</v>
      </c>
      <c r="AU38" s="42">
        <v>33.469692203266703</v>
      </c>
      <c r="AV38" s="42">
        <v>33.364055411436802</v>
      </c>
      <c r="AW38" s="43">
        <v>0.64392496638436203</v>
      </c>
      <c r="AX38" s="43">
        <v>0.63817722631349205</v>
      </c>
      <c r="AY38" s="35">
        <v>0.86206359381770803</v>
      </c>
      <c r="AZ38" s="35">
        <v>0.87097721664626104</v>
      </c>
      <c r="BA38" s="36" t="s">
        <v>70</v>
      </c>
      <c r="BB38" s="36" t="s">
        <v>70</v>
      </c>
      <c r="BC38" s="40" t="s">
        <v>68</v>
      </c>
      <c r="BD38" s="40" t="s">
        <v>68</v>
      </c>
      <c r="BE38" s="41" t="s">
        <v>70</v>
      </c>
      <c r="BF38" s="41" t="s">
        <v>70</v>
      </c>
      <c r="BG38" s="3" t="s">
        <v>71</v>
      </c>
      <c r="BH38" s="3" t="s">
        <v>71</v>
      </c>
      <c r="BI38">
        <f t="shared" si="234"/>
        <v>1</v>
      </c>
      <c r="BJ38" t="s">
        <v>147</v>
      </c>
      <c r="BK38" s="35">
        <v>0.54378322653536504</v>
      </c>
      <c r="BL38" s="35">
        <v>0.55855572720182001</v>
      </c>
      <c r="BM38" s="35">
        <v>38.038808598584602</v>
      </c>
      <c r="BN38" s="35">
        <v>37.220206783194897</v>
      </c>
      <c r="BO38" s="35">
        <v>0.67543820847257097</v>
      </c>
      <c r="BP38" s="35">
        <v>0.66441272775149296</v>
      </c>
      <c r="BQ38" s="35">
        <v>0.89330690129327395</v>
      </c>
      <c r="BR38" s="35">
        <v>0.89525479032905397</v>
      </c>
      <c r="BS38" t="s">
        <v>70</v>
      </c>
      <c r="BT38" t="s">
        <v>70</v>
      </c>
      <c r="BU38" t="s">
        <v>68</v>
      </c>
      <c r="BV38" t="s">
        <v>68</v>
      </c>
      <c r="BW38" t="s">
        <v>70</v>
      </c>
      <c r="BX38" t="s">
        <v>70</v>
      </c>
      <c r="BY38" t="s">
        <v>71</v>
      </c>
      <c r="BZ38" t="s">
        <v>71</v>
      </c>
    </row>
    <row r="39" spans="1:78" s="56" customFormat="1" x14ac:dyDescent="0.3">
      <c r="A39" s="55">
        <v>14182500</v>
      </c>
      <c r="B39" s="55">
        <v>23780805</v>
      </c>
      <c r="C39" s="56" t="s">
        <v>141</v>
      </c>
      <c r="D39" s="56" t="s">
        <v>151</v>
      </c>
      <c r="F39" s="57"/>
      <c r="G39" s="58">
        <v>0.66400000000000003</v>
      </c>
      <c r="H39" s="58" t="str">
        <f t="shared" si="267"/>
        <v>S</v>
      </c>
      <c r="I39" s="58" t="str">
        <f t="shared" si="268"/>
        <v>S</v>
      </c>
      <c r="J39" s="58" t="str">
        <f t="shared" si="269"/>
        <v>S</v>
      </c>
      <c r="K39" s="58" t="str">
        <f t="shared" si="270"/>
        <v>S</v>
      </c>
      <c r="L39" s="59">
        <v>0.435</v>
      </c>
      <c r="M39" s="58" t="str">
        <f t="shared" si="271"/>
        <v>NS</v>
      </c>
      <c r="N39" s="58" t="str">
        <f t="shared" ref="N39" si="283">AO39</f>
        <v>VG</v>
      </c>
      <c r="O39" s="58" t="str">
        <f t="shared" si="273"/>
        <v>NS</v>
      </c>
      <c r="P39" s="58" t="str">
        <f t="shared" ref="P39" si="284">BY39</f>
        <v>VG</v>
      </c>
      <c r="Q39" s="58">
        <v>0.54</v>
      </c>
      <c r="R39" s="58" t="str">
        <f t="shared" si="275"/>
        <v>G</v>
      </c>
      <c r="S39" s="58" t="str">
        <f t="shared" si="276"/>
        <v>S</v>
      </c>
      <c r="T39" s="58" t="str">
        <f t="shared" si="277"/>
        <v>S</v>
      </c>
      <c r="U39" s="58" t="str">
        <f t="shared" si="278"/>
        <v>S</v>
      </c>
      <c r="V39" s="58">
        <v>0.88500000000000001</v>
      </c>
      <c r="W39" s="58" t="str">
        <f t="shared" si="279"/>
        <v>VG</v>
      </c>
      <c r="X39" s="58" t="str">
        <f t="shared" si="280"/>
        <v>G</v>
      </c>
      <c r="Y39" s="58" t="str">
        <f t="shared" si="281"/>
        <v>VG</v>
      </c>
      <c r="Z39" s="58" t="str">
        <f t="shared" si="282"/>
        <v>VG</v>
      </c>
      <c r="AA39" s="60">
        <v>0.535923319643546</v>
      </c>
      <c r="AB39" s="60">
        <v>0.54027386729737004</v>
      </c>
      <c r="AC39" s="60">
        <v>38.385922260563298</v>
      </c>
      <c r="AD39" s="60">
        <v>34.925235199023199</v>
      </c>
      <c r="AE39" s="60">
        <v>0.68123173763151501</v>
      </c>
      <c r="AF39" s="60">
        <v>0.67803107060268997</v>
      </c>
      <c r="AG39" s="60">
        <v>0.89656751071997598</v>
      </c>
      <c r="AH39" s="60">
        <v>0.81040885140585495</v>
      </c>
      <c r="AI39" s="55" t="s">
        <v>70</v>
      </c>
      <c r="AJ39" s="55" t="s">
        <v>70</v>
      </c>
      <c r="AK39" s="55" t="s">
        <v>68</v>
      </c>
      <c r="AL39" s="55" t="s">
        <v>68</v>
      </c>
      <c r="AM39" s="55" t="s">
        <v>70</v>
      </c>
      <c r="AN39" s="55" t="s">
        <v>70</v>
      </c>
      <c r="AO39" s="55" t="s">
        <v>71</v>
      </c>
      <c r="AP39" s="55" t="s">
        <v>69</v>
      </c>
      <c r="AR39" s="61" t="s">
        <v>147</v>
      </c>
      <c r="AS39" s="60">
        <v>0.58536063766689905</v>
      </c>
      <c r="AT39" s="60">
        <v>0.59272982781481798</v>
      </c>
      <c r="AU39" s="60">
        <v>33.469692203266703</v>
      </c>
      <c r="AV39" s="60">
        <v>33.364055411436802</v>
      </c>
      <c r="AW39" s="60">
        <v>0.64392496638436203</v>
      </c>
      <c r="AX39" s="60">
        <v>0.63817722631349205</v>
      </c>
      <c r="AY39" s="60">
        <v>0.86206359381770803</v>
      </c>
      <c r="AZ39" s="60">
        <v>0.87097721664626104</v>
      </c>
      <c r="BA39" s="55" t="s">
        <v>70</v>
      </c>
      <c r="BB39" s="55" t="s">
        <v>70</v>
      </c>
      <c r="BC39" s="55" t="s">
        <v>68</v>
      </c>
      <c r="BD39" s="55" t="s">
        <v>68</v>
      </c>
      <c r="BE39" s="55" t="s">
        <v>70</v>
      </c>
      <c r="BF39" s="55" t="s">
        <v>70</v>
      </c>
      <c r="BG39" s="55" t="s">
        <v>71</v>
      </c>
      <c r="BH39" s="55" t="s">
        <v>71</v>
      </c>
      <c r="BI39" s="56">
        <f t="shared" ref="BI39" si="285">IF(BJ39=AR39,1,0)</f>
        <v>1</v>
      </c>
      <c r="BJ39" s="56" t="s">
        <v>147</v>
      </c>
      <c r="BK39" s="60">
        <v>0.54378322653536504</v>
      </c>
      <c r="BL39" s="60">
        <v>0.55855572720182001</v>
      </c>
      <c r="BM39" s="60">
        <v>38.038808598584602</v>
      </c>
      <c r="BN39" s="60">
        <v>37.220206783194897</v>
      </c>
      <c r="BO39" s="60">
        <v>0.67543820847257097</v>
      </c>
      <c r="BP39" s="60">
        <v>0.66441272775149296</v>
      </c>
      <c r="BQ39" s="60">
        <v>0.89330690129327395</v>
      </c>
      <c r="BR39" s="60">
        <v>0.89525479032905397</v>
      </c>
      <c r="BS39" s="56" t="s">
        <v>70</v>
      </c>
      <c r="BT39" s="56" t="s">
        <v>70</v>
      </c>
      <c r="BU39" s="56" t="s">
        <v>68</v>
      </c>
      <c r="BV39" s="56" t="s">
        <v>68</v>
      </c>
      <c r="BW39" s="56" t="s">
        <v>70</v>
      </c>
      <c r="BX39" s="56" t="s">
        <v>70</v>
      </c>
      <c r="BY39" s="56" t="s">
        <v>71</v>
      </c>
      <c r="BZ39" s="56" t="s">
        <v>71</v>
      </c>
    </row>
    <row r="40" spans="1:78" s="56" customFormat="1" x14ac:dyDescent="0.3">
      <c r="A40" s="55">
        <v>14182500</v>
      </c>
      <c r="B40" s="55">
        <v>23780805</v>
      </c>
      <c r="C40" s="56" t="s">
        <v>141</v>
      </c>
      <c r="D40" s="56" t="s">
        <v>172</v>
      </c>
      <c r="E40" s="56" t="s">
        <v>173</v>
      </c>
      <c r="F40" s="57"/>
      <c r="G40" s="58">
        <v>0.78400000000000003</v>
      </c>
      <c r="H40" s="58" t="str">
        <f t="shared" si="267"/>
        <v>G</v>
      </c>
      <c r="I40" s="58" t="str">
        <f t="shared" si="268"/>
        <v>S</v>
      </c>
      <c r="J40" s="58" t="str">
        <f t="shared" si="269"/>
        <v>S</v>
      </c>
      <c r="K40" s="58" t="str">
        <f t="shared" si="270"/>
        <v>S</v>
      </c>
      <c r="L40" s="59">
        <v>0.19059999999999999</v>
      </c>
      <c r="M40" s="58" t="str">
        <f t="shared" si="271"/>
        <v>NS</v>
      </c>
      <c r="N40" s="58" t="str">
        <f t="shared" ref="N40" si="286">AO40</f>
        <v>VG</v>
      </c>
      <c r="O40" s="58" t="str">
        <f t="shared" si="273"/>
        <v>NS</v>
      </c>
      <c r="P40" s="58" t="str">
        <f t="shared" ref="P40" si="287">BY40</f>
        <v>VG</v>
      </c>
      <c r="Q40" s="58">
        <v>0.45600000000000002</v>
      </c>
      <c r="R40" s="58" t="str">
        <f t="shared" si="275"/>
        <v>VG</v>
      </c>
      <c r="S40" s="58" t="str">
        <f t="shared" si="276"/>
        <v>S</v>
      </c>
      <c r="T40" s="58" t="str">
        <f t="shared" si="277"/>
        <v>S</v>
      </c>
      <c r="U40" s="58" t="str">
        <f t="shared" si="278"/>
        <v>S</v>
      </c>
      <c r="V40" s="58">
        <v>0.878</v>
      </c>
      <c r="W40" s="58" t="str">
        <f t="shared" si="279"/>
        <v>VG</v>
      </c>
      <c r="X40" s="58" t="str">
        <f t="shared" si="280"/>
        <v>G</v>
      </c>
      <c r="Y40" s="58" t="str">
        <f t="shared" si="281"/>
        <v>VG</v>
      </c>
      <c r="Z40" s="58" t="str">
        <f t="shared" si="282"/>
        <v>VG</v>
      </c>
      <c r="AA40" s="60">
        <v>0.535923319643546</v>
      </c>
      <c r="AB40" s="60">
        <v>0.54027386729737004</v>
      </c>
      <c r="AC40" s="60">
        <v>38.385922260563298</v>
      </c>
      <c r="AD40" s="60">
        <v>34.925235199023199</v>
      </c>
      <c r="AE40" s="60">
        <v>0.68123173763151501</v>
      </c>
      <c r="AF40" s="60">
        <v>0.67803107060268997</v>
      </c>
      <c r="AG40" s="60">
        <v>0.89656751071997598</v>
      </c>
      <c r="AH40" s="60">
        <v>0.81040885140585495</v>
      </c>
      <c r="AI40" s="55" t="s">
        <v>70</v>
      </c>
      <c r="AJ40" s="55" t="s">
        <v>70</v>
      </c>
      <c r="AK40" s="55" t="s">
        <v>68</v>
      </c>
      <c r="AL40" s="55" t="s">
        <v>68</v>
      </c>
      <c r="AM40" s="55" t="s">
        <v>70</v>
      </c>
      <c r="AN40" s="55" t="s">
        <v>70</v>
      </c>
      <c r="AO40" s="55" t="s">
        <v>71</v>
      </c>
      <c r="AP40" s="55" t="s">
        <v>69</v>
      </c>
      <c r="AR40" s="61" t="s">
        <v>147</v>
      </c>
      <c r="AS40" s="60">
        <v>0.58536063766689905</v>
      </c>
      <c r="AT40" s="60">
        <v>0.59272982781481798</v>
      </c>
      <c r="AU40" s="60">
        <v>33.469692203266703</v>
      </c>
      <c r="AV40" s="60">
        <v>33.364055411436802</v>
      </c>
      <c r="AW40" s="60">
        <v>0.64392496638436203</v>
      </c>
      <c r="AX40" s="60">
        <v>0.63817722631349205</v>
      </c>
      <c r="AY40" s="60">
        <v>0.86206359381770803</v>
      </c>
      <c r="AZ40" s="60">
        <v>0.87097721664626104</v>
      </c>
      <c r="BA40" s="55" t="s">
        <v>70</v>
      </c>
      <c r="BB40" s="55" t="s">
        <v>70</v>
      </c>
      <c r="BC40" s="55" t="s">
        <v>68</v>
      </c>
      <c r="BD40" s="55" t="s">
        <v>68</v>
      </c>
      <c r="BE40" s="55" t="s">
        <v>70</v>
      </c>
      <c r="BF40" s="55" t="s">
        <v>70</v>
      </c>
      <c r="BG40" s="55" t="s">
        <v>71</v>
      </c>
      <c r="BH40" s="55" t="s">
        <v>71</v>
      </c>
      <c r="BI40" s="56">
        <f t="shared" ref="BI40" si="288">IF(BJ40=AR40,1,0)</f>
        <v>1</v>
      </c>
      <c r="BJ40" s="56" t="s">
        <v>147</v>
      </c>
      <c r="BK40" s="60">
        <v>0.54378322653536504</v>
      </c>
      <c r="BL40" s="60">
        <v>0.55855572720182001</v>
      </c>
      <c r="BM40" s="60">
        <v>38.038808598584602</v>
      </c>
      <c r="BN40" s="60">
        <v>37.220206783194897</v>
      </c>
      <c r="BO40" s="60">
        <v>0.67543820847257097</v>
      </c>
      <c r="BP40" s="60">
        <v>0.66441272775149296</v>
      </c>
      <c r="BQ40" s="60">
        <v>0.89330690129327395</v>
      </c>
      <c r="BR40" s="60">
        <v>0.89525479032905397</v>
      </c>
      <c r="BS40" s="56" t="s">
        <v>70</v>
      </c>
      <c r="BT40" s="56" t="s">
        <v>70</v>
      </c>
      <c r="BU40" s="56" t="s">
        <v>68</v>
      </c>
      <c r="BV40" s="56" t="s">
        <v>68</v>
      </c>
      <c r="BW40" s="56" t="s">
        <v>70</v>
      </c>
      <c r="BX40" s="56" t="s">
        <v>70</v>
      </c>
      <c r="BY40" s="56" t="s">
        <v>71</v>
      </c>
      <c r="BZ40" s="56" t="s">
        <v>71</v>
      </c>
    </row>
    <row r="41" spans="1:78" s="56" customFormat="1" x14ac:dyDescent="0.3">
      <c r="A41" s="55">
        <v>14182500</v>
      </c>
      <c r="B41" s="55">
        <v>23780805</v>
      </c>
      <c r="C41" s="56" t="s">
        <v>141</v>
      </c>
      <c r="D41" s="56" t="s">
        <v>182</v>
      </c>
      <c r="E41" s="56" t="s">
        <v>183</v>
      </c>
      <c r="F41" s="57"/>
      <c r="G41" s="58">
        <v>0.66400000000000003</v>
      </c>
      <c r="H41" s="58" t="str">
        <f t="shared" si="267"/>
        <v>S</v>
      </c>
      <c r="I41" s="58" t="str">
        <f t="shared" si="268"/>
        <v>S</v>
      </c>
      <c r="J41" s="58" t="str">
        <f t="shared" si="269"/>
        <v>S</v>
      </c>
      <c r="K41" s="58" t="str">
        <f t="shared" si="270"/>
        <v>S</v>
      </c>
      <c r="L41" s="59">
        <v>0.434</v>
      </c>
      <c r="M41" s="58" t="str">
        <f t="shared" si="271"/>
        <v>NS</v>
      </c>
      <c r="N41" s="58" t="str">
        <f t="shared" ref="N41" si="289">AO41</f>
        <v>VG</v>
      </c>
      <c r="O41" s="58" t="str">
        <f t="shared" si="273"/>
        <v>NS</v>
      </c>
      <c r="P41" s="58" t="str">
        <f t="shared" ref="P41" si="290">BY41</f>
        <v>VG</v>
      </c>
      <c r="Q41" s="58">
        <v>0.54</v>
      </c>
      <c r="R41" s="58" t="str">
        <f t="shared" si="275"/>
        <v>G</v>
      </c>
      <c r="S41" s="58" t="str">
        <f t="shared" si="276"/>
        <v>S</v>
      </c>
      <c r="T41" s="58" t="str">
        <f t="shared" si="277"/>
        <v>S</v>
      </c>
      <c r="U41" s="58" t="str">
        <f t="shared" si="278"/>
        <v>S</v>
      </c>
      <c r="V41" s="58">
        <v>0.88680000000000003</v>
      </c>
      <c r="W41" s="58" t="str">
        <f t="shared" si="279"/>
        <v>VG</v>
      </c>
      <c r="X41" s="58" t="str">
        <f t="shared" si="280"/>
        <v>G</v>
      </c>
      <c r="Y41" s="58" t="str">
        <f t="shared" si="281"/>
        <v>VG</v>
      </c>
      <c r="Z41" s="58" t="str">
        <f t="shared" si="282"/>
        <v>VG</v>
      </c>
      <c r="AA41" s="60">
        <v>0.535923319643546</v>
      </c>
      <c r="AB41" s="60">
        <v>0.54027386729737004</v>
      </c>
      <c r="AC41" s="60">
        <v>38.385922260563298</v>
      </c>
      <c r="AD41" s="60">
        <v>34.925235199023199</v>
      </c>
      <c r="AE41" s="60">
        <v>0.68123173763151501</v>
      </c>
      <c r="AF41" s="60">
        <v>0.67803107060268997</v>
      </c>
      <c r="AG41" s="60">
        <v>0.89656751071997598</v>
      </c>
      <c r="AH41" s="60">
        <v>0.81040885140585495</v>
      </c>
      <c r="AI41" s="55" t="s">
        <v>70</v>
      </c>
      <c r="AJ41" s="55" t="s">
        <v>70</v>
      </c>
      <c r="AK41" s="55" t="s">
        <v>68</v>
      </c>
      <c r="AL41" s="55" t="s">
        <v>68</v>
      </c>
      <c r="AM41" s="55" t="s">
        <v>70</v>
      </c>
      <c r="AN41" s="55" t="s">
        <v>70</v>
      </c>
      <c r="AO41" s="55" t="s">
        <v>71</v>
      </c>
      <c r="AP41" s="55" t="s">
        <v>69</v>
      </c>
      <c r="AR41" s="61" t="s">
        <v>147</v>
      </c>
      <c r="AS41" s="60">
        <v>0.58536063766689905</v>
      </c>
      <c r="AT41" s="60">
        <v>0.59272982781481798</v>
      </c>
      <c r="AU41" s="60">
        <v>33.469692203266703</v>
      </c>
      <c r="AV41" s="60">
        <v>33.364055411436802</v>
      </c>
      <c r="AW41" s="60">
        <v>0.64392496638436203</v>
      </c>
      <c r="AX41" s="60">
        <v>0.63817722631349205</v>
      </c>
      <c r="AY41" s="60">
        <v>0.86206359381770803</v>
      </c>
      <c r="AZ41" s="60">
        <v>0.87097721664626104</v>
      </c>
      <c r="BA41" s="55" t="s">
        <v>70</v>
      </c>
      <c r="BB41" s="55" t="s">
        <v>70</v>
      </c>
      <c r="BC41" s="55" t="s">
        <v>68</v>
      </c>
      <c r="BD41" s="55" t="s">
        <v>68</v>
      </c>
      <c r="BE41" s="55" t="s">
        <v>70</v>
      </c>
      <c r="BF41" s="55" t="s">
        <v>70</v>
      </c>
      <c r="BG41" s="55" t="s">
        <v>71</v>
      </c>
      <c r="BH41" s="55" t="s">
        <v>71</v>
      </c>
      <c r="BI41" s="56">
        <f t="shared" ref="BI41" si="291">IF(BJ41=AR41,1,0)</f>
        <v>1</v>
      </c>
      <c r="BJ41" s="56" t="s">
        <v>147</v>
      </c>
      <c r="BK41" s="60">
        <v>0.54378322653536504</v>
      </c>
      <c r="BL41" s="60">
        <v>0.55855572720182001</v>
      </c>
      <c r="BM41" s="60">
        <v>38.038808598584602</v>
      </c>
      <c r="BN41" s="60">
        <v>37.220206783194897</v>
      </c>
      <c r="BO41" s="60">
        <v>0.67543820847257097</v>
      </c>
      <c r="BP41" s="60">
        <v>0.66441272775149296</v>
      </c>
      <c r="BQ41" s="60">
        <v>0.89330690129327395</v>
      </c>
      <c r="BR41" s="60">
        <v>0.89525479032905397</v>
      </c>
      <c r="BS41" s="56" t="s">
        <v>70</v>
      </c>
      <c r="BT41" s="56" t="s">
        <v>70</v>
      </c>
      <c r="BU41" s="56" t="s">
        <v>68</v>
      </c>
      <c r="BV41" s="56" t="s">
        <v>68</v>
      </c>
      <c r="BW41" s="56" t="s">
        <v>70</v>
      </c>
      <c r="BX41" s="56" t="s">
        <v>70</v>
      </c>
      <c r="BY41" s="56" t="s">
        <v>71</v>
      </c>
      <c r="BZ41" s="56" t="s">
        <v>71</v>
      </c>
    </row>
    <row r="42" spans="1:78" s="56" customFormat="1" ht="28.8" x14ac:dyDescent="0.3">
      <c r="A42" s="55">
        <v>14182500</v>
      </c>
      <c r="B42" s="55">
        <v>23780805</v>
      </c>
      <c r="C42" s="56" t="s">
        <v>141</v>
      </c>
      <c r="D42" s="66" t="s">
        <v>180</v>
      </c>
      <c r="E42" s="56" t="s">
        <v>181</v>
      </c>
      <c r="F42" s="57"/>
      <c r="G42" s="58">
        <v>0.72099999999999997</v>
      </c>
      <c r="H42" s="58" t="str">
        <f t="shared" si="267"/>
        <v>G</v>
      </c>
      <c r="I42" s="58" t="str">
        <f t="shared" si="268"/>
        <v>S</v>
      </c>
      <c r="J42" s="58" t="str">
        <f t="shared" si="269"/>
        <v>S</v>
      </c>
      <c r="K42" s="58" t="str">
        <f t="shared" si="270"/>
        <v>S</v>
      </c>
      <c r="L42" s="59">
        <v>0.44900000000000001</v>
      </c>
      <c r="M42" s="58" t="str">
        <f t="shared" si="271"/>
        <v>NS</v>
      </c>
      <c r="N42" s="58" t="str">
        <f t="shared" ref="N42" si="292">AO42</f>
        <v>VG</v>
      </c>
      <c r="O42" s="58" t="str">
        <f t="shared" si="273"/>
        <v>NS</v>
      </c>
      <c r="P42" s="58" t="str">
        <f t="shared" ref="P42" si="293">BY42</f>
        <v>VG</v>
      </c>
      <c r="Q42" s="58">
        <v>0.49399999999999999</v>
      </c>
      <c r="R42" s="58" t="str">
        <f t="shared" si="275"/>
        <v>VG</v>
      </c>
      <c r="S42" s="58" t="str">
        <f t="shared" si="276"/>
        <v>S</v>
      </c>
      <c r="T42" s="58" t="str">
        <f t="shared" si="277"/>
        <v>S</v>
      </c>
      <c r="U42" s="58" t="str">
        <f t="shared" si="278"/>
        <v>S</v>
      </c>
      <c r="V42" s="58">
        <v>0.90229999999999999</v>
      </c>
      <c r="W42" s="58" t="str">
        <f t="shared" si="279"/>
        <v>VG</v>
      </c>
      <c r="X42" s="58" t="str">
        <f t="shared" si="280"/>
        <v>G</v>
      </c>
      <c r="Y42" s="58" t="str">
        <f t="shared" si="281"/>
        <v>VG</v>
      </c>
      <c r="Z42" s="58" t="str">
        <f t="shared" si="282"/>
        <v>VG</v>
      </c>
      <c r="AA42" s="60">
        <v>0.535923319643546</v>
      </c>
      <c r="AB42" s="60">
        <v>0.54027386729737004</v>
      </c>
      <c r="AC42" s="60">
        <v>38.385922260563298</v>
      </c>
      <c r="AD42" s="60">
        <v>34.925235199023199</v>
      </c>
      <c r="AE42" s="60">
        <v>0.68123173763151501</v>
      </c>
      <c r="AF42" s="60">
        <v>0.67803107060268997</v>
      </c>
      <c r="AG42" s="60">
        <v>0.89656751071997598</v>
      </c>
      <c r="AH42" s="60">
        <v>0.81040885140585495</v>
      </c>
      <c r="AI42" s="55" t="s">
        <v>70</v>
      </c>
      <c r="AJ42" s="55" t="s">
        <v>70</v>
      </c>
      <c r="AK42" s="55" t="s">
        <v>68</v>
      </c>
      <c r="AL42" s="55" t="s">
        <v>68</v>
      </c>
      <c r="AM42" s="55" t="s">
        <v>70</v>
      </c>
      <c r="AN42" s="55" t="s">
        <v>70</v>
      </c>
      <c r="AO42" s="55" t="s">
        <v>71</v>
      </c>
      <c r="AP42" s="55" t="s">
        <v>69</v>
      </c>
      <c r="AR42" s="61" t="s">
        <v>147</v>
      </c>
      <c r="AS42" s="60">
        <v>0.58536063766689905</v>
      </c>
      <c r="AT42" s="60">
        <v>0.59272982781481798</v>
      </c>
      <c r="AU42" s="60">
        <v>33.469692203266703</v>
      </c>
      <c r="AV42" s="60">
        <v>33.364055411436802</v>
      </c>
      <c r="AW42" s="60">
        <v>0.64392496638436203</v>
      </c>
      <c r="AX42" s="60">
        <v>0.63817722631349205</v>
      </c>
      <c r="AY42" s="60">
        <v>0.86206359381770803</v>
      </c>
      <c r="AZ42" s="60">
        <v>0.87097721664626104</v>
      </c>
      <c r="BA42" s="55" t="s">
        <v>70</v>
      </c>
      <c r="BB42" s="55" t="s">
        <v>70</v>
      </c>
      <c r="BC42" s="55" t="s">
        <v>68</v>
      </c>
      <c r="BD42" s="55" t="s">
        <v>68</v>
      </c>
      <c r="BE42" s="55" t="s">
        <v>70</v>
      </c>
      <c r="BF42" s="55" t="s">
        <v>70</v>
      </c>
      <c r="BG42" s="55" t="s">
        <v>71</v>
      </c>
      <c r="BH42" s="55" t="s">
        <v>71</v>
      </c>
      <c r="BI42" s="56">
        <f t="shared" ref="BI42" si="294">IF(BJ42=AR42,1,0)</f>
        <v>1</v>
      </c>
      <c r="BJ42" s="56" t="s">
        <v>147</v>
      </c>
      <c r="BK42" s="60">
        <v>0.54378322653536504</v>
      </c>
      <c r="BL42" s="60">
        <v>0.55855572720182001</v>
      </c>
      <c r="BM42" s="60">
        <v>38.038808598584602</v>
      </c>
      <c r="BN42" s="60">
        <v>37.220206783194897</v>
      </c>
      <c r="BO42" s="60">
        <v>0.67543820847257097</v>
      </c>
      <c r="BP42" s="60">
        <v>0.66441272775149296</v>
      </c>
      <c r="BQ42" s="60">
        <v>0.89330690129327395</v>
      </c>
      <c r="BR42" s="60">
        <v>0.89525479032905397</v>
      </c>
      <c r="BS42" s="56" t="s">
        <v>70</v>
      </c>
      <c r="BT42" s="56" t="s">
        <v>70</v>
      </c>
      <c r="BU42" s="56" t="s">
        <v>68</v>
      </c>
      <c r="BV42" s="56" t="s">
        <v>68</v>
      </c>
      <c r="BW42" s="56" t="s">
        <v>70</v>
      </c>
      <c r="BX42" s="56" t="s">
        <v>70</v>
      </c>
      <c r="BY42" s="56" t="s">
        <v>71</v>
      </c>
      <c r="BZ42" s="56" t="s">
        <v>71</v>
      </c>
    </row>
    <row r="43" spans="1:78" s="56" customFormat="1" x14ac:dyDescent="0.3">
      <c r="A43" s="55">
        <v>14182500</v>
      </c>
      <c r="B43" s="55">
        <v>23780805</v>
      </c>
      <c r="C43" s="56" t="s">
        <v>141</v>
      </c>
      <c r="D43" s="66" t="s">
        <v>184</v>
      </c>
      <c r="F43" s="57"/>
      <c r="G43" s="58">
        <v>0.66</v>
      </c>
      <c r="H43" s="58" t="str">
        <f t="shared" si="267"/>
        <v>S</v>
      </c>
      <c r="I43" s="58" t="str">
        <f t="shared" si="268"/>
        <v>S</v>
      </c>
      <c r="J43" s="58" t="str">
        <f t="shared" si="269"/>
        <v>S</v>
      </c>
      <c r="K43" s="58" t="str">
        <f t="shared" si="270"/>
        <v>S</v>
      </c>
      <c r="L43" s="59">
        <v>0.43559999999999999</v>
      </c>
      <c r="M43" s="58" t="str">
        <f t="shared" si="271"/>
        <v>NS</v>
      </c>
      <c r="N43" s="58" t="str">
        <f t="shared" ref="N43" si="295">AO43</f>
        <v>VG</v>
      </c>
      <c r="O43" s="58" t="str">
        <f t="shared" si="273"/>
        <v>NS</v>
      </c>
      <c r="P43" s="58" t="str">
        <f t="shared" ref="P43" si="296">BY43</f>
        <v>VG</v>
      </c>
      <c r="Q43" s="58">
        <v>0.54400000000000004</v>
      </c>
      <c r="R43" s="58" t="str">
        <f t="shared" si="275"/>
        <v>G</v>
      </c>
      <c r="S43" s="58" t="str">
        <f t="shared" si="276"/>
        <v>S</v>
      </c>
      <c r="T43" s="58" t="str">
        <f t="shared" si="277"/>
        <v>S</v>
      </c>
      <c r="U43" s="58" t="str">
        <f t="shared" si="278"/>
        <v>S</v>
      </c>
      <c r="V43" s="58">
        <v>0.88400000000000001</v>
      </c>
      <c r="W43" s="58" t="str">
        <f t="shared" si="279"/>
        <v>VG</v>
      </c>
      <c r="X43" s="58" t="str">
        <f t="shared" si="280"/>
        <v>G</v>
      </c>
      <c r="Y43" s="58" t="str">
        <f t="shared" si="281"/>
        <v>VG</v>
      </c>
      <c r="Z43" s="58" t="str">
        <f t="shared" si="282"/>
        <v>VG</v>
      </c>
      <c r="AA43" s="60">
        <v>0.535923319643546</v>
      </c>
      <c r="AB43" s="60">
        <v>0.54027386729737004</v>
      </c>
      <c r="AC43" s="60">
        <v>38.385922260563298</v>
      </c>
      <c r="AD43" s="60">
        <v>34.925235199023199</v>
      </c>
      <c r="AE43" s="60">
        <v>0.68123173763151501</v>
      </c>
      <c r="AF43" s="60">
        <v>0.67803107060268997</v>
      </c>
      <c r="AG43" s="60">
        <v>0.89656751071997598</v>
      </c>
      <c r="AH43" s="60">
        <v>0.81040885140585495</v>
      </c>
      <c r="AI43" s="55" t="s">
        <v>70</v>
      </c>
      <c r="AJ43" s="55" t="s">
        <v>70</v>
      </c>
      <c r="AK43" s="55" t="s">
        <v>68</v>
      </c>
      <c r="AL43" s="55" t="s">
        <v>68</v>
      </c>
      <c r="AM43" s="55" t="s">
        <v>70</v>
      </c>
      <c r="AN43" s="55" t="s">
        <v>70</v>
      </c>
      <c r="AO43" s="55" t="s">
        <v>71</v>
      </c>
      <c r="AP43" s="55" t="s">
        <v>69</v>
      </c>
      <c r="AR43" s="61" t="s">
        <v>147</v>
      </c>
      <c r="AS43" s="60">
        <v>0.58536063766689905</v>
      </c>
      <c r="AT43" s="60">
        <v>0.59272982781481798</v>
      </c>
      <c r="AU43" s="60">
        <v>33.469692203266703</v>
      </c>
      <c r="AV43" s="60">
        <v>33.364055411436802</v>
      </c>
      <c r="AW43" s="60">
        <v>0.64392496638436203</v>
      </c>
      <c r="AX43" s="60">
        <v>0.63817722631349205</v>
      </c>
      <c r="AY43" s="60">
        <v>0.86206359381770803</v>
      </c>
      <c r="AZ43" s="60">
        <v>0.87097721664626104</v>
      </c>
      <c r="BA43" s="55" t="s">
        <v>70</v>
      </c>
      <c r="BB43" s="55" t="s">
        <v>70</v>
      </c>
      <c r="BC43" s="55" t="s">
        <v>68</v>
      </c>
      <c r="BD43" s="55" t="s">
        <v>68</v>
      </c>
      <c r="BE43" s="55" t="s">
        <v>70</v>
      </c>
      <c r="BF43" s="55" t="s">
        <v>70</v>
      </c>
      <c r="BG43" s="55" t="s">
        <v>71</v>
      </c>
      <c r="BH43" s="55" t="s">
        <v>71</v>
      </c>
      <c r="BI43" s="56">
        <f t="shared" ref="BI43" si="297">IF(BJ43=AR43,1,0)</f>
        <v>1</v>
      </c>
      <c r="BJ43" s="56" t="s">
        <v>147</v>
      </c>
      <c r="BK43" s="60">
        <v>0.54378322653536504</v>
      </c>
      <c r="BL43" s="60">
        <v>0.55855572720182001</v>
      </c>
      <c r="BM43" s="60">
        <v>38.038808598584602</v>
      </c>
      <c r="BN43" s="60">
        <v>37.220206783194897</v>
      </c>
      <c r="BO43" s="60">
        <v>0.67543820847257097</v>
      </c>
      <c r="BP43" s="60">
        <v>0.66441272775149296</v>
      </c>
      <c r="BQ43" s="60">
        <v>0.89330690129327395</v>
      </c>
      <c r="BR43" s="60">
        <v>0.89525479032905397</v>
      </c>
      <c r="BS43" s="56" t="s">
        <v>70</v>
      </c>
      <c r="BT43" s="56" t="s">
        <v>70</v>
      </c>
      <c r="BU43" s="56" t="s">
        <v>68</v>
      </c>
      <c r="BV43" s="56" t="s">
        <v>68</v>
      </c>
      <c r="BW43" s="56" t="s">
        <v>70</v>
      </c>
      <c r="BX43" s="56" t="s">
        <v>70</v>
      </c>
      <c r="BY43" s="56" t="s">
        <v>71</v>
      </c>
      <c r="BZ43" s="56" t="s">
        <v>71</v>
      </c>
    </row>
    <row r="44" spans="1:78" x14ac:dyDescent="0.3">
      <c r="A44" s="3"/>
      <c r="B44" s="3"/>
      <c r="M44" s="26"/>
      <c r="Q44" s="18"/>
      <c r="AA44" s="33"/>
      <c r="AB44" s="33"/>
      <c r="AC44" s="42"/>
      <c r="AD44" s="42"/>
      <c r="AE44" s="43"/>
      <c r="AF44" s="43"/>
      <c r="AG44" s="35"/>
      <c r="AH44" s="35"/>
      <c r="AI44" s="36"/>
      <c r="AJ44" s="36"/>
      <c r="AK44" s="40"/>
      <c r="AL44" s="40"/>
      <c r="AM44" s="41"/>
      <c r="AN44" s="41"/>
      <c r="AO44" s="3"/>
      <c r="AP44" s="3"/>
      <c r="AR44" s="44"/>
      <c r="AS44" s="33"/>
      <c r="AT44" s="33"/>
      <c r="AU44" s="42"/>
      <c r="AV44" s="42"/>
      <c r="AW44" s="43"/>
      <c r="AX44" s="43"/>
      <c r="AY44" s="35"/>
      <c r="AZ44" s="35"/>
      <c r="BA44" s="36"/>
      <c r="BB44" s="36"/>
      <c r="BC44" s="40"/>
      <c r="BD44" s="40"/>
      <c r="BE44" s="41"/>
      <c r="BF44" s="41"/>
      <c r="BG44" s="3"/>
      <c r="BH44" s="3"/>
      <c r="BK44" s="35"/>
      <c r="BL44" s="35"/>
      <c r="BM44" s="35"/>
      <c r="BN44" s="35"/>
      <c r="BO44" s="35"/>
      <c r="BP44" s="35"/>
      <c r="BQ44" s="35"/>
      <c r="BR44" s="35"/>
    </row>
    <row r="45" spans="1:78" x14ac:dyDescent="0.3">
      <c r="A45" s="3">
        <v>14183000</v>
      </c>
      <c r="B45" s="3">
        <v>23780481</v>
      </c>
      <c r="C45" t="s">
        <v>142</v>
      </c>
      <c r="D45" t="s">
        <v>137</v>
      </c>
      <c r="G45" s="16">
        <v>0.78</v>
      </c>
      <c r="H45" s="16" t="str">
        <f t="shared" ref="H45:H49" si="298">IF(G45&gt;0.8,"VG",IF(G45&gt;0.7,"G",IF(G45&gt;0.45,"S","NS")))</f>
        <v>G</v>
      </c>
      <c r="I45" s="16" t="str">
        <f t="shared" ref="I45:I49" si="299">AI45</f>
        <v>G</v>
      </c>
      <c r="J45" s="16" t="str">
        <f t="shared" ref="J45:J49" si="300">BB45</f>
        <v>G</v>
      </c>
      <c r="K45" s="16" t="str">
        <f t="shared" ref="K45:K49" si="301">BT45</f>
        <v>G</v>
      </c>
      <c r="L45" s="19">
        <v>0.16500000000000001</v>
      </c>
      <c r="M45" s="26" t="str">
        <f t="shared" ref="M45:M49" si="302">IF(ABS(L45)&lt;5%,"VG",IF(ABS(L45)&lt;10%,"G",IF(ABS(L45)&lt;15%,"S","NS")))</f>
        <v>NS</v>
      </c>
      <c r="N45" s="26" t="str">
        <f t="shared" ref="N45:N49" si="303">AO45</f>
        <v>G</v>
      </c>
      <c r="O45" s="26" t="str">
        <f t="shared" ref="O45:O49" si="304">BD45</f>
        <v>S</v>
      </c>
      <c r="P45" s="26" t="str">
        <f t="shared" ref="P45:P49" si="305">BY45</f>
        <v>G</v>
      </c>
      <c r="Q45" s="18">
        <v>0.45</v>
      </c>
      <c r="R45" s="17" t="str">
        <f t="shared" ref="R45:R49" si="306">IF(Q45&lt;=0.5,"VG",IF(Q45&lt;=0.6,"G",IF(Q45&lt;=0.7,"S","NS")))</f>
        <v>VG</v>
      </c>
      <c r="S45" s="17" t="str">
        <f t="shared" ref="S45:S49" si="307">AN45</f>
        <v>G</v>
      </c>
      <c r="T45" s="17" t="str">
        <f t="shared" ref="T45:T49" si="308">BF45</f>
        <v>VG</v>
      </c>
      <c r="U45" s="17" t="str">
        <f t="shared" ref="U45:U49" si="309">BX45</f>
        <v>G</v>
      </c>
      <c r="V45" s="18">
        <v>0.84</v>
      </c>
      <c r="W45" s="18" t="str">
        <f t="shared" ref="W45:W49" si="310">IF(V45&gt;0.85,"VG",IF(V45&gt;0.75,"G",IF(V45&gt;0.6,"S","NS")))</f>
        <v>G</v>
      </c>
      <c r="X45" s="18" t="str">
        <f t="shared" ref="X45:X49" si="311">AP45</f>
        <v>S</v>
      </c>
      <c r="Y45" s="18" t="str">
        <f t="shared" ref="Y45:Y49" si="312">BH45</f>
        <v>G</v>
      </c>
      <c r="Z45" s="18" t="str">
        <f t="shared" ref="Z45:Z49" si="313">BZ45</f>
        <v>VG</v>
      </c>
      <c r="AA45" s="33">
        <v>0.70282479882715998</v>
      </c>
      <c r="AB45" s="33">
        <v>0.64417107550446695</v>
      </c>
      <c r="AC45" s="42">
        <v>19.359259877907299</v>
      </c>
      <c r="AD45" s="42">
        <v>16.635148005357099</v>
      </c>
      <c r="AE45" s="43">
        <v>0.54513778182477901</v>
      </c>
      <c r="AF45" s="43">
        <v>0.59651397678137696</v>
      </c>
      <c r="AG45" s="35">
        <v>0.84394804880386798</v>
      </c>
      <c r="AH45" s="35">
        <v>0.737360127489193</v>
      </c>
      <c r="AI45" s="36" t="s">
        <v>69</v>
      </c>
      <c r="AJ45" s="36" t="s">
        <v>70</v>
      </c>
      <c r="AK45" s="40" t="s">
        <v>68</v>
      </c>
      <c r="AL45" s="40" t="s">
        <v>68</v>
      </c>
      <c r="AM45" s="41" t="s">
        <v>69</v>
      </c>
      <c r="AN45" s="41" t="s">
        <v>69</v>
      </c>
      <c r="AO45" s="3" t="s">
        <v>69</v>
      </c>
      <c r="AP45" s="3" t="s">
        <v>70</v>
      </c>
      <c r="AR45" s="44" t="s">
        <v>148</v>
      </c>
      <c r="AS45" s="33">
        <v>0.76928837982983</v>
      </c>
      <c r="AT45" s="33">
        <v>0.76210211929609495</v>
      </c>
      <c r="AU45" s="42">
        <v>13.359614076382901</v>
      </c>
      <c r="AV45" s="42">
        <v>14.134358933216401</v>
      </c>
      <c r="AW45" s="43">
        <v>0.480324494659777</v>
      </c>
      <c r="AX45" s="43">
        <v>0.48774776340225801</v>
      </c>
      <c r="AY45" s="35">
        <v>0.84007191381065005</v>
      </c>
      <c r="AZ45" s="35">
        <v>0.84754044212579605</v>
      </c>
      <c r="BA45" s="36" t="s">
        <v>69</v>
      </c>
      <c r="BB45" s="36" t="s">
        <v>69</v>
      </c>
      <c r="BC45" s="40" t="s">
        <v>70</v>
      </c>
      <c r="BD45" s="40" t="s">
        <v>70</v>
      </c>
      <c r="BE45" s="41" t="s">
        <v>71</v>
      </c>
      <c r="BF45" s="41" t="s">
        <v>71</v>
      </c>
      <c r="BG45" s="3" t="s">
        <v>69</v>
      </c>
      <c r="BH45" s="3" t="s">
        <v>69</v>
      </c>
      <c r="BI45">
        <f t="shared" si="234"/>
        <v>1</v>
      </c>
      <c r="BJ45" t="s">
        <v>148</v>
      </c>
      <c r="BK45" s="35">
        <v>0.71112207149379403</v>
      </c>
      <c r="BL45" s="35">
        <v>0.71533235825707098</v>
      </c>
      <c r="BM45" s="35">
        <v>19.023758263725899</v>
      </c>
      <c r="BN45" s="35">
        <v>18.862054385397599</v>
      </c>
      <c r="BO45" s="35">
        <v>0.53747365377868195</v>
      </c>
      <c r="BP45" s="35">
        <v>0.53354253976878796</v>
      </c>
      <c r="BQ45" s="35">
        <v>0.84446838566792704</v>
      </c>
      <c r="BR45" s="35">
        <v>0.85395105944368899</v>
      </c>
      <c r="BS45" t="s">
        <v>69</v>
      </c>
      <c r="BT45" t="s">
        <v>69</v>
      </c>
      <c r="BU45" t="s">
        <v>68</v>
      </c>
      <c r="BV45" t="s">
        <v>68</v>
      </c>
      <c r="BW45" t="s">
        <v>69</v>
      </c>
      <c r="BX45" t="s">
        <v>69</v>
      </c>
      <c r="BY45" t="s">
        <v>69</v>
      </c>
      <c r="BZ45" t="s">
        <v>71</v>
      </c>
    </row>
    <row r="46" spans="1:78" s="56" customFormat="1" x14ac:dyDescent="0.3">
      <c r="A46" s="55">
        <v>14183000</v>
      </c>
      <c r="B46" s="55">
        <v>23780481</v>
      </c>
      <c r="C46" s="56" t="s">
        <v>142</v>
      </c>
      <c r="D46" s="56" t="s">
        <v>151</v>
      </c>
      <c r="F46" s="57"/>
      <c r="G46" s="58">
        <v>0.79</v>
      </c>
      <c r="H46" s="58" t="str">
        <f t="shared" ref="H46" si="314">IF(G46&gt;0.8,"VG",IF(G46&gt;0.7,"G",IF(G46&gt;0.45,"S","NS")))</f>
        <v>G</v>
      </c>
      <c r="I46" s="58" t="str">
        <f t="shared" ref="I46" si="315">AI46</f>
        <v>G</v>
      </c>
      <c r="J46" s="58" t="str">
        <f t="shared" ref="J46" si="316">BB46</f>
        <v>G</v>
      </c>
      <c r="K46" s="58" t="str">
        <f t="shared" ref="K46" si="317">BT46</f>
        <v>G</v>
      </c>
      <c r="L46" s="62">
        <v>0.15049999999999999</v>
      </c>
      <c r="M46" s="58" t="str">
        <f t="shared" ref="M46" si="318">IF(ABS(L46)&lt;5%,"VG",IF(ABS(L46)&lt;10%,"G",IF(ABS(L46)&lt;15%,"S","NS")))</f>
        <v>NS</v>
      </c>
      <c r="N46" s="58" t="str">
        <f t="shared" ref="N46" si="319">AO46</f>
        <v>G</v>
      </c>
      <c r="O46" s="58" t="str">
        <f t="shared" ref="O46" si="320">BD46</f>
        <v>S</v>
      </c>
      <c r="P46" s="58" t="str">
        <f t="shared" ref="P46" si="321">BY46</f>
        <v>G</v>
      </c>
      <c r="Q46" s="58">
        <v>0.45</v>
      </c>
      <c r="R46" s="58" t="str">
        <f t="shared" ref="R46" si="322">IF(Q46&lt;=0.5,"VG",IF(Q46&lt;=0.6,"G",IF(Q46&lt;=0.7,"S","NS")))</f>
        <v>VG</v>
      </c>
      <c r="S46" s="58" t="str">
        <f t="shared" ref="S46" si="323">AN46</f>
        <v>G</v>
      </c>
      <c r="T46" s="58" t="str">
        <f t="shared" ref="T46" si="324">BF46</f>
        <v>VG</v>
      </c>
      <c r="U46" s="58" t="str">
        <f t="shared" ref="U46" si="325">BX46</f>
        <v>G</v>
      </c>
      <c r="V46" s="58">
        <v>0.84499999999999997</v>
      </c>
      <c r="W46" s="58" t="str">
        <f t="shared" ref="W46" si="326">IF(V46&gt;0.85,"VG",IF(V46&gt;0.75,"G",IF(V46&gt;0.6,"S","NS")))</f>
        <v>G</v>
      </c>
      <c r="X46" s="58" t="str">
        <f t="shared" ref="X46" si="327">AP46</f>
        <v>S</v>
      </c>
      <c r="Y46" s="58" t="str">
        <f t="shared" ref="Y46" si="328">BH46</f>
        <v>G</v>
      </c>
      <c r="Z46" s="58" t="str">
        <f t="shared" ref="Z46" si="329">BZ46</f>
        <v>VG</v>
      </c>
      <c r="AA46" s="60">
        <v>0.70282479882715998</v>
      </c>
      <c r="AB46" s="60">
        <v>0.64417107550446695</v>
      </c>
      <c r="AC46" s="60">
        <v>19.359259877907299</v>
      </c>
      <c r="AD46" s="60">
        <v>16.635148005357099</v>
      </c>
      <c r="AE46" s="60">
        <v>0.54513778182477901</v>
      </c>
      <c r="AF46" s="60">
        <v>0.59651397678137696</v>
      </c>
      <c r="AG46" s="60">
        <v>0.84394804880386798</v>
      </c>
      <c r="AH46" s="60">
        <v>0.737360127489193</v>
      </c>
      <c r="AI46" s="55" t="s">
        <v>69</v>
      </c>
      <c r="AJ46" s="55" t="s">
        <v>70</v>
      </c>
      <c r="AK46" s="55" t="s">
        <v>68</v>
      </c>
      <c r="AL46" s="55" t="s">
        <v>68</v>
      </c>
      <c r="AM46" s="55" t="s">
        <v>69</v>
      </c>
      <c r="AN46" s="55" t="s">
        <v>69</v>
      </c>
      <c r="AO46" s="55" t="s">
        <v>69</v>
      </c>
      <c r="AP46" s="55" t="s">
        <v>70</v>
      </c>
      <c r="AR46" s="61" t="s">
        <v>148</v>
      </c>
      <c r="AS46" s="60">
        <v>0.76928837982983</v>
      </c>
      <c r="AT46" s="60">
        <v>0.76210211929609495</v>
      </c>
      <c r="AU46" s="60">
        <v>13.359614076382901</v>
      </c>
      <c r="AV46" s="60">
        <v>14.134358933216401</v>
      </c>
      <c r="AW46" s="60">
        <v>0.480324494659777</v>
      </c>
      <c r="AX46" s="60">
        <v>0.48774776340225801</v>
      </c>
      <c r="AY46" s="60">
        <v>0.84007191381065005</v>
      </c>
      <c r="AZ46" s="60">
        <v>0.84754044212579605</v>
      </c>
      <c r="BA46" s="55" t="s">
        <v>69</v>
      </c>
      <c r="BB46" s="55" t="s">
        <v>69</v>
      </c>
      <c r="BC46" s="55" t="s">
        <v>70</v>
      </c>
      <c r="BD46" s="55" t="s">
        <v>70</v>
      </c>
      <c r="BE46" s="55" t="s">
        <v>71</v>
      </c>
      <c r="BF46" s="55" t="s">
        <v>71</v>
      </c>
      <c r="BG46" s="55" t="s">
        <v>69</v>
      </c>
      <c r="BH46" s="55" t="s">
        <v>69</v>
      </c>
      <c r="BI46" s="56">
        <f t="shared" ref="BI46" si="330">IF(BJ46=AR46,1,0)</f>
        <v>1</v>
      </c>
      <c r="BJ46" s="56" t="s">
        <v>148</v>
      </c>
      <c r="BK46" s="60">
        <v>0.71112207149379403</v>
      </c>
      <c r="BL46" s="60">
        <v>0.71533235825707098</v>
      </c>
      <c r="BM46" s="60">
        <v>19.023758263725899</v>
      </c>
      <c r="BN46" s="60">
        <v>18.862054385397599</v>
      </c>
      <c r="BO46" s="60">
        <v>0.53747365377868195</v>
      </c>
      <c r="BP46" s="60">
        <v>0.53354253976878796</v>
      </c>
      <c r="BQ46" s="60">
        <v>0.84446838566792704</v>
      </c>
      <c r="BR46" s="60">
        <v>0.85395105944368899</v>
      </c>
      <c r="BS46" s="56" t="s">
        <v>69</v>
      </c>
      <c r="BT46" s="56" t="s">
        <v>69</v>
      </c>
      <c r="BU46" s="56" t="s">
        <v>68</v>
      </c>
      <c r="BV46" s="56" t="s">
        <v>68</v>
      </c>
      <c r="BW46" s="56" t="s">
        <v>69</v>
      </c>
      <c r="BX46" s="56" t="s">
        <v>69</v>
      </c>
      <c r="BY46" s="56" t="s">
        <v>69</v>
      </c>
      <c r="BZ46" s="56" t="s">
        <v>71</v>
      </c>
    </row>
    <row r="47" spans="1:78" s="49" customFormat="1" x14ac:dyDescent="0.3">
      <c r="A47" s="48">
        <v>14183000</v>
      </c>
      <c r="B47" s="48">
        <v>23780481</v>
      </c>
      <c r="C47" s="49" t="s">
        <v>142</v>
      </c>
      <c r="D47" s="49" t="s">
        <v>184</v>
      </c>
      <c r="F47" s="50"/>
      <c r="G47" s="51">
        <v>0.8</v>
      </c>
      <c r="H47" s="51" t="str">
        <f t="shared" ref="H47" si="331">IF(G47&gt;0.8,"VG",IF(G47&gt;0.7,"G",IF(G47&gt;0.45,"S","NS")))</f>
        <v>G</v>
      </c>
      <c r="I47" s="51" t="str">
        <f t="shared" ref="I47" si="332">AI47</f>
        <v>G</v>
      </c>
      <c r="J47" s="51" t="str">
        <f t="shared" ref="J47" si="333">BB47</f>
        <v>G</v>
      </c>
      <c r="K47" s="51" t="str">
        <f t="shared" ref="K47" si="334">BT47</f>
        <v>G</v>
      </c>
      <c r="L47" s="68">
        <v>0.13</v>
      </c>
      <c r="M47" s="51" t="str">
        <f t="shared" ref="M47" si="335">IF(ABS(L47)&lt;5%,"VG",IF(ABS(L47)&lt;10%,"G",IF(ABS(L47)&lt;15%,"S","NS")))</f>
        <v>S</v>
      </c>
      <c r="N47" s="51" t="str">
        <f t="shared" ref="N47" si="336">AO47</f>
        <v>G</v>
      </c>
      <c r="O47" s="51" t="str">
        <f t="shared" ref="O47" si="337">BD47</f>
        <v>S</v>
      </c>
      <c r="P47" s="51" t="str">
        <f t="shared" ref="P47" si="338">BY47</f>
        <v>G</v>
      </c>
      <c r="Q47" s="51">
        <v>0.439</v>
      </c>
      <c r="R47" s="51" t="str">
        <f t="shared" ref="R47" si="339">IF(Q47&lt;=0.5,"VG",IF(Q47&lt;=0.6,"G",IF(Q47&lt;=0.7,"S","NS")))</f>
        <v>VG</v>
      </c>
      <c r="S47" s="51" t="str">
        <f t="shared" ref="S47" si="340">AN47</f>
        <v>G</v>
      </c>
      <c r="T47" s="51" t="str">
        <f t="shared" ref="T47" si="341">BF47</f>
        <v>VG</v>
      </c>
      <c r="U47" s="51" t="str">
        <f t="shared" ref="U47" si="342">BX47</f>
        <v>G</v>
      </c>
      <c r="V47" s="51">
        <v>0.84230000000000005</v>
      </c>
      <c r="W47" s="51" t="str">
        <f t="shared" ref="W47" si="343">IF(V47&gt;0.85,"VG",IF(V47&gt;0.75,"G",IF(V47&gt;0.6,"S","NS")))</f>
        <v>G</v>
      </c>
      <c r="X47" s="51" t="str">
        <f t="shared" ref="X47" si="344">AP47</f>
        <v>S</v>
      </c>
      <c r="Y47" s="51" t="str">
        <f t="shared" ref="Y47" si="345">BH47</f>
        <v>G</v>
      </c>
      <c r="Z47" s="51" t="str">
        <f t="shared" ref="Z47" si="346">BZ47</f>
        <v>VG</v>
      </c>
      <c r="AA47" s="53">
        <v>0.70282479882715998</v>
      </c>
      <c r="AB47" s="53">
        <v>0.64417107550446695</v>
      </c>
      <c r="AC47" s="53">
        <v>19.359259877907299</v>
      </c>
      <c r="AD47" s="53">
        <v>16.635148005357099</v>
      </c>
      <c r="AE47" s="53">
        <v>0.54513778182477901</v>
      </c>
      <c r="AF47" s="53">
        <v>0.59651397678137696</v>
      </c>
      <c r="AG47" s="53">
        <v>0.84394804880386798</v>
      </c>
      <c r="AH47" s="53">
        <v>0.737360127489193</v>
      </c>
      <c r="AI47" s="48" t="s">
        <v>69</v>
      </c>
      <c r="AJ47" s="48" t="s">
        <v>70</v>
      </c>
      <c r="AK47" s="48" t="s">
        <v>68</v>
      </c>
      <c r="AL47" s="48" t="s">
        <v>68</v>
      </c>
      <c r="AM47" s="48" t="s">
        <v>69</v>
      </c>
      <c r="AN47" s="48" t="s">
        <v>69</v>
      </c>
      <c r="AO47" s="48" t="s">
        <v>69</v>
      </c>
      <c r="AP47" s="48" t="s">
        <v>70</v>
      </c>
      <c r="AR47" s="54" t="s">
        <v>148</v>
      </c>
      <c r="AS47" s="53">
        <v>0.76928837982983</v>
      </c>
      <c r="AT47" s="53">
        <v>0.76210211929609495</v>
      </c>
      <c r="AU47" s="53">
        <v>13.359614076382901</v>
      </c>
      <c r="AV47" s="53">
        <v>14.134358933216401</v>
      </c>
      <c r="AW47" s="53">
        <v>0.480324494659777</v>
      </c>
      <c r="AX47" s="53">
        <v>0.48774776340225801</v>
      </c>
      <c r="AY47" s="53">
        <v>0.84007191381065005</v>
      </c>
      <c r="AZ47" s="53">
        <v>0.84754044212579605</v>
      </c>
      <c r="BA47" s="48" t="s">
        <v>69</v>
      </c>
      <c r="BB47" s="48" t="s">
        <v>69</v>
      </c>
      <c r="BC47" s="48" t="s">
        <v>70</v>
      </c>
      <c r="BD47" s="48" t="s">
        <v>70</v>
      </c>
      <c r="BE47" s="48" t="s">
        <v>71</v>
      </c>
      <c r="BF47" s="48" t="s">
        <v>71</v>
      </c>
      <c r="BG47" s="48" t="s">
        <v>69</v>
      </c>
      <c r="BH47" s="48" t="s">
        <v>69</v>
      </c>
      <c r="BI47" s="49">
        <f t="shared" ref="BI47" si="347">IF(BJ47=AR47,1,0)</f>
        <v>1</v>
      </c>
      <c r="BJ47" s="49" t="s">
        <v>148</v>
      </c>
      <c r="BK47" s="53">
        <v>0.71112207149379403</v>
      </c>
      <c r="BL47" s="53">
        <v>0.71533235825707098</v>
      </c>
      <c r="BM47" s="53">
        <v>19.023758263725899</v>
      </c>
      <c r="BN47" s="53">
        <v>18.862054385397599</v>
      </c>
      <c r="BO47" s="53">
        <v>0.53747365377868195</v>
      </c>
      <c r="BP47" s="53">
        <v>0.53354253976878796</v>
      </c>
      <c r="BQ47" s="53">
        <v>0.84446838566792704</v>
      </c>
      <c r="BR47" s="53">
        <v>0.85395105944368899</v>
      </c>
      <c r="BS47" s="49" t="s">
        <v>69</v>
      </c>
      <c r="BT47" s="49" t="s">
        <v>69</v>
      </c>
      <c r="BU47" s="49" t="s">
        <v>68</v>
      </c>
      <c r="BV47" s="49" t="s">
        <v>68</v>
      </c>
      <c r="BW47" s="49" t="s">
        <v>69</v>
      </c>
      <c r="BX47" s="49" t="s">
        <v>69</v>
      </c>
      <c r="BY47" s="49" t="s">
        <v>69</v>
      </c>
      <c r="BZ47" s="49" t="s">
        <v>71</v>
      </c>
    </row>
    <row r="48" spans="1:78" x14ac:dyDescent="0.3">
      <c r="A48" s="3"/>
      <c r="B48" s="3"/>
      <c r="M48" s="26"/>
      <c r="Q48" s="18"/>
      <c r="AA48" s="33"/>
      <c r="AB48" s="33"/>
      <c r="AC48" s="42"/>
      <c r="AD48" s="42"/>
      <c r="AE48" s="43"/>
      <c r="AF48" s="43"/>
      <c r="AG48" s="35"/>
      <c r="AH48" s="35"/>
      <c r="AI48" s="36"/>
      <c r="AJ48" s="36"/>
      <c r="AK48" s="40"/>
      <c r="AL48" s="40"/>
      <c r="AM48" s="41"/>
      <c r="AN48" s="41"/>
      <c r="AO48" s="3"/>
      <c r="AP48" s="3"/>
      <c r="AR48" s="44"/>
      <c r="AS48" s="33"/>
      <c r="AT48" s="33"/>
      <c r="AU48" s="42"/>
      <c r="AV48" s="42"/>
      <c r="AW48" s="43"/>
      <c r="AX48" s="43"/>
      <c r="AY48" s="35"/>
      <c r="AZ48" s="35"/>
      <c r="BA48" s="36"/>
      <c r="BB48" s="36"/>
      <c r="BC48" s="40"/>
      <c r="BD48" s="40"/>
      <c r="BE48" s="41"/>
      <c r="BF48" s="41"/>
      <c r="BG48" s="3"/>
      <c r="BH48" s="3"/>
      <c r="BK48" s="35"/>
      <c r="BL48" s="35"/>
      <c r="BM48" s="35"/>
      <c r="BN48" s="35"/>
      <c r="BO48" s="35"/>
      <c r="BP48" s="35"/>
      <c r="BQ48" s="35"/>
      <c r="BR48" s="35"/>
    </row>
    <row r="49" spans="1:78" x14ac:dyDescent="0.3">
      <c r="A49" s="3">
        <v>14184100</v>
      </c>
      <c r="B49" s="3">
        <v>23780883</v>
      </c>
      <c r="C49" t="s">
        <v>143</v>
      </c>
      <c r="D49" t="s">
        <v>137</v>
      </c>
      <c r="G49" s="16">
        <v>0.82</v>
      </c>
      <c r="H49" s="16" t="str">
        <f t="shared" si="298"/>
        <v>VG</v>
      </c>
      <c r="I49" s="16" t="str">
        <f t="shared" si="299"/>
        <v>G</v>
      </c>
      <c r="J49" s="16" t="str">
        <f t="shared" si="300"/>
        <v>G</v>
      </c>
      <c r="K49" s="16" t="str">
        <f t="shared" si="301"/>
        <v>G</v>
      </c>
      <c r="L49" s="19">
        <v>6.4000000000000001E-2</v>
      </c>
      <c r="M49" s="26" t="str">
        <f t="shared" si="302"/>
        <v>G</v>
      </c>
      <c r="N49" s="26" t="str">
        <f t="shared" si="303"/>
        <v>G</v>
      </c>
      <c r="O49" s="26" t="str">
        <f t="shared" si="304"/>
        <v>G</v>
      </c>
      <c r="P49" s="26" t="str">
        <f t="shared" si="305"/>
        <v>G</v>
      </c>
      <c r="Q49" s="18">
        <v>0.42</v>
      </c>
      <c r="R49" s="17" t="str">
        <f t="shared" si="306"/>
        <v>VG</v>
      </c>
      <c r="S49" s="17" t="str">
        <f t="shared" si="307"/>
        <v>G</v>
      </c>
      <c r="T49" s="17" t="str">
        <f t="shared" si="308"/>
        <v>VG</v>
      </c>
      <c r="U49" s="17" t="str">
        <f t="shared" si="309"/>
        <v>VG</v>
      </c>
      <c r="V49" s="18">
        <v>0.84</v>
      </c>
      <c r="W49" s="18" t="str">
        <f t="shared" si="310"/>
        <v>G</v>
      </c>
      <c r="X49" s="18" t="str">
        <f t="shared" si="311"/>
        <v>S</v>
      </c>
      <c r="Y49" s="18" t="str">
        <f t="shared" si="312"/>
        <v>VG</v>
      </c>
      <c r="Z49" s="18" t="str">
        <f t="shared" si="313"/>
        <v>G</v>
      </c>
      <c r="AA49" s="33">
        <v>0.74616055699305495</v>
      </c>
      <c r="AB49" s="33">
        <v>0.67909814418889003</v>
      </c>
      <c r="AC49" s="42">
        <v>14.057892180073001</v>
      </c>
      <c r="AD49" s="42">
        <v>10.3877828640448</v>
      </c>
      <c r="AE49" s="43">
        <v>0.50382481380629296</v>
      </c>
      <c r="AF49" s="43">
        <v>0.56648199954730305</v>
      </c>
      <c r="AG49" s="35">
        <v>0.84268686003554205</v>
      </c>
      <c r="AH49" s="35">
        <v>0.72946601556531199</v>
      </c>
      <c r="AI49" s="36" t="s">
        <v>69</v>
      </c>
      <c r="AJ49" s="36" t="s">
        <v>70</v>
      </c>
      <c r="AK49" s="40" t="s">
        <v>70</v>
      </c>
      <c r="AL49" s="40" t="s">
        <v>70</v>
      </c>
      <c r="AM49" s="41" t="s">
        <v>69</v>
      </c>
      <c r="AN49" s="41" t="s">
        <v>69</v>
      </c>
      <c r="AO49" s="3" t="s">
        <v>69</v>
      </c>
      <c r="AP49" s="3" t="s">
        <v>70</v>
      </c>
      <c r="AR49" s="44" t="s">
        <v>149</v>
      </c>
      <c r="AS49" s="33">
        <v>0.79445395584336498</v>
      </c>
      <c r="AT49" s="33">
        <v>0.793548832874162</v>
      </c>
      <c r="AU49" s="42">
        <v>8.4103450557926198</v>
      </c>
      <c r="AV49" s="42">
        <v>8.4276026771923807</v>
      </c>
      <c r="AW49" s="43">
        <v>0.45337186079049402</v>
      </c>
      <c r="AX49" s="43">
        <v>0.45436897685233502</v>
      </c>
      <c r="AY49" s="35">
        <v>0.85077270589057197</v>
      </c>
      <c r="AZ49" s="35">
        <v>0.85532850180283004</v>
      </c>
      <c r="BA49" s="36" t="s">
        <v>69</v>
      </c>
      <c r="BB49" s="36" t="s">
        <v>69</v>
      </c>
      <c r="BC49" s="40" t="s">
        <v>69</v>
      </c>
      <c r="BD49" s="40" t="s">
        <v>69</v>
      </c>
      <c r="BE49" s="41" t="s">
        <v>71</v>
      </c>
      <c r="BF49" s="41" t="s">
        <v>71</v>
      </c>
      <c r="BG49" s="3" t="s">
        <v>71</v>
      </c>
      <c r="BH49" s="3" t="s">
        <v>71</v>
      </c>
      <c r="BI49">
        <f t="shared" si="234"/>
        <v>1</v>
      </c>
      <c r="BJ49" t="s">
        <v>149</v>
      </c>
      <c r="BK49" s="35">
        <v>0.75847979630699902</v>
      </c>
      <c r="BL49" s="35">
        <v>0.76392120553183895</v>
      </c>
      <c r="BM49" s="35">
        <v>12.772944691857001</v>
      </c>
      <c r="BN49" s="35">
        <v>11.9197259371805</v>
      </c>
      <c r="BO49" s="35">
        <v>0.49144705075216599</v>
      </c>
      <c r="BP49" s="35">
        <v>0.485879403214584</v>
      </c>
      <c r="BQ49" s="35">
        <v>0.84162527161224499</v>
      </c>
      <c r="BR49" s="35">
        <v>0.84458503604716195</v>
      </c>
      <c r="BS49" t="s">
        <v>69</v>
      </c>
      <c r="BT49" t="s">
        <v>69</v>
      </c>
      <c r="BU49" t="s">
        <v>70</v>
      </c>
      <c r="BV49" t="s">
        <v>70</v>
      </c>
      <c r="BW49" t="s">
        <v>71</v>
      </c>
      <c r="BX49" t="s">
        <v>71</v>
      </c>
      <c r="BY49" t="s">
        <v>69</v>
      </c>
      <c r="BZ49" t="s">
        <v>69</v>
      </c>
    </row>
    <row r="50" spans="1:78" s="49" customFormat="1" x14ac:dyDescent="0.3">
      <c r="A50" s="48">
        <v>14184100</v>
      </c>
      <c r="B50" s="48">
        <v>23780883</v>
      </c>
      <c r="C50" s="49" t="s">
        <v>143</v>
      </c>
      <c r="D50" s="49" t="s">
        <v>151</v>
      </c>
      <c r="F50" s="50"/>
      <c r="G50" s="51">
        <v>0.82</v>
      </c>
      <c r="H50" s="51" t="str">
        <f t="shared" ref="H50" si="348">IF(G50&gt;0.8,"VG",IF(G50&gt;0.7,"G",IF(G50&gt;0.45,"S","NS")))</f>
        <v>VG</v>
      </c>
      <c r="I50" s="51" t="str">
        <f t="shared" ref="I50" si="349">AI50</f>
        <v>G</v>
      </c>
      <c r="J50" s="51" t="str">
        <f t="shared" ref="J50" si="350">BB50</f>
        <v>G</v>
      </c>
      <c r="K50" s="51" t="str">
        <f t="shared" ref="K50" si="351">BT50</f>
        <v>G</v>
      </c>
      <c r="L50" s="52">
        <v>0.05</v>
      </c>
      <c r="M50" s="51" t="str">
        <f t="shared" ref="M50" si="352">IF(ABS(L50)&lt;5%,"VG",IF(ABS(L50)&lt;10%,"G",IF(ABS(L50)&lt;15%,"S","NS")))</f>
        <v>G</v>
      </c>
      <c r="N50" s="51" t="str">
        <f t="shared" ref="N50" si="353">AO50</f>
        <v>G</v>
      </c>
      <c r="O50" s="51" t="str">
        <f t="shared" ref="O50" si="354">BD50</f>
        <v>G</v>
      </c>
      <c r="P50" s="51" t="str">
        <f t="shared" ref="P50" si="355">BY50</f>
        <v>G</v>
      </c>
      <c r="Q50" s="51">
        <v>0.43</v>
      </c>
      <c r="R50" s="51" t="str">
        <f t="shared" ref="R50" si="356">IF(Q50&lt;=0.5,"VG",IF(Q50&lt;=0.6,"G",IF(Q50&lt;=0.7,"S","NS")))</f>
        <v>VG</v>
      </c>
      <c r="S50" s="51" t="str">
        <f t="shared" ref="S50" si="357">AN50</f>
        <v>G</v>
      </c>
      <c r="T50" s="51" t="str">
        <f t="shared" ref="T50" si="358">BF50</f>
        <v>VG</v>
      </c>
      <c r="U50" s="51" t="str">
        <f t="shared" ref="U50" si="359">BX50</f>
        <v>VG</v>
      </c>
      <c r="V50" s="51">
        <v>0.84</v>
      </c>
      <c r="W50" s="51" t="str">
        <f t="shared" ref="W50" si="360">IF(V50&gt;0.85,"VG",IF(V50&gt;0.75,"G",IF(V50&gt;0.6,"S","NS")))</f>
        <v>G</v>
      </c>
      <c r="X50" s="51" t="str">
        <f t="shared" ref="X50" si="361">AP50</f>
        <v>S</v>
      </c>
      <c r="Y50" s="51" t="str">
        <f t="shared" ref="Y50" si="362">BH50</f>
        <v>VG</v>
      </c>
      <c r="Z50" s="51" t="str">
        <f t="shared" ref="Z50" si="363">BZ50</f>
        <v>G</v>
      </c>
      <c r="AA50" s="53">
        <v>0.74616055699305495</v>
      </c>
      <c r="AB50" s="53">
        <v>0.67909814418889003</v>
      </c>
      <c r="AC50" s="53">
        <v>14.057892180073001</v>
      </c>
      <c r="AD50" s="53">
        <v>10.3877828640448</v>
      </c>
      <c r="AE50" s="53">
        <v>0.50382481380629296</v>
      </c>
      <c r="AF50" s="53">
        <v>0.56648199954730305</v>
      </c>
      <c r="AG50" s="53">
        <v>0.84268686003554205</v>
      </c>
      <c r="AH50" s="53">
        <v>0.72946601556531199</v>
      </c>
      <c r="AI50" s="48" t="s">
        <v>69</v>
      </c>
      <c r="AJ50" s="48" t="s">
        <v>70</v>
      </c>
      <c r="AK50" s="48" t="s">
        <v>70</v>
      </c>
      <c r="AL50" s="48" t="s">
        <v>70</v>
      </c>
      <c r="AM50" s="48" t="s">
        <v>69</v>
      </c>
      <c r="AN50" s="48" t="s">
        <v>69</v>
      </c>
      <c r="AO50" s="48" t="s">
        <v>69</v>
      </c>
      <c r="AP50" s="48" t="s">
        <v>70</v>
      </c>
      <c r="AR50" s="54" t="s">
        <v>149</v>
      </c>
      <c r="AS50" s="53">
        <v>0.79445395584336498</v>
      </c>
      <c r="AT50" s="53">
        <v>0.793548832874162</v>
      </c>
      <c r="AU50" s="53">
        <v>8.4103450557926198</v>
      </c>
      <c r="AV50" s="53">
        <v>8.4276026771923807</v>
      </c>
      <c r="AW50" s="53">
        <v>0.45337186079049402</v>
      </c>
      <c r="AX50" s="53">
        <v>0.45436897685233502</v>
      </c>
      <c r="AY50" s="53">
        <v>0.85077270589057197</v>
      </c>
      <c r="AZ50" s="53">
        <v>0.85532850180283004</v>
      </c>
      <c r="BA50" s="48" t="s">
        <v>69</v>
      </c>
      <c r="BB50" s="48" t="s">
        <v>69</v>
      </c>
      <c r="BC50" s="48" t="s">
        <v>69</v>
      </c>
      <c r="BD50" s="48" t="s">
        <v>69</v>
      </c>
      <c r="BE50" s="48" t="s">
        <v>71</v>
      </c>
      <c r="BF50" s="48" t="s">
        <v>71</v>
      </c>
      <c r="BG50" s="48" t="s">
        <v>71</v>
      </c>
      <c r="BH50" s="48" t="s">
        <v>71</v>
      </c>
      <c r="BI50" s="49">
        <f t="shared" ref="BI50" si="364">IF(BJ50=AR50,1,0)</f>
        <v>1</v>
      </c>
      <c r="BJ50" s="49" t="s">
        <v>149</v>
      </c>
      <c r="BK50" s="53">
        <v>0.75847979630699902</v>
      </c>
      <c r="BL50" s="53">
        <v>0.76392120553183895</v>
      </c>
      <c r="BM50" s="53">
        <v>12.772944691857001</v>
      </c>
      <c r="BN50" s="53">
        <v>11.9197259371805</v>
      </c>
      <c r="BO50" s="53">
        <v>0.49144705075216599</v>
      </c>
      <c r="BP50" s="53">
        <v>0.485879403214584</v>
      </c>
      <c r="BQ50" s="53">
        <v>0.84162527161224499</v>
      </c>
      <c r="BR50" s="53">
        <v>0.84458503604716195</v>
      </c>
      <c r="BS50" s="49" t="s">
        <v>69</v>
      </c>
      <c r="BT50" s="49" t="s">
        <v>69</v>
      </c>
      <c r="BU50" s="49" t="s">
        <v>70</v>
      </c>
      <c r="BV50" s="49" t="s">
        <v>70</v>
      </c>
      <c r="BW50" s="49" t="s">
        <v>71</v>
      </c>
      <c r="BX50" s="49" t="s">
        <v>71</v>
      </c>
      <c r="BY50" s="49" t="s">
        <v>69</v>
      </c>
      <c r="BZ50" s="49" t="s">
        <v>69</v>
      </c>
    </row>
    <row r="51" spans="1:78" s="56" customFormat="1" ht="28.8" x14ac:dyDescent="0.3">
      <c r="A51" s="55">
        <v>14184100</v>
      </c>
      <c r="B51" s="55">
        <v>23780883</v>
      </c>
      <c r="C51" s="56" t="s">
        <v>143</v>
      </c>
      <c r="D51" s="66" t="s">
        <v>157</v>
      </c>
      <c r="E51" s="56" t="s">
        <v>158</v>
      </c>
      <c r="F51" s="57"/>
      <c r="G51" s="58">
        <v>0.75</v>
      </c>
      <c r="H51" s="58" t="str">
        <f t="shared" ref="H51:H52" si="365">IF(G51&gt;0.8,"VG",IF(G51&gt;0.7,"G",IF(G51&gt;0.45,"S","NS")))</f>
        <v>G</v>
      </c>
      <c r="I51" s="58" t="str">
        <f t="shared" ref="I51:I52" si="366">AI51</f>
        <v>G</v>
      </c>
      <c r="J51" s="58" t="str">
        <f t="shared" ref="J51:J52" si="367">BB51</f>
        <v>G</v>
      </c>
      <c r="K51" s="58" t="str">
        <f t="shared" ref="K51:K52" si="368">BT51</f>
        <v>G</v>
      </c>
      <c r="L51" s="59">
        <v>0.193</v>
      </c>
      <c r="M51" s="58" t="str">
        <f t="shared" ref="M51:M52" si="369">IF(ABS(L51)&lt;5%,"VG",IF(ABS(L51)&lt;10%,"G",IF(ABS(L51)&lt;15%,"S","NS")))</f>
        <v>NS</v>
      </c>
      <c r="N51" s="58" t="str">
        <f t="shared" ref="N51:N52" si="370">AO51</f>
        <v>G</v>
      </c>
      <c r="O51" s="58" t="str">
        <f t="shared" ref="O51:O52" si="371">BD51</f>
        <v>G</v>
      </c>
      <c r="P51" s="58" t="str">
        <f t="shared" ref="P51:P52" si="372">BY51</f>
        <v>G</v>
      </c>
      <c r="Q51" s="58">
        <v>0.49</v>
      </c>
      <c r="R51" s="58" t="str">
        <f t="shared" ref="R51:R52" si="373">IF(Q51&lt;=0.5,"VG",IF(Q51&lt;=0.6,"G",IF(Q51&lt;=0.7,"S","NS")))</f>
        <v>VG</v>
      </c>
      <c r="S51" s="58" t="str">
        <f t="shared" ref="S51:S52" si="374">AN51</f>
        <v>G</v>
      </c>
      <c r="T51" s="58" t="str">
        <f t="shared" ref="T51:T52" si="375">BF51</f>
        <v>VG</v>
      </c>
      <c r="U51" s="58" t="str">
        <f t="shared" ref="U51:U52" si="376">BX51</f>
        <v>VG</v>
      </c>
      <c r="V51" s="58">
        <v>0.83</v>
      </c>
      <c r="W51" s="58" t="str">
        <f t="shared" ref="W51:W52" si="377">IF(V51&gt;0.85,"VG",IF(V51&gt;0.75,"G",IF(V51&gt;0.6,"S","NS")))</f>
        <v>G</v>
      </c>
      <c r="X51" s="58" t="str">
        <f t="shared" ref="X51:X52" si="378">AP51</f>
        <v>S</v>
      </c>
      <c r="Y51" s="58" t="str">
        <f t="shared" ref="Y51:Y52" si="379">BH51</f>
        <v>VG</v>
      </c>
      <c r="Z51" s="58" t="str">
        <f t="shared" ref="Z51:Z52" si="380">BZ51</f>
        <v>G</v>
      </c>
      <c r="AA51" s="60">
        <v>0.74616055699305495</v>
      </c>
      <c r="AB51" s="60">
        <v>0.67909814418889003</v>
      </c>
      <c r="AC51" s="60">
        <v>14.057892180073001</v>
      </c>
      <c r="AD51" s="60">
        <v>10.3877828640448</v>
      </c>
      <c r="AE51" s="60">
        <v>0.50382481380629296</v>
      </c>
      <c r="AF51" s="60">
        <v>0.56648199954730305</v>
      </c>
      <c r="AG51" s="60">
        <v>0.84268686003554205</v>
      </c>
      <c r="AH51" s="60">
        <v>0.72946601556531199</v>
      </c>
      <c r="AI51" s="55" t="s">
        <v>69</v>
      </c>
      <c r="AJ51" s="55" t="s">
        <v>70</v>
      </c>
      <c r="AK51" s="55" t="s">
        <v>70</v>
      </c>
      <c r="AL51" s="55" t="s">
        <v>70</v>
      </c>
      <c r="AM51" s="55" t="s">
        <v>69</v>
      </c>
      <c r="AN51" s="55" t="s">
        <v>69</v>
      </c>
      <c r="AO51" s="55" t="s">
        <v>69</v>
      </c>
      <c r="AP51" s="55" t="s">
        <v>70</v>
      </c>
      <c r="AR51" s="61" t="s">
        <v>149</v>
      </c>
      <c r="AS51" s="60">
        <v>0.79445395584336498</v>
      </c>
      <c r="AT51" s="60">
        <v>0.793548832874162</v>
      </c>
      <c r="AU51" s="60">
        <v>8.4103450557926198</v>
      </c>
      <c r="AV51" s="60">
        <v>8.4276026771923807</v>
      </c>
      <c r="AW51" s="60">
        <v>0.45337186079049402</v>
      </c>
      <c r="AX51" s="60">
        <v>0.45436897685233502</v>
      </c>
      <c r="AY51" s="60">
        <v>0.85077270589057197</v>
      </c>
      <c r="AZ51" s="60">
        <v>0.85532850180283004</v>
      </c>
      <c r="BA51" s="55" t="s">
        <v>69</v>
      </c>
      <c r="BB51" s="55" t="s">
        <v>69</v>
      </c>
      <c r="BC51" s="55" t="s">
        <v>69</v>
      </c>
      <c r="BD51" s="55" t="s">
        <v>69</v>
      </c>
      <c r="BE51" s="55" t="s">
        <v>71</v>
      </c>
      <c r="BF51" s="55" t="s">
        <v>71</v>
      </c>
      <c r="BG51" s="55" t="s">
        <v>71</v>
      </c>
      <c r="BH51" s="55" t="s">
        <v>71</v>
      </c>
      <c r="BI51" s="56">
        <f t="shared" ref="BI51:BI52" si="381">IF(BJ51=AR51,1,0)</f>
        <v>1</v>
      </c>
      <c r="BJ51" s="56" t="s">
        <v>149</v>
      </c>
      <c r="BK51" s="60">
        <v>0.75847979630699902</v>
      </c>
      <c r="BL51" s="60">
        <v>0.76392120553183895</v>
      </c>
      <c r="BM51" s="60">
        <v>12.772944691857001</v>
      </c>
      <c r="BN51" s="60">
        <v>11.9197259371805</v>
      </c>
      <c r="BO51" s="60">
        <v>0.49144705075216599</v>
      </c>
      <c r="BP51" s="60">
        <v>0.485879403214584</v>
      </c>
      <c r="BQ51" s="60">
        <v>0.84162527161224499</v>
      </c>
      <c r="BR51" s="60">
        <v>0.84458503604716195</v>
      </c>
      <c r="BS51" s="56" t="s">
        <v>69</v>
      </c>
      <c r="BT51" s="56" t="s">
        <v>69</v>
      </c>
      <c r="BU51" s="56" t="s">
        <v>70</v>
      </c>
      <c r="BV51" s="56" t="s">
        <v>70</v>
      </c>
      <c r="BW51" s="56" t="s">
        <v>71</v>
      </c>
      <c r="BX51" s="56" t="s">
        <v>71</v>
      </c>
      <c r="BY51" s="56" t="s">
        <v>69</v>
      </c>
      <c r="BZ51" s="56" t="s">
        <v>69</v>
      </c>
    </row>
    <row r="52" spans="1:78" s="49" customFormat="1" x14ac:dyDescent="0.3">
      <c r="A52" s="48">
        <v>14184100</v>
      </c>
      <c r="B52" s="48">
        <v>23780883</v>
      </c>
      <c r="C52" s="49" t="s">
        <v>143</v>
      </c>
      <c r="D52" s="49" t="s">
        <v>184</v>
      </c>
      <c r="F52" s="50"/>
      <c r="G52" s="51">
        <v>0.81899999999999995</v>
      </c>
      <c r="H52" s="51" t="str">
        <f t="shared" si="365"/>
        <v>VG</v>
      </c>
      <c r="I52" s="51" t="str">
        <f t="shared" si="366"/>
        <v>G</v>
      </c>
      <c r="J52" s="51" t="str">
        <f t="shared" si="367"/>
        <v>G</v>
      </c>
      <c r="K52" s="51" t="str">
        <f t="shared" si="368"/>
        <v>G</v>
      </c>
      <c r="L52" s="52">
        <v>3.3399999999999999E-2</v>
      </c>
      <c r="M52" s="51" t="str">
        <f t="shared" si="369"/>
        <v>VG</v>
      </c>
      <c r="N52" s="51" t="str">
        <f t="shared" si="370"/>
        <v>G</v>
      </c>
      <c r="O52" s="51" t="str">
        <f t="shared" si="371"/>
        <v>G</v>
      </c>
      <c r="P52" s="51" t="str">
        <f t="shared" si="372"/>
        <v>G</v>
      </c>
      <c r="Q52" s="51">
        <v>0.42599999999999999</v>
      </c>
      <c r="R52" s="51" t="str">
        <f t="shared" si="373"/>
        <v>VG</v>
      </c>
      <c r="S52" s="51" t="str">
        <f t="shared" si="374"/>
        <v>G</v>
      </c>
      <c r="T52" s="51" t="str">
        <f t="shared" si="375"/>
        <v>VG</v>
      </c>
      <c r="U52" s="51" t="str">
        <f t="shared" si="376"/>
        <v>VG</v>
      </c>
      <c r="V52" s="51">
        <v>0.83199999999999996</v>
      </c>
      <c r="W52" s="51" t="str">
        <f t="shared" si="377"/>
        <v>G</v>
      </c>
      <c r="X52" s="51" t="str">
        <f t="shared" si="378"/>
        <v>S</v>
      </c>
      <c r="Y52" s="51" t="str">
        <f t="shared" si="379"/>
        <v>VG</v>
      </c>
      <c r="Z52" s="51" t="str">
        <f t="shared" si="380"/>
        <v>G</v>
      </c>
      <c r="AA52" s="53">
        <v>0.74616055699305495</v>
      </c>
      <c r="AB52" s="53">
        <v>0.67909814418889003</v>
      </c>
      <c r="AC52" s="53">
        <v>14.057892180073001</v>
      </c>
      <c r="AD52" s="53">
        <v>10.3877828640448</v>
      </c>
      <c r="AE52" s="53">
        <v>0.50382481380629296</v>
      </c>
      <c r="AF52" s="53">
        <v>0.56648199954730305</v>
      </c>
      <c r="AG52" s="53">
        <v>0.84268686003554205</v>
      </c>
      <c r="AH52" s="53">
        <v>0.72946601556531199</v>
      </c>
      <c r="AI52" s="48" t="s">
        <v>69</v>
      </c>
      <c r="AJ52" s="48" t="s">
        <v>70</v>
      </c>
      <c r="AK52" s="48" t="s">
        <v>70</v>
      </c>
      <c r="AL52" s="48" t="s">
        <v>70</v>
      </c>
      <c r="AM52" s="48" t="s">
        <v>69</v>
      </c>
      <c r="AN52" s="48" t="s">
        <v>69</v>
      </c>
      <c r="AO52" s="48" t="s">
        <v>69</v>
      </c>
      <c r="AP52" s="48" t="s">
        <v>70</v>
      </c>
      <c r="AR52" s="54" t="s">
        <v>149</v>
      </c>
      <c r="AS52" s="53">
        <v>0.79445395584336498</v>
      </c>
      <c r="AT52" s="53">
        <v>0.793548832874162</v>
      </c>
      <c r="AU52" s="53">
        <v>8.4103450557926198</v>
      </c>
      <c r="AV52" s="53">
        <v>8.4276026771923807</v>
      </c>
      <c r="AW52" s="53">
        <v>0.45337186079049402</v>
      </c>
      <c r="AX52" s="53">
        <v>0.45436897685233502</v>
      </c>
      <c r="AY52" s="53">
        <v>0.85077270589057197</v>
      </c>
      <c r="AZ52" s="53">
        <v>0.85532850180283004</v>
      </c>
      <c r="BA52" s="48" t="s">
        <v>69</v>
      </c>
      <c r="BB52" s="48" t="s">
        <v>69</v>
      </c>
      <c r="BC52" s="48" t="s">
        <v>69</v>
      </c>
      <c r="BD52" s="48" t="s">
        <v>69</v>
      </c>
      <c r="BE52" s="48" t="s">
        <v>71</v>
      </c>
      <c r="BF52" s="48" t="s">
        <v>71</v>
      </c>
      <c r="BG52" s="48" t="s">
        <v>71</v>
      </c>
      <c r="BH52" s="48" t="s">
        <v>71</v>
      </c>
      <c r="BI52" s="49">
        <f t="shared" si="381"/>
        <v>1</v>
      </c>
      <c r="BJ52" s="49" t="s">
        <v>149</v>
      </c>
      <c r="BK52" s="53">
        <v>0.75847979630699902</v>
      </c>
      <c r="BL52" s="53">
        <v>0.76392120553183895</v>
      </c>
      <c r="BM52" s="53">
        <v>12.772944691857001</v>
      </c>
      <c r="BN52" s="53">
        <v>11.9197259371805</v>
      </c>
      <c r="BO52" s="53">
        <v>0.49144705075216599</v>
      </c>
      <c r="BP52" s="53">
        <v>0.485879403214584</v>
      </c>
      <c r="BQ52" s="53">
        <v>0.84162527161224499</v>
      </c>
      <c r="BR52" s="53">
        <v>0.84458503604716195</v>
      </c>
      <c r="BS52" s="49" t="s">
        <v>69</v>
      </c>
      <c r="BT52" s="49" t="s">
        <v>69</v>
      </c>
      <c r="BU52" s="49" t="s">
        <v>70</v>
      </c>
      <c r="BV52" s="49" t="s">
        <v>70</v>
      </c>
      <c r="BW52" s="49" t="s">
        <v>71</v>
      </c>
      <c r="BX52" s="49" t="s">
        <v>71</v>
      </c>
      <c r="BY52" s="49" t="s">
        <v>69</v>
      </c>
      <c r="BZ52" s="49" t="s">
        <v>69</v>
      </c>
    </row>
    <row r="53" spans="1:78" s="49" customFormat="1" x14ac:dyDescent="0.3">
      <c r="A53" s="48">
        <v>14184100</v>
      </c>
      <c r="B53" s="48">
        <v>23780883</v>
      </c>
      <c r="C53" s="49" t="s">
        <v>143</v>
      </c>
      <c r="D53" s="49" t="s">
        <v>190</v>
      </c>
      <c r="F53" s="50"/>
      <c r="G53" s="51">
        <v>0.83399999999999996</v>
      </c>
      <c r="H53" s="51" t="str">
        <f t="shared" ref="H53" si="382">IF(G53&gt;0.8,"VG",IF(G53&gt;0.7,"G",IF(G53&gt;0.45,"S","NS")))</f>
        <v>VG</v>
      </c>
      <c r="I53" s="51" t="str">
        <f t="shared" ref="I53" si="383">AI53</f>
        <v>G</v>
      </c>
      <c r="J53" s="51" t="str">
        <f t="shared" ref="J53" si="384">BB53</f>
        <v>G</v>
      </c>
      <c r="K53" s="51" t="str">
        <f t="shared" ref="K53" si="385">BT53</f>
        <v>G</v>
      </c>
      <c r="L53" s="52">
        <v>8.6E-3</v>
      </c>
      <c r="M53" s="51" t="str">
        <f t="shared" ref="M53" si="386">IF(ABS(L53)&lt;5%,"VG",IF(ABS(L53)&lt;10%,"G",IF(ABS(L53)&lt;15%,"S","NS")))</f>
        <v>VG</v>
      </c>
      <c r="N53" s="51" t="str">
        <f t="shared" ref="N53" si="387">AO53</f>
        <v>G</v>
      </c>
      <c r="O53" s="51" t="str">
        <f t="shared" ref="O53" si="388">BD53</f>
        <v>G</v>
      </c>
      <c r="P53" s="51" t="str">
        <f t="shared" ref="P53" si="389">BY53</f>
        <v>G</v>
      </c>
      <c r="Q53" s="51">
        <v>0.40799999999999997</v>
      </c>
      <c r="R53" s="51" t="str">
        <f t="shared" ref="R53" si="390">IF(Q53&lt;=0.5,"VG",IF(Q53&lt;=0.6,"G",IF(Q53&lt;=0.7,"S","NS")))</f>
        <v>VG</v>
      </c>
      <c r="S53" s="51" t="str">
        <f t="shared" ref="S53" si="391">AN53</f>
        <v>G</v>
      </c>
      <c r="T53" s="51" t="str">
        <f t="shared" ref="T53" si="392">BF53</f>
        <v>VG</v>
      </c>
      <c r="U53" s="51" t="str">
        <f t="shared" ref="U53" si="393">BX53</f>
        <v>VG</v>
      </c>
      <c r="V53" s="51">
        <v>0.84399999999999997</v>
      </c>
      <c r="W53" s="51" t="str">
        <f t="shared" ref="W53" si="394">IF(V53&gt;0.85,"VG",IF(V53&gt;0.75,"G",IF(V53&gt;0.6,"S","NS")))</f>
        <v>G</v>
      </c>
      <c r="X53" s="51" t="str">
        <f t="shared" ref="X53" si="395">AP53</f>
        <v>S</v>
      </c>
      <c r="Y53" s="51" t="str">
        <f t="shared" ref="Y53" si="396">BH53</f>
        <v>VG</v>
      </c>
      <c r="Z53" s="51" t="str">
        <f t="shared" ref="Z53" si="397">BZ53</f>
        <v>G</v>
      </c>
      <c r="AA53" s="53">
        <v>0.74616055699305495</v>
      </c>
      <c r="AB53" s="53">
        <v>0.67909814418889003</v>
      </c>
      <c r="AC53" s="53">
        <v>14.057892180073001</v>
      </c>
      <c r="AD53" s="53">
        <v>10.3877828640448</v>
      </c>
      <c r="AE53" s="53">
        <v>0.50382481380629296</v>
      </c>
      <c r="AF53" s="53">
        <v>0.56648199954730305</v>
      </c>
      <c r="AG53" s="53">
        <v>0.84268686003554205</v>
      </c>
      <c r="AH53" s="53">
        <v>0.72946601556531199</v>
      </c>
      <c r="AI53" s="48" t="s">
        <v>69</v>
      </c>
      <c r="AJ53" s="48" t="s">
        <v>70</v>
      </c>
      <c r="AK53" s="48" t="s">
        <v>70</v>
      </c>
      <c r="AL53" s="48" t="s">
        <v>70</v>
      </c>
      <c r="AM53" s="48" t="s">
        <v>69</v>
      </c>
      <c r="AN53" s="48" t="s">
        <v>69</v>
      </c>
      <c r="AO53" s="48" t="s">
        <v>69</v>
      </c>
      <c r="AP53" s="48" t="s">
        <v>70</v>
      </c>
      <c r="AR53" s="54" t="s">
        <v>149</v>
      </c>
      <c r="AS53" s="53">
        <v>0.79445395584336498</v>
      </c>
      <c r="AT53" s="53">
        <v>0.793548832874162</v>
      </c>
      <c r="AU53" s="53">
        <v>8.4103450557926198</v>
      </c>
      <c r="AV53" s="53">
        <v>8.4276026771923807</v>
      </c>
      <c r="AW53" s="53">
        <v>0.45337186079049402</v>
      </c>
      <c r="AX53" s="53">
        <v>0.45436897685233502</v>
      </c>
      <c r="AY53" s="53">
        <v>0.85077270589057197</v>
      </c>
      <c r="AZ53" s="53">
        <v>0.85532850180283004</v>
      </c>
      <c r="BA53" s="48" t="s">
        <v>69</v>
      </c>
      <c r="BB53" s="48" t="s">
        <v>69</v>
      </c>
      <c r="BC53" s="48" t="s">
        <v>69</v>
      </c>
      <c r="BD53" s="48" t="s">
        <v>69</v>
      </c>
      <c r="BE53" s="48" t="s">
        <v>71</v>
      </c>
      <c r="BF53" s="48" t="s">
        <v>71</v>
      </c>
      <c r="BG53" s="48" t="s">
        <v>71</v>
      </c>
      <c r="BH53" s="48" t="s">
        <v>71</v>
      </c>
      <c r="BI53" s="49">
        <f t="shared" ref="BI53" si="398">IF(BJ53=AR53,1,0)</f>
        <v>1</v>
      </c>
      <c r="BJ53" s="49" t="s">
        <v>149</v>
      </c>
      <c r="BK53" s="53">
        <v>0.75847979630699902</v>
      </c>
      <c r="BL53" s="53">
        <v>0.76392120553183895</v>
      </c>
      <c r="BM53" s="53">
        <v>12.772944691857001</v>
      </c>
      <c r="BN53" s="53">
        <v>11.9197259371805</v>
      </c>
      <c r="BO53" s="53">
        <v>0.49144705075216599</v>
      </c>
      <c r="BP53" s="53">
        <v>0.485879403214584</v>
      </c>
      <c r="BQ53" s="53">
        <v>0.84162527161224499</v>
      </c>
      <c r="BR53" s="53">
        <v>0.84458503604716195</v>
      </c>
      <c r="BS53" s="49" t="s">
        <v>69</v>
      </c>
      <c r="BT53" s="49" t="s">
        <v>69</v>
      </c>
      <c r="BU53" s="49" t="s">
        <v>70</v>
      </c>
      <c r="BV53" s="49" t="s">
        <v>70</v>
      </c>
      <c r="BW53" s="49" t="s">
        <v>71</v>
      </c>
      <c r="BX53" s="49" t="s">
        <v>71</v>
      </c>
      <c r="BY53" s="49" t="s">
        <v>69</v>
      </c>
      <c r="BZ53" s="49" t="s">
        <v>69</v>
      </c>
    </row>
    <row r="54" spans="1:78" s="70" customFormat="1" x14ac:dyDescent="0.3">
      <c r="A54" s="69"/>
      <c r="B54" s="69"/>
      <c r="F54" s="71"/>
      <c r="G54" s="72"/>
      <c r="H54" s="72"/>
      <c r="I54" s="72"/>
      <c r="J54" s="72"/>
      <c r="K54" s="72"/>
      <c r="L54" s="73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4"/>
      <c r="AB54" s="74"/>
      <c r="AC54" s="74"/>
      <c r="AD54" s="74"/>
      <c r="AE54" s="74"/>
      <c r="AF54" s="74"/>
      <c r="AG54" s="74"/>
      <c r="AH54" s="74"/>
      <c r="AI54" s="69"/>
      <c r="AJ54" s="69"/>
      <c r="AK54" s="69"/>
      <c r="AL54" s="69"/>
      <c r="AM54" s="69"/>
      <c r="AN54" s="69"/>
      <c r="AO54" s="69"/>
      <c r="AP54" s="69"/>
      <c r="AR54" s="75"/>
      <c r="AS54" s="74"/>
      <c r="AT54" s="74"/>
      <c r="AU54" s="74"/>
      <c r="AV54" s="74"/>
      <c r="AW54" s="74"/>
      <c r="AX54" s="74"/>
      <c r="AY54" s="74"/>
      <c r="AZ54" s="74"/>
      <c r="BA54" s="69"/>
      <c r="BB54" s="69"/>
      <c r="BC54" s="69"/>
      <c r="BD54" s="69"/>
      <c r="BE54" s="69"/>
      <c r="BF54" s="69"/>
      <c r="BG54" s="69"/>
      <c r="BH54" s="69"/>
      <c r="BK54" s="74"/>
      <c r="BL54" s="74"/>
      <c r="BM54" s="74"/>
      <c r="BN54" s="74"/>
      <c r="BO54" s="74"/>
      <c r="BP54" s="74"/>
      <c r="BQ54" s="74"/>
      <c r="BR54" s="74"/>
    </row>
    <row r="55" spans="1:78" x14ac:dyDescent="0.3">
      <c r="A55" s="32" t="s">
        <v>56</v>
      </c>
    </row>
    <row r="56" spans="1:78" x14ac:dyDescent="0.3">
      <c r="A56" s="3" t="s">
        <v>16</v>
      </c>
      <c r="B56" s="3" t="s">
        <v>55</v>
      </c>
      <c r="G56" s="16" t="s">
        <v>48</v>
      </c>
      <c r="L56" s="19" t="s">
        <v>49</v>
      </c>
      <c r="Q56" s="17" t="s">
        <v>50</v>
      </c>
      <c r="V56" s="18" t="s">
        <v>51</v>
      </c>
      <c r="AA56" s="36" t="s">
        <v>64</v>
      </c>
      <c r="AB56" s="36" t="s">
        <v>65</v>
      </c>
      <c r="AC56" s="37" t="s">
        <v>64</v>
      </c>
      <c r="AD56" s="37" t="s">
        <v>65</v>
      </c>
      <c r="AE56" s="38" t="s">
        <v>64</v>
      </c>
      <c r="AF56" s="38" t="s">
        <v>65</v>
      </c>
      <c r="AG56" s="3" t="s">
        <v>64</v>
      </c>
      <c r="AH56" s="3" t="s">
        <v>65</v>
      </c>
      <c r="AI56" s="39" t="s">
        <v>64</v>
      </c>
      <c r="AJ56" s="39" t="s">
        <v>65</v>
      </c>
      <c r="AK56" s="37" t="s">
        <v>64</v>
      </c>
      <c r="AL56" s="37" t="s">
        <v>65</v>
      </c>
      <c r="AM56" s="38" t="s">
        <v>64</v>
      </c>
      <c r="AN56" s="38" t="s">
        <v>65</v>
      </c>
      <c r="AO56" s="3" t="s">
        <v>64</v>
      </c>
      <c r="AP56" s="3" t="s">
        <v>65</v>
      </c>
      <c r="AS56" s="36" t="s">
        <v>66</v>
      </c>
      <c r="AT56" s="36" t="s">
        <v>67</v>
      </c>
      <c r="AU56" s="40" t="s">
        <v>66</v>
      </c>
      <c r="AV56" s="40" t="s">
        <v>67</v>
      </c>
      <c r="AW56" s="41" t="s">
        <v>66</v>
      </c>
      <c r="AX56" s="41" t="s">
        <v>67</v>
      </c>
      <c r="AY56" s="3" t="s">
        <v>66</v>
      </c>
      <c r="AZ56" s="3" t="s">
        <v>67</v>
      </c>
      <c r="BA56" s="36" t="s">
        <v>66</v>
      </c>
      <c r="BB56" s="36" t="s">
        <v>67</v>
      </c>
      <c r="BC56" s="40" t="s">
        <v>66</v>
      </c>
      <c r="BD56" s="40" t="s">
        <v>67</v>
      </c>
      <c r="BE56" s="41" t="s">
        <v>66</v>
      </c>
      <c r="BF56" s="41" t="s">
        <v>67</v>
      </c>
      <c r="BG56" s="3" t="s">
        <v>66</v>
      </c>
      <c r="BH56" s="3" t="s">
        <v>67</v>
      </c>
      <c r="BK56" s="35" t="s">
        <v>66</v>
      </c>
      <c r="BL56" s="35" t="s">
        <v>67</v>
      </c>
      <c r="BM56" s="35" t="s">
        <v>66</v>
      </c>
      <c r="BN56" s="35" t="s">
        <v>67</v>
      </c>
      <c r="BO56" s="35" t="s">
        <v>66</v>
      </c>
      <c r="BP56" s="35" t="s">
        <v>67</v>
      </c>
      <c r="BQ56" s="35" t="s">
        <v>66</v>
      </c>
      <c r="BR56" s="35" t="s">
        <v>67</v>
      </c>
      <c r="BS56" t="s">
        <v>66</v>
      </c>
      <c r="BT56" t="s">
        <v>67</v>
      </c>
      <c r="BU56" t="s">
        <v>66</v>
      </c>
      <c r="BV56" t="s">
        <v>67</v>
      </c>
      <c r="BW56" t="s">
        <v>66</v>
      </c>
      <c r="BX56" t="s">
        <v>67</v>
      </c>
      <c r="BY56" t="s">
        <v>66</v>
      </c>
      <c r="BZ56" t="s">
        <v>67</v>
      </c>
    </row>
    <row r="57" spans="1:78" s="56" customFormat="1" x14ac:dyDescent="0.3">
      <c r="A57" s="55">
        <v>14178000</v>
      </c>
      <c r="B57" s="55">
        <v>23780591</v>
      </c>
      <c r="C57" s="56" t="s">
        <v>136</v>
      </c>
      <c r="D57" s="56" t="s">
        <v>151</v>
      </c>
      <c r="E57" s="56" t="s">
        <v>152</v>
      </c>
      <c r="F57" s="57">
        <v>1.9</v>
      </c>
      <c r="G57" s="58">
        <v>0.503</v>
      </c>
      <c r="H57" s="58" t="str">
        <f t="shared" ref="H57" si="399">IF(G57&gt;0.8,"VG",IF(G57&gt;0.7,"G",IF(G57&gt;0.45,"S","NS")))</f>
        <v>S</v>
      </c>
      <c r="I57" s="58" t="str">
        <f t="shared" ref="I57" si="400">IF(H57&gt;0.8,"VG",IF(H57&gt;0.7,"G",IF(H57&gt;0.45,"S","NS")))</f>
        <v>VG</v>
      </c>
      <c r="J57" s="58" t="str">
        <f t="shared" ref="J57" si="401">IF(I57&gt;0.8,"VG",IF(I57&gt;0.7,"G",IF(I57&gt;0.45,"S","NS")))</f>
        <v>VG</v>
      </c>
      <c r="K57" s="58" t="str">
        <f t="shared" ref="K57" si="402">IF(J57&gt;0.8,"VG",IF(J57&gt;0.7,"G",IF(J57&gt;0.45,"S","NS")))</f>
        <v>VG</v>
      </c>
      <c r="L57" s="59">
        <v>0.26400000000000001</v>
      </c>
      <c r="M57" s="58" t="str">
        <f t="shared" ref="M57" si="403">IF(ABS(L57)&lt;5%,"VG",IF(ABS(L57)&lt;10%,"G",IF(ABS(L57)&lt;15%,"S","NS")))</f>
        <v>NS</v>
      </c>
      <c r="N57" s="58" t="str">
        <f t="shared" ref="N57" si="404">AO57</f>
        <v>G</v>
      </c>
      <c r="O57" s="58" t="str">
        <f t="shared" ref="O57" si="405">BD57</f>
        <v>VG</v>
      </c>
      <c r="P57" s="58" t="str">
        <f t="shared" ref="P57" si="406">BY57</f>
        <v>G</v>
      </c>
      <c r="Q57" s="58">
        <v>0.64</v>
      </c>
      <c r="R57" s="58" t="str">
        <f t="shared" ref="R57" si="407">IF(Q57&lt;=0.5,"VG",IF(Q57&lt;=0.6,"G",IF(Q57&lt;=0.7,"S","NS")))</f>
        <v>S</v>
      </c>
      <c r="S57" s="58" t="str">
        <f t="shared" ref="S57" si="408">AN57</f>
        <v>G</v>
      </c>
      <c r="T57" s="58" t="str">
        <f t="shared" ref="T57" si="409">BF57</f>
        <v>VG</v>
      </c>
      <c r="U57" s="58" t="str">
        <f t="shared" ref="U57" si="410">BX57</f>
        <v>VG</v>
      </c>
      <c r="V57" s="58">
        <v>0.93100000000000005</v>
      </c>
      <c r="W57" s="58" t="str">
        <f t="shared" ref="W57" si="411">IF(V57&gt;0.85,"VG",IF(V57&gt;0.75,"G",IF(V57&gt;0.6,"S","NS")))</f>
        <v>VG</v>
      </c>
      <c r="X57" s="58" t="str">
        <f t="shared" ref="X57" si="412">AP57</f>
        <v>G</v>
      </c>
      <c r="Y57" s="58" t="str">
        <f t="shared" ref="Y57" si="413">BH57</f>
        <v>G</v>
      </c>
      <c r="Z57" s="58" t="str">
        <f t="shared" ref="Z57" si="414">BZ57</f>
        <v>G</v>
      </c>
      <c r="AA57" s="60">
        <v>0.78799953754496599</v>
      </c>
      <c r="AB57" s="60">
        <v>0.74231516764619199</v>
      </c>
      <c r="AC57" s="60">
        <v>6.3730276493055698</v>
      </c>
      <c r="AD57" s="60">
        <v>3.5550552816532499</v>
      </c>
      <c r="AE57" s="60">
        <v>0.460435079522656</v>
      </c>
      <c r="AF57" s="60">
        <v>0.50762666631473197</v>
      </c>
      <c r="AG57" s="60">
        <v>0.81960087726055897</v>
      </c>
      <c r="AH57" s="60">
        <v>0.76903304690682195</v>
      </c>
      <c r="AI57" s="55" t="s">
        <v>69</v>
      </c>
      <c r="AJ57" s="55" t="s">
        <v>69</v>
      </c>
      <c r="AK57" s="55" t="s">
        <v>69</v>
      </c>
      <c r="AL57" s="55" t="s">
        <v>71</v>
      </c>
      <c r="AM57" s="55" t="s">
        <v>71</v>
      </c>
      <c r="AN57" s="55" t="s">
        <v>69</v>
      </c>
      <c r="AO57" s="55" t="s">
        <v>69</v>
      </c>
      <c r="AP57" s="55" t="s">
        <v>69</v>
      </c>
      <c r="AR57" s="61" t="s">
        <v>150</v>
      </c>
      <c r="AS57" s="60">
        <v>0.78214161428741102</v>
      </c>
      <c r="AT57" s="60">
        <v>0.80702418723414904</v>
      </c>
      <c r="AU57" s="60">
        <v>-2.50314578231451</v>
      </c>
      <c r="AV57" s="60">
        <v>-2.47166366777188</v>
      </c>
      <c r="AW57" s="60">
        <v>0.46675302432077398</v>
      </c>
      <c r="AX57" s="60">
        <v>0.43929012368348502</v>
      </c>
      <c r="AY57" s="60">
        <v>0.82212711382631498</v>
      </c>
      <c r="AZ57" s="60">
        <v>0.84071170320223898</v>
      </c>
      <c r="BA57" s="55" t="s">
        <v>69</v>
      </c>
      <c r="BB57" s="55" t="s">
        <v>71</v>
      </c>
      <c r="BC57" s="55" t="s">
        <v>71</v>
      </c>
      <c r="BD57" s="55" t="s">
        <v>71</v>
      </c>
      <c r="BE57" s="55" t="s">
        <v>71</v>
      </c>
      <c r="BF57" s="55" t="s">
        <v>71</v>
      </c>
      <c r="BG57" s="55" t="s">
        <v>69</v>
      </c>
      <c r="BH57" s="55" t="s">
        <v>69</v>
      </c>
      <c r="BI57" s="56">
        <f t="shared" ref="BI57" si="415">IF(BJ57=AR57,1,0)</f>
        <v>1</v>
      </c>
      <c r="BJ57" s="56" t="s">
        <v>150</v>
      </c>
      <c r="BK57" s="60">
        <v>0.78483542594902</v>
      </c>
      <c r="BL57" s="60">
        <v>0.809274585790839</v>
      </c>
      <c r="BM57" s="60">
        <v>5.5400894370249301</v>
      </c>
      <c r="BN57" s="60">
        <v>4.3717467939577901</v>
      </c>
      <c r="BO57" s="60">
        <v>0.46385835559034599</v>
      </c>
      <c r="BP57" s="60">
        <v>0.436721208792476</v>
      </c>
      <c r="BQ57" s="60">
        <v>0.82459162523038998</v>
      </c>
      <c r="BR57" s="60">
        <v>0.84301761051813595</v>
      </c>
      <c r="BS57" s="56" t="s">
        <v>69</v>
      </c>
      <c r="BT57" s="56" t="s">
        <v>71</v>
      </c>
      <c r="BU57" s="56" t="s">
        <v>69</v>
      </c>
      <c r="BV57" s="56" t="s">
        <v>71</v>
      </c>
      <c r="BW57" s="56" t="s">
        <v>71</v>
      </c>
      <c r="BX57" s="56" t="s">
        <v>71</v>
      </c>
      <c r="BY57" s="56" t="s">
        <v>69</v>
      </c>
      <c r="BZ57" s="56" t="s">
        <v>69</v>
      </c>
    </row>
    <row r="58" spans="1:78" s="30" customFormat="1" x14ac:dyDescent="0.3">
      <c r="A58" s="36">
        <v>14178000</v>
      </c>
      <c r="B58" s="36">
        <v>23780591</v>
      </c>
      <c r="C58" s="30" t="s">
        <v>136</v>
      </c>
      <c r="D58" s="30" t="s">
        <v>184</v>
      </c>
      <c r="E58" s="30" t="s">
        <v>163</v>
      </c>
      <c r="F58" s="63">
        <v>2.9</v>
      </c>
      <c r="G58" s="24">
        <v>-0.38</v>
      </c>
      <c r="H58" s="24" t="str">
        <f t="shared" ref="H58" si="416">IF(G58&gt;0.8,"VG",IF(G58&gt;0.7,"G",IF(G58&gt;0.45,"S","NS")))</f>
        <v>NS</v>
      </c>
      <c r="I58" s="24" t="str">
        <f t="shared" ref="I58" si="417">IF(H58&gt;0.8,"VG",IF(H58&gt;0.7,"G",IF(H58&gt;0.45,"S","NS")))</f>
        <v>VG</v>
      </c>
      <c r="J58" s="24" t="str">
        <f t="shared" ref="J58" si="418">IF(I58&gt;0.8,"VG",IF(I58&gt;0.7,"G",IF(I58&gt;0.45,"S","NS")))</f>
        <v>VG</v>
      </c>
      <c r="K58" s="24" t="str">
        <f t="shared" ref="K58" si="419">IF(J58&gt;0.8,"VG",IF(J58&gt;0.7,"G",IF(J58&gt;0.45,"S","NS")))</f>
        <v>VG</v>
      </c>
      <c r="L58" s="25">
        <v>0.55400000000000005</v>
      </c>
      <c r="M58" s="24" t="str">
        <f t="shared" ref="M58" si="420">IF(ABS(L58)&lt;5%,"VG",IF(ABS(L58)&lt;10%,"G",IF(ABS(L58)&lt;15%,"S","NS")))</f>
        <v>NS</v>
      </c>
      <c r="N58" s="24" t="str">
        <f t="shared" ref="N58" si="421">AO58</f>
        <v>G</v>
      </c>
      <c r="O58" s="24" t="str">
        <f t="shared" ref="O58" si="422">BD58</f>
        <v>VG</v>
      </c>
      <c r="P58" s="24" t="str">
        <f t="shared" ref="P58" si="423">BY58</f>
        <v>G</v>
      </c>
      <c r="Q58" s="24">
        <v>0.91</v>
      </c>
      <c r="R58" s="24" t="str">
        <f t="shared" ref="R58" si="424">IF(Q58&lt;=0.5,"VG",IF(Q58&lt;=0.6,"G",IF(Q58&lt;=0.7,"S","NS")))</f>
        <v>NS</v>
      </c>
      <c r="S58" s="24" t="str">
        <f t="shared" ref="S58" si="425">AN58</f>
        <v>G</v>
      </c>
      <c r="T58" s="24" t="str">
        <f t="shared" ref="T58" si="426">BF58</f>
        <v>VG</v>
      </c>
      <c r="U58" s="24" t="str">
        <f t="shared" ref="U58" si="427">BX58</f>
        <v>VG</v>
      </c>
      <c r="V58" s="24">
        <v>0.83</v>
      </c>
      <c r="W58" s="24" t="str">
        <f t="shared" ref="W58" si="428">IF(V58&gt;0.85,"VG",IF(V58&gt;0.75,"G",IF(V58&gt;0.6,"S","NS")))</f>
        <v>G</v>
      </c>
      <c r="X58" s="24" t="str">
        <f t="shared" ref="X58" si="429">AP58</f>
        <v>G</v>
      </c>
      <c r="Y58" s="24" t="str">
        <f t="shared" ref="Y58" si="430">BH58</f>
        <v>G</v>
      </c>
      <c r="Z58" s="24" t="str">
        <f t="shared" ref="Z58" si="431">BZ58</f>
        <v>G</v>
      </c>
      <c r="AA58" s="33">
        <v>0.78799953754496599</v>
      </c>
      <c r="AB58" s="33">
        <v>0.74231516764619199</v>
      </c>
      <c r="AC58" s="33">
        <v>6.3730276493055698</v>
      </c>
      <c r="AD58" s="33">
        <v>3.5550552816532499</v>
      </c>
      <c r="AE58" s="33">
        <v>0.460435079522656</v>
      </c>
      <c r="AF58" s="33">
        <v>0.50762666631473197</v>
      </c>
      <c r="AG58" s="33">
        <v>0.81960087726055897</v>
      </c>
      <c r="AH58" s="33">
        <v>0.76903304690682195</v>
      </c>
      <c r="AI58" s="36" t="s">
        <v>69</v>
      </c>
      <c r="AJ58" s="36" t="s">
        <v>69</v>
      </c>
      <c r="AK58" s="36" t="s">
        <v>69</v>
      </c>
      <c r="AL58" s="36" t="s">
        <v>71</v>
      </c>
      <c r="AM58" s="36" t="s">
        <v>71</v>
      </c>
      <c r="AN58" s="36" t="s">
        <v>69</v>
      </c>
      <c r="AO58" s="36" t="s">
        <v>69</v>
      </c>
      <c r="AP58" s="36" t="s">
        <v>69</v>
      </c>
      <c r="AR58" s="64" t="s">
        <v>150</v>
      </c>
      <c r="AS58" s="33">
        <v>0.78214161428741102</v>
      </c>
      <c r="AT58" s="33">
        <v>0.80702418723414904</v>
      </c>
      <c r="AU58" s="33">
        <v>-2.50314578231451</v>
      </c>
      <c r="AV58" s="33">
        <v>-2.47166366777188</v>
      </c>
      <c r="AW58" s="33">
        <v>0.46675302432077398</v>
      </c>
      <c r="AX58" s="33">
        <v>0.43929012368348502</v>
      </c>
      <c r="AY58" s="33">
        <v>0.82212711382631498</v>
      </c>
      <c r="AZ58" s="33">
        <v>0.84071170320223898</v>
      </c>
      <c r="BA58" s="36" t="s">
        <v>69</v>
      </c>
      <c r="BB58" s="36" t="s">
        <v>71</v>
      </c>
      <c r="BC58" s="36" t="s">
        <v>71</v>
      </c>
      <c r="BD58" s="36" t="s">
        <v>71</v>
      </c>
      <c r="BE58" s="36" t="s">
        <v>71</v>
      </c>
      <c r="BF58" s="36" t="s">
        <v>71</v>
      </c>
      <c r="BG58" s="36" t="s">
        <v>69</v>
      </c>
      <c r="BH58" s="36" t="s">
        <v>69</v>
      </c>
      <c r="BI58" s="30">
        <f t="shared" ref="BI58" si="432">IF(BJ58=AR58,1,0)</f>
        <v>1</v>
      </c>
      <c r="BJ58" s="30" t="s">
        <v>150</v>
      </c>
      <c r="BK58" s="33">
        <v>0.78483542594902</v>
      </c>
      <c r="BL58" s="33">
        <v>0.809274585790839</v>
      </c>
      <c r="BM58" s="33">
        <v>5.5400894370249301</v>
      </c>
      <c r="BN58" s="33">
        <v>4.3717467939577901</v>
      </c>
      <c r="BO58" s="33">
        <v>0.46385835559034599</v>
      </c>
      <c r="BP58" s="33">
        <v>0.436721208792476</v>
      </c>
      <c r="BQ58" s="33">
        <v>0.82459162523038998</v>
      </c>
      <c r="BR58" s="33">
        <v>0.84301761051813595</v>
      </c>
      <c r="BS58" s="30" t="s">
        <v>69</v>
      </c>
      <c r="BT58" s="30" t="s">
        <v>71</v>
      </c>
      <c r="BU58" s="30" t="s">
        <v>69</v>
      </c>
      <c r="BV58" s="30" t="s">
        <v>71</v>
      </c>
      <c r="BW58" s="30" t="s">
        <v>71</v>
      </c>
      <c r="BX58" s="30" t="s">
        <v>71</v>
      </c>
      <c r="BY58" s="30" t="s">
        <v>69</v>
      </c>
      <c r="BZ58" s="30" t="s">
        <v>69</v>
      </c>
    </row>
    <row r="59" spans="1:78" s="30" customFormat="1" x14ac:dyDescent="0.3">
      <c r="A59" s="36">
        <v>14178000</v>
      </c>
      <c r="B59" s="36">
        <v>23780591</v>
      </c>
      <c r="C59" s="30" t="s">
        <v>136</v>
      </c>
      <c r="D59" s="30" t="s">
        <v>191</v>
      </c>
      <c r="E59" s="30" t="s">
        <v>163</v>
      </c>
      <c r="F59" s="63">
        <v>2.9</v>
      </c>
      <c r="G59" s="24">
        <v>-0.37</v>
      </c>
      <c r="H59" s="24" t="str">
        <f t="shared" ref="H59" si="433">IF(G59&gt;0.8,"VG",IF(G59&gt;0.7,"G",IF(G59&gt;0.45,"S","NS")))</f>
        <v>NS</v>
      </c>
      <c r="I59" s="24" t="str">
        <f t="shared" ref="I59" si="434">IF(H59&gt;0.8,"VG",IF(H59&gt;0.7,"G",IF(H59&gt;0.45,"S","NS")))</f>
        <v>VG</v>
      </c>
      <c r="J59" s="24" t="str">
        <f t="shared" ref="J59" si="435">IF(I59&gt;0.8,"VG",IF(I59&gt;0.7,"G",IF(I59&gt;0.45,"S","NS")))</f>
        <v>VG</v>
      </c>
      <c r="K59" s="24" t="str">
        <f t="shared" ref="K59" si="436">IF(J59&gt;0.8,"VG",IF(J59&gt;0.7,"G",IF(J59&gt;0.45,"S","NS")))</f>
        <v>VG</v>
      </c>
      <c r="L59" s="25">
        <v>0.54900000000000004</v>
      </c>
      <c r="M59" s="24" t="str">
        <f t="shared" ref="M59" si="437">IF(ABS(L59)&lt;5%,"VG",IF(ABS(L59)&lt;10%,"G",IF(ABS(L59)&lt;15%,"S","NS")))</f>
        <v>NS</v>
      </c>
      <c r="N59" s="24" t="str">
        <f t="shared" ref="N59" si="438">AO59</f>
        <v>G</v>
      </c>
      <c r="O59" s="24" t="str">
        <f t="shared" ref="O59" si="439">BD59</f>
        <v>VG</v>
      </c>
      <c r="P59" s="24" t="str">
        <f t="shared" ref="P59" si="440">BY59</f>
        <v>G</v>
      </c>
      <c r="Q59" s="24">
        <v>0.91</v>
      </c>
      <c r="R59" s="24" t="str">
        <f t="shared" ref="R59" si="441">IF(Q59&lt;=0.5,"VG",IF(Q59&lt;=0.6,"G",IF(Q59&lt;=0.7,"S","NS")))</f>
        <v>NS</v>
      </c>
      <c r="S59" s="24" t="str">
        <f t="shared" ref="S59" si="442">AN59</f>
        <v>G</v>
      </c>
      <c r="T59" s="24" t="str">
        <f t="shared" ref="T59" si="443">BF59</f>
        <v>VG</v>
      </c>
      <c r="U59" s="24" t="str">
        <f t="shared" ref="U59" si="444">BX59</f>
        <v>VG</v>
      </c>
      <c r="V59" s="24">
        <v>0.83499999999999996</v>
      </c>
      <c r="W59" s="24" t="str">
        <f t="shared" ref="W59" si="445">IF(V59&gt;0.85,"VG",IF(V59&gt;0.75,"G",IF(V59&gt;0.6,"S","NS")))</f>
        <v>G</v>
      </c>
      <c r="X59" s="24" t="str">
        <f t="shared" ref="X59" si="446">AP59</f>
        <v>G</v>
      </c>
      <c r="Y59" s="24" t="str">
        <f t="shared" ref="Y59" si="447">BH59</f>
        <v>G</v>
      </c>
      <c r="Z59" s="24" t="str">
        <f t="shared" ref="Z59" si="448">BZ59</f>
        <v>G</v>
      </c>
      <c r="AA59" s="33">
        <v>0.78799953754496599</v>
      </c>
      <c r="AB59" s="33">
        <v>0.74231516764619199</v>
      </c>
      <c r="AC59" s="33">
        <v>6.3730276493055698</v>
      </c>
      <c r="AD59" s="33">
        <v>3.5550552816532499</v>
      </c>
      <c r="AE59" s="33">
        <v>0.460435079522656</v>
      </c>
      <c r="AF59" s="33">
        <v>0.50762666631473197</v>
      </c>
      <c r="AG59" s="33">
        <v>0.81960087726055897</v>
      </c>
      <c r="AH59" s="33">
        <v>0.76903304690682195</v>
      </c>
      <c r="AI59" s="36" t="s">
        <v>69</v>
      </c>
      <c r="AJ59" s="36" t="s">
        <v>69</v>
      </c>
      <c r="AK59" s="36" t="s">
        <v>69</v>
      </c>
      <c r="AL59" s="36" t="s">
        <v>71</v>
      </c>
      <c r="AM59" s="36" t="s">
        <v>71</v>
      </c>
      <c r="AN59" s="36" t="s">
        <v>69</v>
      </c>
      <c r="AO59" s="36" t="s">
        <v>69</v>
      </c>
      <c r="AP59" s="36" t="s">
        <v>69</v>
      </c>
      <c r="AR59" s="64" t="s">
        <v>150</v>
      </c>
      <c r="AS59" s="33">
        <v>0.78214161428741102</v>
      </c>
      <c r="AT59" s="33">
        <v>0.80702418723414904</v>
      </c>
      <c r="AU59" s="33">
        <v>-2.50314578231451</v>
      </c>
      <c r="AV59" s="33">
        <v>-2.47166366777188</v>
      </c>
      <c r="AW59" s="33">
        <v>0.46675302432077398</v>
      </c>
      <c r="AX59" s="33">
        <v>0.43929012368348502</v>
      </c>
      <c r="AY59" s="33">
        <v>0.82212711382631498</v>
      </c>
      <c r="AZ59" s="33">
        <v>0.84071170320223898</v>
      </c>
      <c r="BA59" s="36" t="s">
        <v>69</v>
      </c>
      <c r="BB59" s="36" t="s">
        <v>71</v>
      </c>
      <c r="BC59" s="36" t="s">
        <v>71</v>
      </c>
      <c r="BD59" s="36" t="s">
        <v>71</v>
      </c>
      <c r="BE59" s="36" t="s">
        <v>71</v>
      </c>
      <c r="BF59" s="36" t="s">
        <v>71</v>
      </c>
      <c r="BG59" s="36" t="s">
        <v>69</v>
      </c>
      <c r="BH59" s="36" t="s">
        <v>69</v>
      </c>
      <c r="BI59" s="30">
        <f t="shared" ref="BI59" si="449">IF(BJ59=AR59,1,0)</f>
        <v>1</v>
      </c>
      <c r="BJ59" s="30" t="s">
        <v>150</v>
      </c>
      <c r="BK59" s="33">
        <v>0.78483542594902</v>
      </c>
      <c r="BL59" s="33">
        <v>0.809274585790839</v>
      </c>
      <c r="BM59" s="33">
        <v>5.5400894370249301</v>
      </c>
      <c r="BN59" s="33">
        <v>4.3717467939577901</v>
      </c>
      <c r="BO59" s="33">
        <v>0.46385835559034599</v>
      </c>
      <c r="BP59" s="33">
        <v>0.436721208792476</v>
      </c>
      <c r="BQ59" s="33">
        <v>0.82459162523038998</v>
      </c>
      <c r="BR59" s="33">
        <v>0.84301761051813595</v>
      </c>
      <c r="BS59" s="30" t="s">
        <v>69</v>
      </c>
      <c r="BT59" s="30" t="s">
        <v>71</v>
      </c>
      <c r="BU59" s="30" t="s">
        <v>69</v>
      </c>
      <c r="BV59" s="30" t="s">
        <v>71</v>
      </c>
      <c r="BW59" s="30" t="s">
        <v>71</v>
      </c>
      <c r="BX59" s="30" t="s">
        <v>71</v>
      </c>
      <c r="BY59" s="30" t="s">
        <v>69</v>
      </c>
      <c r="BZ59" s="30" t="s">
        <v>69</v>
      </c>
    </row>
    <row r="60" spans="1:78" s="30" customFormat="1" x14ac:dyDescent="0.3">
      <c r="A60" s="36">
        <v>14178000</v>
      </c>
      <c r="B60" s="36">
        <v>23780591</v>
      </c>
      <c r="C60" s="30" t="s">
        <v>136</v>
      </c>
      <c r="D60" s="30" t="s">
        <v>192</v>
      </c>
      <c r="E60" s="30" t="s">
        <v>193</v>
      </c>
      <c r="F60" s="63">
        <v>2.9</v>
      </c>
      <c r="G60" s="24">
        <v>-0.41</v>
      </c>
      <c r="H60" s="24" t="str">
        <f t="shared" ref="H60" si="450">IF(G60&gt;0.8,"VG",IF(G60&gt;0.7,"G",IF(G60&gt;0.45,"S","NS")))</f>
        <v>NS</v>
      </c>
      <c r="I60" s="24" t="str">
        <f t="shared" ref="I60" si="451">IF(H60&gt;0.8,"VG",IF(H60&gt;0.7,"G",IF(H60&gt;0.45,"S","NS")))</f>
        <v>VG</v>
      </c>
      <c r="J60" s="24" t="str">
        <f t="shared" ref="J60" si="452">IF(I60&gt;0.8,"VG",IF(I60&gt;0.7,"G",IF(I60&gt;0.45,"S","NS")))</f>
        <v>VG</v>
      </c>
      <c r="K60" s="24" t="str">
        <f t="shared" ref="K60" si="453">IF(J60&gt;0.8,"VG",IF(J60&gt;0.7,"G",IF(J60&gt;0.45,"S","NS")))</f>
        <v>VG</v>
      </c>
      <c r="L60" s="25">
        <v>0.56399999999999995</v>
      </c>
      <c r="M60" s="24" t="str">
        <f t="shared" ref="M60" si="454">IF(ABS(L60)&lt;5%,"VG",IF(ABS(L60)&lt;10%,"G",IF(ABS(L60)&lt;15%,"S","NS")))</f>
        <v>NS</v>
      </c>
      <c r="N60" s="24" t="str">
        <f t="shared" ref="N60" si="455">AO60</f>
        <v>G</v>
      </c>
      <c r="O60" s="24" t="str">
        <f t="shared" ref="O60" si="456">BD60</f>
        <v>VG</v>
      </c>
      <c r="P60" s="24" t="str">
        <f t="shared" ref="P60" si="457">BY60</f>
        <v>G</v>
      </c>
      <c r="Q60" s="24">
        <v>0.92</v>
      </c>
      <c r="R60" s="24" t="str">
        <f t="shared" ref="R60" si="458">IF(Q60&lt;=0.5,"VG",IF(Q60&lt;=0.6,"G",IF(Q60&lt;=0.7,"S","NS")))</f>
        <v>NS</v>
      </c>
      <c r="S60" s="24" t="str">
        <f t="shared" ref="S60" si="459">AN60</f>
        <v>G</v>
      </c>
      <c r="T60" s="24" t="str">
        <f t="shared" ref="T60" si="460">BF60</f>
        <v>VG</v>
      </c>
      <c r="U60" s="24" t="str">
        <f t="shared" ref="U60" si="461">BX60</f>
        <v>VG</v>
      </c>
      <c r="V60" s="24">
        <v>0.81</v>
      </c>
      <c r="W60" s="24" t="str">
        <f t="shared" ref="W60" si="462">IF(V60&gt;0.85,"VG",IF(V60&gt;0.75,"G",IF(V60&gt;0.6,"S","NS")))</f>
        <v>G</v>
      </c>
      <c r="X60" s="24" t="str">
        <f t="shared" ref="X60" si="463">AP60</f>
        <v>G</v>
      </c>
      <c r="Y60" s="24" t="str">
        <f t="shared" ref="Y60" si="464">BH60</f>
        <v>G</v>
      </c>
      <c r="Z60" s="24" t="str">
        <f t="shared" ref="Z60" si="465">BZ60</f>
        <v>G</v>
      </c>
      <c r="AA60" s="33">
        <v>0.78799953754496599</v>
      </c>
      <c r="AB60" s="33">
        <v>0.74231516764619199</v>
      </c>
      <c r="AC60" s="33">
        <v>6.3730276493055698</v>
      </c>
      <c r="AD60" s="33">
        <v>3.5550552816532499</v>
      </c>
      <c r="AE60" s="33">
        <v>0.460435079522656</v>
      </c>
      <c r="AF60" s="33">
        <v>0.50762666631473197</v>
      </c>
      <c r="AG60" s="33">
        <v>0.81960087726055897</v>
      </c>
      <c r="AH60" s="33">
        <v>0.76903304690682195</v>
      </c>
      <c r="AI60" s="36" t="s">
        <v>69</v>
      </c>
      <c r="AJ60" s="36" t="s">
        <v>69</v>
      </c>
      <c r="AK60" s="36" t="s">
        <v>69</v>
      </c>
      <c r="AL60" s="36" t="s">
        <v>71</v>
      </c>
      <c r="AM60" s="36" t="s">
        <v>71</v>
      </c>
      <c r="AN60" s="36" t="s">
        <v>69</v>
      </c>
      <c r="AO60" s="36" t="s">
        <v>69</v>
      </c>
      <c r="AP60" s="36" t="s">
        <v>69</v>
      </c>
      <c r="AR60" s="64" t="s">
        <v>150</v>
      </c>
      <c r="AS60" s="33">
        <v>0.78214161428741102</v>
      </c>
      <c r="AT60" s="33">
        <v>0.80702418723414904</v>
      </c>
      <c r="AU60" s="33">
        <v>-2.50314578231451</v>
      </c>
      <c r="AV60" s="33">
        <v>-2.47166366777188</v>
      </c>
      <c r="AW60" s="33">
        <v>0.46675302432077398</v>
      </c>
      <c r="AX60" s="33">
        <v>0.43929012368348502</v>
      </c>
      <c r="AY60" s="33">
        <v>0.82212711382631498</v>
      </c>
      <c r="AZ60" s="33">
        <v>0.84071170320223898</v>
      </c>
      <c r="BA60" s="36" t="s">
        <v>69</v>
      </c>
      <c r="BB60" s="36" t="s">
        <v>71</v>
      </c>
      <c r="BC60" s="36" t="s">
        <v>71</v>
      </c>
      <c r="BD60" s="36" t="s">
        <v>71</v>
      </c>
      <c r="BE60" s="36" t="s">
        <v>71</v>
      </c>
      <c r="BF60" s="36" t="s">
        <v>71</v>
      </c>
      <c r="BG60" s="36" t="s">
        <v>69</v>
      </c>
      <c r="BH60" s="36" t="s">
        <v>69</v>
      </c>
      <c r="BI60" s="30">
        <f t="shared" ref="BI60" si="466">IF(BJ60=AR60,1,0)</f>
        <v>1</v>
      </c>
      <c r="BJ60" s="30" t="s">
        <v>150</v>
      </c>
      <c r="BK60" s="33">
        <v>0.78483542594902</v>
      </c>
      <c r="BL60" s="33">
        <v>0.809274585790839</v>
      </c>
      <c r="BM60" s="33">
        <v>5.5400894370249301</v>
      </c>
      <c r="BN60" s="33">
        <v>4.3717467939577901</v>
      </c>
      <c r="BO60" s="33">
        <v>0.46385835559034599</v>
      </c>
      <c r="BP60" s="33">
        <v>0.436721208792476</v>
      </c>
      <c r="BQ60" s="33">
        <v>0.82459162523038998</v>
      </c>
      <c r="BR60" s="33">
        <v>0.84301761051813595</v>
      </c>
      <c r="BS60" s="30" t="s">
        <v>69</v>
      </c>
      <c r="BT60" s="30" t="s">
        <v>71</v>
      </c>
      <c r="BU60" s="30" t="s">
        <v>69</v>
      </c>
      <c r="BV60" s="30" t="s">
        <v>71</v>
      </c>
      <c r="BW60" s="30" t="s">
        <v>71</v>
      </c>
      <c r="BX60" s="30" t="s">
        <v>71</v>
      </c>
      <c r="BY60" s="30" t="s">
        <v>69</v>
      </c>
      <c r="BZ60" s="30" t="s">
        <v>69</v>
      </c>
    </row>
    <row r="61" spans="1:78" s="49" customFormat="1" x14ac:dyDescent="0.3">
      <c r="A61" s="48">
        <v>14178000</v>
      </c>
      <c r="B61" s="48">
        <v>23780591</v>
      </c>
      <c r="C61" s="49" t="s">
        <v>136</v>
      </c>
      <c r="D61" s="49" t="s">
        <v>194</v>
      </c>
      <c r="E61" s="49" t="s">
        <v>198</v>
      </c>
      <c r="F61" s="50">
        <v>0.6</v>
      </c>
      <c r="G61" s="51">
        <v>0.95</v>
      </c>
      <c r="H61" s="51" t="str">
        <f t="shared" ref="H61" si="467">IF(G61&gt;0.8,"VG",IF(G61&gt;0.7,"G",IF(G61&gt;0.45,"S","NS")))</f>
        <v>VG</v>
      </c>
      <c r="I61" s="51" t="str">
        <f t="shared" ref="I61" si="468">IF(H61&gt;0.8,"VG",IF(H61&gt;0.7,"G",IF(H61&gt;0.45,"S","NS")))</f>
        <v>VG</v>
      </c>
      <c r="J61" s="51" t="str">
        <f t="shared" ref="J61" si="469">IF(I61&gt;0.8,"VG",IF(I61&gt;0.7,"G",IF(I61&gt;0.45,"S","NS")))</f>
        <v>VG</v>
      </c>
      <c r="K61" s="51" t="str">
        <f t="shared" ref="K61" si="470">IF(J61&gt;0.8,"VG",IF(J61&gt;0.7,"G",IF(J61&gt;0.45,"S","NS")))</f>
        <v>VG</v>
      </c>
      <c r="L61" s="52">
        <v>-3.6999999999999998E-2</v>
      </c>
      <c r="M61" s="51" t="str">
        <f t="shared" ref="M61" si="471">IF(ABS(L61)&lt;5%,"VG",IF(ABS(L61)&lt;10%,"G",IF(ABS(L61)&lt;15%,"S","NS")))</f>
        <v>VG</v>
      </c>
      <c r="N61" s="51" t="str">
        <f t="shared" ref="N61" si="472">AO61</f>
        <v>G</v>
      </c>
      <c r="O61" s="51" t="str">
        <f t="shared" ref="O61" si="473">BD61</f>
        <v>VG</v>
      </c>
      <c r="P61" s="51" t="str">
        <f t="shared" ref="P61" si="474">BY61</f>
        <v>G</v>
      </c>
      <c r="Q61" s="51">
        <v>0.22</v>
      </c>
      <c r="R61" s="51" t="str">
        <f t="shared" ref="R61" si="475">IF(Q61&lt;=0.5,"VG",IF(Q61&lt;=0.6,"G",IF(Q61&lt;=0.7,"S","NS")))</f>
        <v>VG</v>
      </c>
      <c r="S61" s="51" t="str">
        <f t="shared" ref="S61" si="476">AN61</f>
        <v>G</v>
      </c>
      <c r="T61" s="51" t="str">
        <f t="shared" ref="T61" si="477">BF61</f>
        <v>VG</v>
      </c>
      <c r="U61" s="51" t="str">
        <f t="shared" ref="U61" si="478">BX61</f>
        <v>VG</v>
      </c>
      <c r="V61" s="51">
        <v>0.96599999999999997</v>
      </c>
      <c r="W61" s="51" t="str">
        <f t="shared" ref="W61" si="479">IF(V61&gt;0.85,"VG",IF(V61&gt;0.75,"G",IF(V61&gt;0.6,"S","NS")))</f>
        <v>VG</v>
      </c>
      <c r="X61" s="51" t="str">
        <f t="shared" ref="X61" si="480">AP61</f>
        <v>G</v>
      </c>
      <c r="Y61" s="51" t="str">
        <f t="shared" ref="Y61" si="481">BH61</f>
        <v>G</v>
      </c>
      <c r="Z61" s="51" t="str">
        <f t="shared" ref="Z61" si="482">BZ61</f>
        <v>G</v>
      </c>
      <c r="AA61" s="53">
        <v>0.78799953754496599</v>
      </c>
      <c r="AB61" s="53">
        <v>0.74231516764619199</v>
      </c>
      <c r="AC61" s="53">
        <v>6.3730276493055698</v>
      </c>
      <c r="AD61" s="53">
        <v>3.5550552816532499</v>
      </c>
      <c r="AE61" s="53">
        <v>0.460435079522656</v>
      </c>
      <c r="AF61" s="53">
        <v>0.50762666631473197</v>
      </c>
      <c r="AG61" s="53">
        <v>0.81960087726055897</v>
      </c>
      <c r="AH61" s="53">
        <v>0.76903304690682195</v>
      </c>
      <c r="AI61" s="48" t="s">
        <v>69</v>
      </c>
      <c r="AJ61" s="48" t="s">
        <v>69</v>
      </c>
      <c r="AK61" s="48" t="s">
        <v>69</v>
      </c>
      <c r="AL61" s="48" t="s">
        <v>71</v>
      </c>
      <c r="AM61" s="48" t="s">
        <v>71</v>
      </c>
      <c r="AN61" s="48" t="s">
        <v>69</v>
      </c>
      <c r="AO61" s="48" t="s">
        <v>69</v>
      </c>
      <c r="AP61" s="48" t="s">
        <v>69</v>
      </c>
      <c r="AR61" s="54" t="s">
        <v>150</v>
      </c>
      <c r="AS61" s="53">
        <v>0.78214161428741102</v>
      </c>
      <c r="AT61" s="53">
        <v>0.80702418723414904</v>
      </c>
      <c r="AU61" s="53">
        <v>-2.50314578231451</v>
      </c>
      <c r="AV61" s="53">
        <v>-2.47166366777188</v>
      </c>
      <c r="AW61" s="53">
        <v>0.46675302432077398</v>
      </c>
      <c r="AX61" s="53">
        <v>0.43929012368348502</v>
      </c>
      <c r="AY61" s="53">
        <v>0.82212711382631498</v>
      </c>
      <c r="AZ61" s="53">
        <v>0.84071170320223898</v>
      </c>
      <c r="BA61" s="48" t="s">
        <v>69</v>
      </c>
      <c r="BB61" s="48" t="s">
        <v>71</v>
      </c>
      <c r="BC61" s="48" t="s">
        <v>71</v>
      </c>
      <c r="BD61" s="48" t="s">
        <v>71</v>
      </c>
      <c r="BE61" s="48" t="s">
        <v>71</v>
      </c>
      <c r="BF61" s="48" t="s">
        <v>71</v>
      </c>
      <c r="BG61" s="48" t="s">
        <v>69</v>
      </c>
      <c r="BH61" s="48" t="s">
        <v>69</v>
      </c>
      <c r="BI61" s="49">
        <f t="shared" ref="BI61" si="483">IF(BJ61=AR61,1,0)</f>
        <v>1</v>
      </c>
      <c r="BJ61" s="49" t="s">
        <v>150</v>
      </c>
      <c r="BK61" s="53">
        <v>0.78483542594902</v>
      </c>
      <c r="BL61" s="53">
        <v>0.809274585790839</v>
      </c>
      <c r="BM61" s="53">
        <v>5.5400894370249301</v>
      </c>
      <c r="BN61" s="53">
        <v>4.3717467939577901</v>
      </c>
      <c r="BO61" s="53">
        <v>0.46385835559034599</v>
      </c>
      <c r="BP61" s="53">
        <v>0.436721208792476</v>
      </c>
      <c r="BQ61" s="53">
        <v>0.82459162523038998</v>
      </c>
      <c r="BR61" s="53">
        <v>0.84301761051813595</v>
      </c>
      <c r="BS61" s="49" t="s">
        <v>69</v>
      </c>
      <c r="BT61" s="49" t="s">
        <v>71</v>
      </c>
      <c r="BU61" s="49" t="s">
        <v>69</v>
      </c>
      <c r="BV61" s="49" t="s">
        <v>71</v>
      </c>
      <c r="BW61" s="49" t="s">
        <v>71</v>
      </c>
      <c r="BX61" s="49" t="s">
        <v>71</v>
      </c>
      <c r="BY61" s="49" t="s">
        <v>69</v>
      </c>
      <c r="BZ61" s="49" t="s">
        <v>69</v>
      </c>
    </row>
    <row r="63" spans="1:78" s="56" customFormat="1" x14ac:dyDescent="0.3">
      <c r="A63" s="55">
        <v>14179000</v>
      </c>
      <c r="B63" s="55">
        <v>23780701</v>
      </c>
      <c r="C63" s="56" t="s">
        <v>138</v>
      </c>
      <c r="D63" s="56" t="s">
        <v>151</v>
      </c>
      <c r="E63" s="56" t="s">
        <v>153</v>
      </c>
      <c r="F63" s="57">
        <v>1.6</v>
      </c>
      <c r="G63" s="58">
        <v>0.59</v>
      </c>
      <c r="H63" s="58" t="str">
        <f>IF(G63&gt;0.8,"VG",IF(G63&gt;0.7,"G",IF(G63&gt;0.45,"S","NS")))</f>
        <v>S</v>
      </c>
      <c r="I63" s="58" t="str">
        <f>AI63</f>
        <v>G</v>
      </c>
      <c r="J63" s="58" t="str">
        <f>BB63</f>
        <v>VG</v>
      </c>
      <c r="K63" s="58" t="str">
        <f>BT63</f>
        <v>VG</v>
      </c>
      <c r="L63" s="59">
        <v>0.219</v>
      </c>
      <c r="M63" s="58" t="str">
        <f>IF(ABS(L63)&lt;5%,"VG",IF(ABS(L63)&lt;10%,"G",IF(ABS(L63)&lt;15%,"S","NS")))</f>
        <v>NS</v>
      </c>
      <c r="N63" s="58" t="str">
        <f t="shared" ref="N63" si="484">AO63</f>
        <v>G</v>
      </c>
      <c r="O63" s="58" t="str">
        <f>BD63</f>
        <v>VG</v>
      </c>
      <c r="P63" s="58" t="str">
        <f t="shared" ref="P63" si="485">BY63</f>
        <v>G</v>
      </c>
      <c r="Q63" s="58">
        <v>0.90700000000000003</v>
      </c>
      <c r="R63" s="58" t="str">
        <f>IF(Q63&lt;=0.5,"VG",IF(Q63&lt;=0.6,"G",IF(Q63&lt;=0.7,"S","NS")))</f>
        <v>NS</v>
      </c>
      <c r="S63" s="58" t="str">
        <f>AN63</f>
        <v>G</v>
      </c>
      <c r="T63" s="58" t="str">
        <f>BF63</f>
        <v>VG</v>
      </c>
      <c r="U63" s="58" t="str">
        <f>BX63</f>
        <v>VG</v>
      </c>
      <c r="V63" s="58">
        <v>0.77500000000000002</v>
      </c>
      <c r="W63" s="58" t="str">
        <f>IF(V63&gt;0.85,"VG",IF(V63&gt;0.75,"G",IF(V63&gt;0.6,"S","NS")))</f>
        <v>G</v>
      </c>
      <c r="X63" s="58" t="str">
        <f>AP63</f>
        <v>G</v>
      </c>
      <c r="Y63" s="58" t="str">
        <f>BH63</f>
        <v>G</v>
      </c>
      <c r="Z63" s="58" t="str">
        <f>BZ63</f>
        <v>G</v>
      </c>
      <c r="AA63" s="60">
        <v>0.78559090771131102</v>
      </c>
      <c r="AB63" s="60">
        <v>0.743003391024046</v>
      </c>
      <c r="AC63" s="60">
        <v>0.156726259303444</v>
      </c>
      <c r="AD63" s="60">
        <v>-2.8715013968540202</v>
      </c>
      <c r="AE63" s="60">
        <v>0.46304329418391199</v>
      </c>
      <c r="AF63" s="60">
        <v>0.50694832969046599</v>
      </c>
      <c r="AG63" s="60">
        <v>0.80859592164628602</v>
      </c>
      <c r="AH63" s="60">
        <v>0.76093468281902699</v>
      </c>
      <c r="AI63" s="55" t="s">
        <v>69</v>
      </c>
      <c r="AJ63" s="55" t="s">
        <v>69</v>
      </c>
      <c r="AK63" s="55" t="s">
        <v>71</v>
      </c>
      <c r="AL63" s="55" t="s">
        <v>71</v>
      </c>
      <c r="AM63" s="55" t="s">
        <v>71</v>
      </c>
      <c r="AN63" s="55" t="s">
        <v>69</v>
      </c>
      <c r="AO63" s="55" t="s">
        <v>69</v>
      </c>
      <c r="AP63" s="55" t="s">
        <v>69</v>
      </c>
      <c r="AR63" s="61" t="s">
        <v>144</v>
      </c>
      <c r="AS63" s="60">
        <v>0.79217245212859</v>
      </c>
      <c r="AT63" s="60">
        <v>0.81291601289947302</v>
      </c>
      <c r="AU63" s="60">
        <v>-2.5766189767210399</v>
      </c>
      <c r="AV63" s="60">
        <v>-1.88345517232321</v>
      </c>
      <c r="AW63" s="60">
        <v>0.45588106768258102</v>
      </c>
      <c r="AX63" s="60">
        <v>0.432532064823554</v>
      </c>
      <c r="AY63" s="60">
        <v>0.81724997374330399</v>
      </c>
      <c r="AZ63" s="60">
        <v>0.84176100323151803</v>
      </c>
      <c r="BA63" s="55" t="s">
        <v>69</v>
      </c>
      <c r="BB63" s="55" t="s">
        <v>71</v>
      </c>
      <c r="BC63" s="55" t="s">
        <v>71</v>
      </c>
      <c r="BD63" s="55" t="s">
        <v>71</v>
      </c>
      <c r="BE63" s="55" t="s">
        <v>71</v>
      </c>
      <c r="BF63" s="55" t="s">
        <v>71</v>
      </c>
      <c r="BG63" s="55" t="s">
        <v>69</v>
      </c>
      <c r="BH63" s="55" t="s">
        <v>69</v>
      </c>
      <c r="BI63" s="56">
        <f>IF(BJ63=AR63,1,0)</f>
        <v>1</v>
      </c>
      <c r="BJ63" s="56" t="s">
        <v>144</v>
      </c>
      <c r="BK63" s="60">
        <v>0.787020500587154</v>
      </c>
      <c r="BL63" s="60">
        <v>0.80960352765802701</v>
      </c>
      <c r="BM63" s="60">
        <v>-0.55493717754498595</v>
      </c>
      <c r="BN63" s="60">
        <v>-0.43438129984824803</v>
      </c>
      <c r="BO63" s="60">
        <v>0.46149701993929099</v>
      </c>
      <c r="BP63" s="60">
        <v>0.43634444231819097</v>
      </c>
      <c r="BQ63" s="60">
        <v>0.80708203170917503</v>
      </c>
      <c r="BR63" s="60">
        <v>0.83278994643985804</v>
      </c>
      <c r="BS63" s="56" t="s">
        <v>69</v>
      </c>
      <c r="BT63" s="56" t="s">
        <v>71</v>
      </c>
      <c r="BU63" s="56" t="s">
        <v>71</v>
      </c>
      <c r="BV63" s="56" t="s">
        <v>71</v>
      </c>
      <c r="BW63" s="56" t="s">
        <v>71</v>
      </c>
      <c r="BX63" s="56" t="s">
        <v>71</v>
      </c>
      <c r="BY63" s="56" t="s">
        <v>69</v>
      </c>
      <c r="BZ63" s="56" t="s">
        <v>69</v>
      </c>
    </row>
    <row r="64" spans="1:78" s="56" customFormat="1" x14ac:dyDescent="0.3">
      <c r="A64" s="55">
        <v>14179000</v>
      </c>
      <c r="B64" s="55">
        <v>23780701</v>
      </c>
      <c r="C64" s="56" t="s">
        <v>138</v>
      </c>
      <c r="D64" s="56" t="s">
        <v>185</v>
      </c>
      <c r="E64" s="56" t="s">
        <v>163</v>
      </c>
      <c r="F64" s="57">
        <v>3</v>
      </c>
      <c r="G64" s="58">
        <v>-0.56000000000000005</v>
      </c>
      <c r="H64" s="58" t="str">
        <f>IF(G64&gt;0.8,"VG",IF(G64&gt;0.7,"G",IF(G64&gt;0.45,"S","NS")))</f>
        <v>NS</v>
      </c>
      <c r="I64" s="58" t="str">
        <f>AI64</f>
        <v>G</v>
      </c>
      <c r="J64" s="58" t="str">
        <f>BB64</f>
        <v>VG</v>
      </c>
      <c r="K64" s="58" t="str">
        <f>BT64</f>
        <v>VG</v>
      </c>
      <c r="L64" s="59">
        <v>0.56399999999999995</v>
      </c>
      <c r="M64" s="58" t="str">
        <f>IF(ABS(L64)&lt;5%,"VG",IF(ABS(L64)&lt;10%,"G",IF(ABS(L64)&lt;15%,"S","NS")))</f>
        <v>NS</v>
      </c>
      <c r="N64" s="58" t="str">
        <f t="shared" ref="N64" si="486">AO64</f>
        <v>G</v>
      </c>
      <c r="O64" s="58" t="str">
        <f>BD64</f>
        <v>VG</v>
      </c>
      <c r="P64" s="58" t="str">
        <f t="shared" ref="P64" si="487">BY64</f>
        <v>G</v>
      </c>
      <c r="Q64" s="58">
        <v>0.95</v>
      </c>
      <c r="R64" s="58" t="str">
        <f>IF(Q64&lt;=0.5,"VG",IF(Q64&lt;=0.6,"G",IF(Q64&lt;=0.7,"S","NS")))</f>
        <v>NS</v>
      </c>
      <c r="S64" s="58" t="str">
        <f>AN64</f>
        <v>G</v>
      </c>
      <c r="T64" s="58" t="str">
        <f>BF64</f>
        <v>VG</v>
      </c>
      <c r="U64" s="58" t="str">
        <f>BX64</f>
        <v>VG</v>
      </c>
      <c r="V64" s="58">
        <v>0.72799999999999998</v>
      </c>
      <c r="W64" s="58" t="str">
        <f>IF(V64&gt;0.85,"VG",IF(V64&gt;0.75,"G",IF(V64&gt;0.6,"S","NS")))</f>
        <v>S</v>
      </c>
      <c r="X64" s="58" t="str">
        <f>AP64</f>
        <v>G</v>
      </c>
      <c r="Y64" s="58" t="str">
        <f>BH64</f>
        <v>G</v>
      </c>
      <c r="Z64" s="58" t="str">
        <f>BZ64</f>
        <v>G</v>
      </c>
      <c r="AA64" s="60">
        <v>0.78559090771131102</v>
      </c>
      <c r="AB64" s="60">
        <v>0.743003391024046</v>
      </c>
      <c r="AC64" s="60">
        <v>0.156726259303444</v>
      </c>
      <c r="AD64" s="60">
        <v>-2.8715013968540202</v>
      </c>
      <c r="AE64" s="60">
        <v>0.46304329418391199</v>
      </c>
      <c r="AF64" s="60">
        <v>0.50694832969046599</v>
      </c>
      <c r="AG64" s="60">
        <v>0.80859592164628602</v>
      </c>
      <c r="AH64" s="60">
        <v>0.76093468281902699</v>
      </c>
      <c r="AI64" s="55" t="s">
        <v>69</v>
      </c>
      <c r="AJ64" s="55" t="s">
        <v>69</v>
      </c>
      <c r="AK64" s="55" t="s">
        <v>71</v>
      </c>
      <c r="AL64" s="55" t="s">
        <v>71</v>
      </c>
      <c r="AM64" s="55" t="s">
        <v>71</v>
      </c>
      <c r="AN64" s="55" t="s">
        <v>69</v>
      </c>
      <c r="AO64" s="55" t="s">
        <v>69</v>
      </c>
      <c r="AP64" s="55" t="s">
        <v>69</v>
      </c>
      <c r="AR64" s="61" t="s">
        <v>144</v>
      </c>
      <c r="AS64" s="60">
        <v>0.79217245212859</v>
      </c>
      <c r="AT64" s="60">
        <v>0.81291601289947302</v>
      </c>
      <c r="AU64" s="60">
        <v>-2.5766189767210399</v>
      </c>
      <c r="AV64" s="60">
        <v>-1.88345517232321</v>
      </c>
      <c r="AW64" s="60">
        <v>0.45588106768258102</v>
      </c>
      <c r="AX64" s="60">
        <v>0.432532064823554</v>
      </c>
      <c r="AY64" s="60">
        <v>0.81724997374330399</v>
      </c>
      <c r="AZ64" s="60">
        <v>0.84176100323151803</v>
      </c>
      <c r="BA64" s="55" t="s">
        <v>69</v>
      </c>
      <c r="BB64" s="55" t="s">
        <v>71</v>
      </c>
      <c r="BC64" s="55" t="s">
        <v>71</v>
      </c>
      <c r="BD64" s="55" t="s">
        <v>71</v>
      </c>
      <c r="BE64" s="55" t="s">
        <v>71</v>
      </c>
      <c r="BF64" s="55" t="s">
        <v>71</v>
      </c>
      <c r="BG64" s="55" t="s">
        <v>69</v>
      </c>
      <c r="BH64" s="55" t="s">
        <v>69</v>
      </c>
      <c r="BI64" s="56">
        <f>IF(BJ64=AR64,1,0)</f>
        <v>1</v>
      </c>
      <c r="BJ64" s="56" t="s">
        <v>144</v>
      </c>
      <c r="BK64" s="60">
        <v>0.787020500587154</v>
      </c>
      <c r="BL64" s="60">
        <v>0.80960352765802701</v>
      </c>
      <c r="BM64" s="60">
        <v>-0.55493717754498595</v>
      </c>
      <c r="BN64" s="60">
        <v>-0.43438129984824803</v>
      </c>
      <c r="BO64" s="60">
        <v>0.46149701993929099</v>
      </c>
      <c r="BP64" s="60">
        <v>0.43634444231819097</v>
      </c>
      <c r="BQ64" s="60">
        <v>0.80708203170917503</v>
      </c>
      <c r="BR64" s="60">
        <v>0.83278994643985804</v>
      </c>
      <c r="BS64" s="56" t="s">
        <v>69</v>
      </c>
      <c r="BT64" s="56" t="s">
        <v>71</v>
      </c>
      <c r="BU64" s="56" t="s">
        <v>71</v>
      </c>
      <c r="BV64" s="56" t="s">
        <v>71</v>
      </c>
      <c r="BW64" s="56" t="s">
        <v>71</v>
      </c>
      <c r="BX64" s="56" t="s">
        <v>71</v>
      </c>
      <c r="BY64" s="56" t="s">
        <v>69</v>
      </c>
      <c r="BZ64" s="56" t="s">
        <v>69</v>
      </c>
    </row>
    <row r="65" spans="1:78" s="49" customFormat="1" x14ac:dyDescent="0.3">
      <c r="A65" s="48">
        <v>14179000</v>
      </c>
      <c r="B65" s="48">
        <v>23780701</v>
      </c>
      <c r="C65" s="49" t="s">
        <v>138</v>
      </c>
      <c r="D65" s="49" t="s">
        <v>194</v>
      </c>
      <c r="E65" s="49" t="s">
        <v>197</v>
      </c>
      <c r="F65" s="50">
        <v>0.9</v>
      </c>
      <c r="G65" s="51">
        <v>0.88</v>
      </c>
      <c r="H65" s="51" t="str">
        <f>IF(G65&gt;0.8,"VG",IF(G65&gt;0.7,"G",IF(G65&gt;0.45,"S","NS")))</f>
        <v>VG</v>
      </c>
      <c r="I65" s="51" t="str">
        <f>AI65</f>
        <v>G</v>
      </c>
      <c r="J65" s="51" t="str">
        <f>BB65</f>
        <v>VG</v>
      </c>
      <c r="K65" s="51" t="str">
        <f>BT65</f>
        <v>VG</v>
      </c>
      <c r="L65" s="52">
        <v>-8.8999999999999996E-2</v>
      </c>
      <c r="M65" s="51" t="str">
        <f>IF(ABS(L65)&lt;5%,"VG",IF(ABS(L65)&lt;10%,"G",IF(ABS(L65)&lt;15%,"S","NS")))</f>
        <v>G</v>
      </c>
      <c r="N65" s="51" t="str">
        <f t="shared" ref="N65" si="488">AO65</f>
        <v>G</v>
      </c>
      <c r="O65" s="51" t="str">
        <f>BD65</f>
        <v>VG</v>
      </c>
      <c r="P65" s="51" t="str">
        <f t="shared" ref="P65" si="489">BY65</f>
        <v>G</v>
      </c>
      <c r="Q65" s="51">
        <v>0.33</v>
      </c>
      <c r="R65" s="51" t="str">
        <f>IF(Q65&lt;=0.5,"VG",IF(Q65&lt;=0.6,"G",IF(Q65&lt;=0.7,"S","NS")))</f>
        <v>VG</v>
      </c>
      <c r="S65" s="51" t="str">
        <f>AN65</f>
        <v>G</v>
      </c>
      <c r="T65" s="51" t="str">
        <f>BF65</f>
        <v>VG</v>
      </c>
      <c r="U65" s="51" t="str">
        <f>BX65</f>
        <v>VG</v>
      </c>
      <c r="V65" s="51">
        <v>0.93899999999999995</v>
      </c>
      <c r="W65" s="51" t="str">
        <f>IF(V65&gt;0.85,"VG",IF(V65&gt;0.75,"G",IF(V65&gt;0.6,"S","NS")))</f>
        <v>VG</v>
      </c>
      <c r="X65" s="51" t="str">
        <f>AP65</f>
        <v>G</v>
      </c>
      <c r="Y65" s="51" t="str">
        <f>BH65</f>
        <v>G</v>
      </c>
      <c r="Z65" s="51" t="str">
        <f>BZ65</f>
        <v>G</v>
      </c>
      <c r="AA65" s="53">
        <v>0.78559090771131102</v>
      </c>
      <c r="AB65" s="53">
        <v>0.743003391024046</v>
      </c>
      <c r="AC65" s="53">
        <v>0.156726259303444</v>
      </c>
      <c r="AD65" s="53">
        <v>-2.8715013968540202</v>
      </c>
      <c r="AE65" s="53">
        <v>0.46304329418391199</v>
      </c>
      <c r="AF65" s="53">
        <v>0.50694832969046599</v>
      </c>
      <c r="AG65" s="53">
        <v>0.80859592164628602</v>
      </c>
      <c r="AH65" s="53">
        <v>0.76093468281902699</v>
      </c>
      <c r="AI65" s="48" t="s">
        <v>69</v>
      </c>
      <c r="AJ65" s="48" t="s">
        <v>69</v>
      </c>
      <c r="AK65" s="48" t="s">
        <v>71</v>
      </c>
      <c r="AL65" s="48" t="s">
        <v>71</v>
      </c>
      <c r="AM65" s="48" t="s">
        <v>71</v>
      </c>
      <c r="AN65" s="48" t="s">
        <v>69</v>
      </c>
      <c r="AO65" s="48" t="s">
        <v>69</v>
      </c>
      <c r="AP65" s="48" t="s">
        <v>69</v>
      </c>
      <c r="AR65" s="54" t="s">
        <v>144</v>
      </c>
      <c r="AS65" s="53">
        <v>0.79217245212859</v>
      </c>
      <c r="AT65" s="53">
        <v>0.81291601289947302</v>
      </c>
      <c r="AU65" s="53">
        <v>-2.5766189767210399</v>
      </c>
      <c r="AV65" s="53">
        <v>-1.88345517232321</v>
      </c>
      <c r="AW65" s="53">
        <v>0.45588106768258102</v>
      </c>
      <c r="AX65" s="53">
        <v>0.432532064823554</v>
      </c>
      <c r="AY65" s="53">
        <v>0.81724997374330399</v>
      </c>
      <c r="AZ65" s="53">
        <v>0.84176100323151803</v>
      </c>
      <c r="BA65" s="48" t="s">
        <v>69</v>
      </c>
      <c r="BB65" s="48" t="s">
        <v>71</v>
      </c>
      <c r="BC65" s="48" t="s">
        <v>71</v>
      </c>
      <c r="BD65" s="48" t="s">
        <v>71</v>
      </c>
      <c r="BE65" s="48" t="s">
        <v>71</v>
      </c>
      <c r="BF65" s="48" t="s">
        <v>71</v>
      </c>
      <c r="BG65" s="48" t="s">
        <v>69</v>
      </c>
      <c r="BH65" s="48" t="s">
        <v>69</v>
      </c>
      <c r="BI65" s="49">
        <f>IF(BJ65=AR65,1,0)</f>
        <v>1</v>
      </c>
      <c r="BJ65" s="49" t="s">
        <v>144</v>
      </c>
      <c r="BK65" s="53">
        <v>0.787020500587154</v>
      </c>
      <c r="BL65" s="53">
        <v>0.80960352765802701</v>
      </c>
      <c r="BM65" s="53">
        <v>-0.55493717754498595</v>
      </c>
      <c r="BN65" s="53">
        <v>-0.43438129984824803</v>
      </c>
      <c r="BO65" s="53">
        <v>0.46149701993929099</v>
      </c>
      <c r="BP65" s="53">
        <v>0.43634444231819097</v>
      </c>
      <c r="BQ65" s="53">
        <v>0.80708203170917503</v>
      </c>
      <c r="BR65" s="53">
        <v>0.83278994643985804</v>
      </c>
      <c r="BS65" s="49" t="s">
        <v>69</v>
      </c>
      <c r="BT65" s="49" t="s">
        <v>71</v>
      </c>
      <c r="BU65" s="49" t="s">
        <v>71</v>
      </c>
      <c r="BV65" s="49" t="s">
        <v>71</v>
      </c>
      <c r="BW65" s="49" t="s">
        <v>71</v>
      </c>
      <c r="BX65" s="49" t="s">
        <v>71</v>
      </c>
      <c r="BY65" s="49" t="s">
        <v>69</v>
      </c>
      <c r="BZ65" s="49" t="s">
        <v>69</v>
      </c>
    </row>
    <row r="67" spans="1:78" s="30" customFormat="1" x14ac:dyDescent="0.3">
      <c r="A67" s="36">
        <v>14180300</v>
      </c>
      <c r="B67" s="36">
        <v>23780557</v>
      </c>
      <c r="C67" s="30" t="s">
        <v>139</v>
      </c>
      <c r="D67" s="30" t="s">
        <v>151</v>
      </c>
      <c r="E67" s="30" t="s">
        <v>163</v>
      </c>
      <c r="F67" s="63">
        <v>3.2</v>
      </c>
      <c r="G67" s="24">
        <v>-0.1</v>
      </c>
      <c r="H67" s="24" t="str">
        <f>IF(G67&gt;0.8,"VG",IF(G67&gt;0.7,"G",IF(G67&gt;0.45,"S","NS")))</f>
        <v>NS</v>
      </c>
      <c r="I67" s="24" t="str">
        <f>AI67</f>
        <v>G</v>
      </c>
      <c r="J67" s="24" t="str">
        <f>BB67</f>
        <v>VG</v>
      </c>
      <c r="K67" s="24" t="str">
        <f>BT67</f>
        <v>VG</v>
      </c>
      <c r="L67" s="25">
        <v>0.48699999999999999</v>
      </c>
      <c r="M67" s="24" t="str">
        <f>IF(ABS(L67)&lt;5%,"VG",IF(ABS(L67)&lt;10%,"G",IF(ABS(L67)&lt;15%,"S","NS")))</f>
        <v>NS</v>
      </c>
      <c r="N67" s="24" t="str">
        <f t="shared" ref="N67" si="490">AO67</f>
        <v>G</v>
      </c>
      <c r="O67" s="24" t="str">
        <f>BD67</f>
        <v>VG</v>
      </c>
      <c r="P67" s="24" t="str">
        <f t="shared" ref="P67" si="491">BY67</f>
        <v>G</v>
      </c>
      <c r="Q67" s="24">
        <v>0.88</v>
      </c>
      <c r="R67" s="24" t="str">
        <f>IF(Q67&lt;=0.5,"VG",IF(Q67&lt;=0.6,"G",IF(Q67&lt;=0.7,"S","NS")))</f>
        <v>NS</v>
      </c>
      <c r="S67" s="24" t="str">
        <f>AN67</f>
        <v>G</v>
      </c>
      <c r="T67" s="24" t="str">
        <f>BF67</f>
        <v>VG</v>
      </c>
      <c r="U67" s="24" t="str">
        <f>BX67</f>
        <v>VG</v>
      </c>
      <c r="V67" s="24">
        <v>0.89600000000000002</v>
      </c>
      <c r="W67" s="24" t="str">
        <f>IF(V67&gt;0.85,"VG",IF(V67&gt;0.75,"G",IF(V67&gt;0.6,"S","NS")))</f>
        <v>VG</v>
      </c>
      <c r="X67" s="24" t="str">
        <f>AP67</f>
        <v>G</v>
      </c>
      <c r="Y67" s="24" t="str">
        <f>BH67</f>
        <v>G</v>
      </c>
      <c r="Z67" s="24" t="str">
        <f>BZ67</f>
        <v>G</v>
      </c>
      <c r="AA67" s="33">
        <v>0.78559090771131102</v>
      </c>
      <c r="AB67" s="33">
        <v>0.743003391024046</v>
      </c>
      <c r="AC67" s="33">
        <v>0.156726259303444</v>
      </c>
      <c r="AD67" s="33">
        <v>-2.8715013968540202</v>
      </c>
      <c r="AE67" s="33">
        <v>0.46304329418391199</v>
      </c>
      <c r="AF67" s="33">
        <v>0.50694832969046599</v>
      </c>
      <c r="AG67" s="33">
        <v>0.80859592164628602</v>
      </c>
      <c r="AH67" s="33">
        <v>0.76093468281902699</v>
      </c>
      <c r="AI67" s="36" t="s">
        <v>69</v>
      </c>
      <c r="AJ67" s="36" t="s">
        <v>69</v>
      </c>
      <c r="AK67" s="36" t="s">
        <v>71</v>
      </c>
      <c r="AL67" s="36" t="s">
        <v>71</v>
      </c>
      <c r="AM67" s="36" t="s">
        <v>71</v>
      </c>
      <c r="AN67" s="36" t="s">
        <v>69</v>
      </c>
      <c r="AO67" s="36" t="s">
        <v>69</v>
      </c>
      <c r="AP67" s="36" t="s">
        <v>69</v>
      </c>
      <c r="AR67" s="64" t="s">
        <v>144</v>
      </c>
      <c r="AS67" s="33">
        <v>0.79217245212859</v>
      </c>
      <c r="AT67" s="33">
        <v>0.81291601289947302</v>
      </c>
      <c r="AU67" s="33">
        <v>-2.5766189767210399</v>
      </c>
      <c r="AV67" s="33">
        <v>-1.88345517232321</v>
      </c>
      <c r="AW67" s="33">
        <v>0.45588106768258102</v>
      </c>
      <c r="AX67" s="33">
        <v>0.432532064823554</v>
      </c>
      <c r="AY67" s="33">
        <v>0.81724997374330399</v>
      </c>
      <c r="AZ67" s="33">
        <v>0.84176100323151803</v>
      </c>
      <c r="BA67" s="36" t="s">
        <v>69</v>
      </c>
      <c r="BB67" s="36" t="s">
        <v>71</v>
      </c>
      <c r="BC67" s="36" t="s">
        <v>71</v>
      </c>
      <c r="BD67" s="36" t="s">
        <v>71</v>
      </c>
      <c r="BE67" s="36" t="s">
        <v>71</v>
      </c>
      <c r="BF67" s="36" t="s">
        <v>71</v>
      </c>
      <c r="BG67" s="36" t="s">
        <v>69</v>
      </c>
      <c r="BH67" s="36" t="s">
        <v>69</v>
      </c>
      <c r="BI67" s="30">
        <f>IF(BJ67=AR67,1,0)</f>
        <v>1</v>
      </c>
      <c r="BJ67" s="30" t="s">
        <v>144</v>
      </c>
      <c r="BK67" s="33">
        <v>0.787020500587154</v>
      </c>
      <c r="BL67" s="33">
        <v>0.80960352765802701</v>
      </c>
      <c r="BM67" s="33">
        <v>-0.55493717754498595</v>
      </c>
      <c r="BN67" s="33">
        <v>-0.43438129984824803</v>
      </c>
      <c r="BO67" s="33">
        <v>0.46149701993929099</v>
      </c>
      <c r="BP67" s="33">
        <v>0.43634444231819097</v>
      </c>
      <c r="BQ67" s="33">
        <v>0.80708203170917503</v>
      </c>
      <c r="BR67" s="33">
        <v>0.83278994643985804</v>
      </c>
      <c r="BS67" s="30" t="s">
        <v>69</v>
      </c>
      <c r="BT67" s="30" t="s">
        <v>71</v>
      </c>
      <c r="BU67" s="30" t="s">
        <v>71</v>
      </c>
      <c r="BV67" s="30" t="s">
        <v>71</v>
      </c>
      <c r="BW67" s="30" t="s">
        <v>71</v>
      </c>
      <c r="BX67" s="30" t="s">
        <v>71</v>
      </c>
      <c r="BY67" s="30" t="s">
        <v>69</v>
      </c>
      <c r="BZ67" s="30" t="s">
        <v>69</v>
      </c>
    </row>
    <row r="68" spans="1:78" s="30" customFormat="1" x14ac:dyDescent="0.3">
      <c r="A68" s="36">
        <v>14180300</v>
      </c>
      <c r="B68" s="36">
        <v>23780557</v>
      </c>
      <c r="C68" s="30" t="s">
        <v>139</v>
      </c>
      <c r="D68" s="30" t="s">
        <v>184</v>
      </c>
      <c r="E68" s="30" t="s">
        <v>186</v>
      </c>
      <c r="F68" s="63">
        <v>3.8</v>
      </c>
      <c r="G68" s="24">
        <v>-0.6</v>
      </c>
      <c r="H68" s="24" t="str">
        <f>IF(G68&gt;0.8,"VG",IF(G68&gt;0.7,"G",IF(G68&gt;0.45,"S","NS")))</f>
        <v>NS</v>
      </c>
      <c r="I68" s="24" t="str">
        <f>AI68</f>
        <v>G</v>
      </c>
      <c r="J68" s="24" t="str">
        <f>BB68</f>
        <v>VG</v>
      </c>
      <c r="K68" s="24" t="str">
        <f>BT68</f>
        <v>VG</v>
      </c>
      <c r="L68" s="25">
        <v>0.68300000000000005</v>
      </c>
      <c r="M68" s="24" t="str">
        <f>IF(ABS(L68)&lt;5%,"VG",IF(ABS(L68)&lt;10%,"G",IF(ABS(L68)&lt;15%,"S","NS")))</f>
        <v>NS</v>
      </c>
      <c r="N68" s="24" t="str">
        <f t="shared" ref="N68" si="492">AO68</f>
        <v>G</v>
      </c>
      <c r="O68" s="24" t="str">
        <f>BD68</f>
        <v>VG</v>
      </c>
      <c r="P68" s="24" t="str">
        <f t="shared" ref="P68" si="493">BY68</f>
        <v>G</v>
      </c>
      <c r="Q68" s="24">
        <v>0.99</v>
      </c>
      <c r="R68" s="24" t="str">
        <f>IF(Q68&lt;=0.5,"VG",IF(Q68&lt;=0.6,"G",IF(Q68&lt;=0.7,"S","NS")))</f>
        <v>NS</v>
      </c>
      <c r="S68" s="24" t="str">
        <f>AN68</f>
        <v>G</v>
      </c>
      <c r="T68" s="24" t="str">
        <f>BF68</f>
        <v>VG</v>
      </c>
      <c r="U68" s="24" t="str">
        <f>BX68</f>
        <v>VG</v>
      </c>
      <c r="V68" s="24">
        <v>0.112</v>
      </c>
      <c r="W68" s="24" t="str">
        <f>IF(V68&gt;0.85,"VG",IF(V68&gt;0.75,"G",IF(V68&gt;0.6,"S","NS")))</f>
        <v>NS</v>
      </c>
      <c r="X68" s="24" t="str">
        <f>AP68</f>
        <v>G</v>
      </c>
      <c r="Y68" s="24" t="str">
        <f>BH68</f>
        <v>G</v>
      </c>
      <c r="Z68" s="24" t="str">
        <f>BZ68</f>
        <v>G</v>
      </c>
      <c r="AA68" s="33">
        <v>0.78559090771131102</v>
      </c>
      <c r="AB68" s="33">
        <v>0.743003391024046</v>
      </c>
      <c r="AC68" s="33">
        <v>0.156726259303444</v>
      </c>
      <c r="AD68" s="33">
        <v>-2.8715013968540202</v>
      </c>
      <c r="AE68" s="33">
        <v>0.46304329418391199</v>
      </c>
      <c r="AF68" s="33">
        <v>0.50694832969046599</v>
      </c>
      <c r="AG68" s="33">
        <v>0.80859592164628602</v>
      </c>
      <c r="AH68" s="33">
        <v>0.76093468281902699</v>
      </c>
      <c r="AI68" s="36" t="s">
        <v>69</v>
      </c>
      <c r="AJ68" s="36" t="s">
        <v>69</v>
      </c>
      <c r="AK68" s="36" t="s">
        <v>71</v>
      </c>
      <c r="AL68" s="36" t="s">
        <v>71</v>
      </c>
      <c r="AM68" s="36" t="s">
        <v>71</v>
      </c>
      <c r="AN68" s="36" t="s">
        <v>69</v>
      </c>
      <c r="AO68" s="36" t="s">
        <v>69</v>
      </c>
      <c r="AP68" s="36" t="s">
        <v>69</v>
      </c>
      <c r="AR68" s="64" t="s">
        <v>144</v>
      </c>
      <c r="AS68" s="33">
        <v>0.79217245212859</v>
      </c>
      <c r="AT68" s="33">
        <v>0.81291601289947302</v>
      </c>
      <c r="AU68" s="33">
        <v>-2.5766189767210399</v>
      </c>
      <c r="AV68" s="33">
        <v>-1.88345517232321</v>
      </c>
      <c r="AW68" s="33">
        <v>0.45588106768258102</v>
      </c>
      <c r="AX68" s="33">
        <v>0.432532064823554</v>
      </c>
      <c r="AY68" s="33">
        <v>0.81724997374330399</v>
      </c>
      <c r="AZ68" s="33">
        <v>0.84176100323151803</v>
      </c>
      <c r="BA68" s="36" t="s">
        <v>69</v>
      </c>
      <c r="BB68" s="36" t="s">
        <v>71</v>
      </c>
      <c r="BC68" s="36" t="s">
        <v>71</v>
      </c>
      <c r="BD68" s="36" t="s">
        <v>71</v>
      </c>
      <c r="BE68" s="36" t="s">
        <v>71</v>
      </c>
      <c r="BF68" s="36" t="s">
        <v>71</v>
      </c>
      <c r="BG68" s="36" t="s">
        <v>69</v>
      </c>
      <c r="BH68" s="36" t="s">
        <v>69</v>
      </c>
      <c r="BI68" s="30">
        <f>IF(BJ68=AR68,1,0)</f>
        <v>1</v>
      </c>
      <c r="BJ68" s="30" t="s">
        <v>144</v>
      </c>
      <c r="BK68" s="33">
        <v>0.787020500587154</v>
      </c>
      <c r="BL68" s="33">
        <v>0.80960352765802701</v>
      </c>
      <c r="BM68" s="33">
        <v>-0.55493717754498595</v>
      </c>
      <c r="BN68" s="33">
        <v>-0.43438129984824803</v>
      </c>
      <c r="BO68" s="33">
        <v>0.46149701993929099</v>
      </c>
      <c r="BP68" s="33">
        <v>0.43634444231819097</v>
      </c>
      <c r="BQ68" s="33">
        <v>0.80708203170917503</v>
      </c>
      <c r="BR68" s="33">
        <v>0.83278994643985804</v>
      </c>
      <c r="BS68" s="30" t="s">
        <v>69</v>
      </c>
      <c r="BT68" s="30" t="s">
        <v>71</v>
      </c>
      <c r="BU68" s="30" t="s">
        <v>71</v>
      </c>
      <c r="BV68" s="30" t="s">
        <v>71</v>
      </c>
      <c r="BW68" s="30" t="s">
        <v>71</v>
      </c>
      <c r="BX68" s="30" t="s">
        <v>71</v>
      </c>
      <c r="BY68" s="30" t="s">
        <v>69</v>
      </c>
      <c r="BZ68" s="30" t="s">
        <v>69</v>
      </c>
    </row>
    <row r="69" spans="1:78" s="49" customFormat="1" x14ac:dyDescent="0.3">
      <c r="A69" s="48">
        <v>14180300</v>
      </c>
      <c r="B69" s="48">
        <v>23780557</v>
      </c>
      <c r="C69" s="49" t="s">
        <v>139</v>
      </c>
      <c r="D69" s="49" t="s">
        <v>194</v>
      </c>
      <c r="E69" s="49" t="s">
        <v>196</v>
      </c>
      <c r="F69" s="50">
        <v>0.8</v>
      </c>
      <c r="G69" s="51">
        <v>0.94</v>
      </c>
      <c r="H69" s="51" t="str">
        <f>IF(G69&gt;0.8,"VG",IF(G69&gt;0.7,"G",IF(G69&gt;0.45,"S","NS")))</f>
        <v>VG</v>
      </c>
      <c r="I69" s="51" t="str">
        <f>AI69</f>
        <v>G</v>
      </c>
      <c r="J69" s="51" t="str">
        <f>BB69</f>
        <v>VG</v>
      </c>
      <c r="K69" s="51" t="str">
        <f>BT69</f>
        <v>VG</v>
      </c>
      <c r="L69" s="52">
        <v>4.4999999999999998E-2</v>
      </c>
      <c r="M69" s="51" t="str">
        <f>IF(ABS(L69)&lt;5%,"VG",IF(ABS(L69)&lt;10%,"G",IF(ABS(L69)&lt;15%,"S","NS")))</f>
        <v>VG</v>
      </c>
      <c r="N69" s="51" t="str">
        <f t="shared" ref="N69" si="494">AO69</f>
        <v>G</v>
      </c>
      <c r="O69" s="51" t="str">
        <f>BD69</f>
        <v>VG</v>
      </c>
      <c r="P69" s="51" t="str">
        <f t="shared" ref="P69" si="495">BY69</f>
        <v>G</v>
      </c>
      <c r="Q69" s="51">
        <v>0.23</v>
      </c>
      <c r="R69" s="51" t="str">
        <f>IF(Q69&lt;=0.5,"VG",IF(Q69&lt;=0.6,"G",IF(Q69&lt;=0.7,"S","NS")))</f>
        <v>VG</v>
      </c>
      <c r="S69" s="51" t="str">
        <f>AN69</f>
        <v>G</v>
      </c>
      <c r="T69" s="51" t="str">
        <f>BF69</f>
        <v>VG</v>
      </c>
      <c r="U69" s="51" t="str">
        <f>BX69</f>
        <v>VG</v>
      </c>
      <c r="V69" s="51">
        <v>0.95199999999999996</v>
      </c>
      <c r="W69" s="51" t="str">
        <f>IF(V69&gt;0.85,"VG",IF(V69&gt;0.75,"G",IF(V69&gt;0.6,"S","NS")))</f>
        <v>VG</v>
      </c>
      <c r="X69" s="51" t="str">
        <f>AP69</f>
        <v>G</v>
      </c>
      <c r="Y69" s="51" t="str">
        <f>BH69</f>
        <v>G</v>
      </c>
      <c r="Z69" s="51" t="str">
        <f>BZ69</f>
        <v>G</v>
      </c>
      <c r="AA69" s="53">
        <v>0.78559090771131102</v>
      </c>
      <c r="AB69" s="53">
        <v>0.743003391024046</v>
      </c>
      <c r="AC69" s="53">
        <v>0.156726259303444</v>
      </c>
      <c r="AD69" s="53">
        <v>-2.8715013968540202</v>
      </c>
      <c r="AE69" s="53">
        <v>0.46304329418391199</v>
      </c>
      <c r="AF69" s="53">
        <v>0.50694832969046599</v>
      </c>
      <c r="AG69" s="53">
        <v>0.80859592164628602</v>
      </c>
      <c r="AH69" s="53">
        <v>0.76093468281902699</v>
      </c>
      <c r="AI69" s="48" t="s">
        <v>69</v>
      </c>
      <c r="AJ69" s="48" t="s">
        <v>69</v>
      </c>
      <c r="AK69" s="48" t="s">
        <v>71</v>
      </c>
      <c r="AL69" s="48" t="s">
        <v>71</v>
      </c>
      <c r="AM69" s="48" t="s">
        <v>71</v>
      </c>
      <c r="AN69" s="48" t="s">
        <v>69</v>
      </c>
      <c r="AO69" s="48" t="s">
        <v>69</v>
      </c>
      <c r="AP69" s="48" t="s">
        <v>69</v>
      </c>
      <c r="AR69" s="54" t="s">
        <v>144</v>
      </c>
      <c r="AS69" s="53">
        <v>0.79217245212859</v>
      </c>
      <c r="AT69" s="53">
        <v>0.81291601289947302</v>
      </c>
      <c r="AU69" s="53">
        <v>-2.5766189767210399</v>
      </c>
      <c r="AV69" s="53">
        <v>-1.88345517232321</v>
      </c>
      <c r="AW69" s="53">
        <v>0.45588106768258102</v>
      </c>
      <c r="AX69" s="53">
        <v>0.432532064823554</v>
      </c>
      <c r="AY69" s="53">
        <v>0.81724997374330399</v>
      </c>
      <c r="AZ69" s="53">
        <v>0.84176100323151803</v>
      </c>
      <c r="BA69" s="48" t="s">
        <v>69</v>
      </c>
      <c r="BB69" s="48" t="s">
        <v>71</v>
      </c>
      <c r="BC69" s="48" t="s">
        <v>71</v>
      </c>
      <c r="BD69" s="48" t="s">
        <v>71</v>
      </c>
      <c r="BE69" s="48" t="s">
        <v>71</v>
      </c>
      <c r="BF69" s="48" t="s">
        <v>71</v>
      </c>
      <c r="BG69" s="48" t="s">
        <v>69</v>
      </c>
      <c r="BH69" s="48" t="s">
        <v>69</v>
      </c>
      <c r="BI69" s="49">
        <f>IF(BJ69=AR69,1,0)</f>
        <v>1</v>
      </c>
      <c r="BJ69" s="49" t="s">
        <v>144</v>
      </c>
      <c r="BK69" s="53">
        <v>0.787020500587154</v>
      </c>
      <c r="BL69" s="53">
        <v>0.80960352765802701</v>
      </c>
      <c r="BM69" s="53">
        <v>-0.55493717754498595</v>
      </c>
      <c r="BN69" s="53">
        <v>-0.43438129984824803</v>
      </c>
      <c r="BO69" s="53">
        <v>0.46149701993929099</v>
      </c>
      <c r="BP69" s="53">
        <v>0.43634444231819097</v>
      </c>
      <c r="BQ69" s="53">
        <v>0.80708203170917503</v>
      </c>
      <c r="BR69" s="53">
        <v>0.83278994643985804</v>
      </c>
      <c r="BS69" s="49" t="s">
        <v>69</v>
      </c>
      <c r="BT69" s="49" t="s">
        <v>71</v>
      </c>
      <c r="BU69" s="49" t="s">
        <v>71</v>
      </c>
      <c r="BV69" s="49" t="s">
        <v>71</v>
      </c>
      <c r="BW69" s="49" t="s">
        <v>71</v>
      </c>
      <c r="BX69" s="49" t="s">
        <v>71</v>
      </c>
      <c r="BY69" s="49" t="s">
        <v>69</v>
      </c>
      <c r="BZ69" s="49" t="s">
        <v>69</v>
      </c>
    </row>
    <row r="71" spans="1:78" s="30" customFormat="1" x14ac:dyDescent="0.3">
      <c r="A71" s="36">
        <v>14181500</v>
      </c>
      <c r="B71" s="36">
        <v>23780511</v>
      </c>
      <c r="C71" s="30" t="s">
        <v>140</v>
      </c>
      <c r="D71" s="30" t="s">
        <v>151</v>
      </c>
      <c r="E71" s="30" t="s">
        <v>154</v>
      </c>
      <c r="F71" s="63">
        <v>3.1</v>
      </c>
      <c r="G71" s="24">
        <v>-0.95</v>
      </c>
      <c r="H71" s="24" t="str">
        <f>IF(G71&gt;0.8,"VG",IF(G71&gt;0.7,"G",IF(G71&gt;0.45,"S","NS")))</f>
        <v>NS</v>
      </c>
      <c r="I71" s="24" t="str">
        <f>AI71</f>
        <v>S</v>
      </c>
      <c r="J71" s="24" t="str">
        <f>BB71</f>
        <v>G</v>
      </c>
      <c r="K71" s="24" t="str">
        <f>BT71</f>
        <v>G</v>
      </c>
      <c r="L71" s="25">
        <v>-0.26</v>
      </c>
      <c r="M71" s="24" t="str">
        <f>IF(ABS(L71)&lt;5%,"VG",IF(ABS(L71)&lt;10%,"G",IF(ABS(L71)&lt;15%,"S","NS")))</f>
        <v>NS</v>
      </c>
      <c r="N71" s="24" t="str">
        <f t="shared" ref="N71" si="496">AO71</f>
        <v>S</v>
      </c>
      <c r="O71" s="24" t="str">
        <f>BD71</f>
        <v>VG</v>
      </c>
      <c r="P71" s="24" t="str">
        <f t="shared" ref="P71" si="497">BY71</f>
        <v>S</v>
      </c>
      <c r="Q71" s="24">
        <v>1</v>
      </c>
      <c r="R71" s="24" t="str">
        <f>IF(Q71&lt;=0.5,"VG",IF(Q71&lt;=0.6,"G",IF(Q71&lt;=0.7,"S","NS")))</f>
        <v>NS</v>
      </c>
      <c r="S71" s="24" t="str">
        <f>AN71</f>
        <v>S</v>
      </c>
      <c r="T71" s="24" t="str">
        <f>BF71</f>
        <v>VG</v>
      </c>
      <c r="U71" s="24" t="str">
        <f>BX71</f>
        <v>G</v>
      </c>
      <c r="V71" s="24">
        <v>0.82</v>
      </c>
      <c r="W71" s="24" t="str">
        <f>IF(V71&gt;0.85,"VG",IF(V71&gt;0.75,"G",IF(V71&gt;0.6,"S","NS")))</f>
        <v>G</v>
      </c>
      <c r="X71" s="24" t="str">
        <f>AP71</f>
        <v>S</v>
      </c>
      <c r="Y71" s="24" t="str">
        <f>BH71</f>
        <v>G</v>
      </c>
      <c r="Z71" s="24" t="str">
        <f>BZ71</f>
        <v>G</v>
      </c>
      <c r="AA71" s="33">
        <v>0.69109243519114505</v>
      </c>
      <c r="AB71" s="33">
        <v>0.62165023500303696</v>
      </c>
      <c r="AC71" s="33">
        <v>10.4787403099045</v>
      </c>
      <c r="AD71" s="33">
        <v>7.7219855943986397</v>
      </c>
      <c r="AE71" s="33">
        <v>0.55579453470581697</v>
      </c>
      <c r="AF71" s="33">
        <v>0.61510142659317801</v>
      </c>
      <c r="AG71" s="33">
        <v>0.72886052202951401</v>
      </c>
      <c r="AH71" s="33">
        <v>0.64513479012133601</v>
      </c>
      <c r="AI71" s="36" t="s">
        <v>70</v>
      </c>
      <c r="AJ71" s="36" t="s">
        <v>70</v>
      </c>
      <c r="AK71" s="36" t="s">
        <v>70</v>
      </c>
      <c r="AL71" s="36" t="s">
        <v>69</v>
      </c>
      <c r="AM71" s="36" t="s">
        <v>69</v>
      </c>
      <c r="AN71" s="36" t="s">
        <v>70</v>
      </c>
      <c r="AO71" s="36" t="s">
        <v>70</v>
      </c>
      <c r="AP71" s="36" t="s">
        <v>70</v>
      </c>
      <c r="AR71" s="64" t="s">
        <v>146</v>
      </c>
      <c r="AS71" s="33">
        <v>0.75229751907846798</v>
      </c>
      <c r="AT71" s="33">
        <v>0.76269557040214098</v>
      </c>
      <c r="AU71" s="33">
        <v>3.1623402801754099</v>
      </c>
      <c r="AV71" s="33">
        <v>3.8566207023999799</v>
      </c>
      <c r="AW71" s="33">
        <v>0.49769717793205498</v>
      </c>
      <c r="AX71" s="33">
        <v>0.48713902491779398</v>
      </c>
      <c r="AY71" s="33">
        <v>0.75643889114145302</v>
      </c>
      <c r="AZ71" s="33">
        <v>0.76791357762864898</v>
      </c>
      <c r="BA71" s="36" t="s">
        <v>69</v>
      </c>
      <c r="BB71" s="36" t="s">
        <v>69</v>
      </c>
      <c r="BC71" s="36" t="s">
        <v>71</v>
      </c>
      <c r="BD71" s="36" t="s">
        <v>71</v>
      </c>
      <c r="BE71" s="36" t="s">
        <v>71</v>
      </c>
      <c r="BF71" s="36" t="s">
        <v>71</v>
      </c>
      <c r="BG71" s="36" t="s">
        <v>69</v>
      </c>
      <c r="BH71" s="36" t="s">
        <v>69</v>
      </c>
      <c r="BI71" s="30">
        <f t="shared" ref="BI71" si="498">IF(BJ71=AR71,1,0)</f>
        <v>1</v>
      </c>
      <c r="BJ71" s="30" t="s">
        <v>146</v>
      </c>
      <c r="BK71" s="33">
        <v>0.69800656713076403</v>
      </c>
      <c r="BL71" s="33">
        <v>0.71745708736268099</v>
      </c>
      <c r="BM71" s="33">
        <v>10.1204637227085</v>
      </c>
      <c r="BN71" s="33">
        <v>9.7055296365984791</v>
      </c>
      <c r="BO71" s="33">
        <v>0.549539291469896</v>
      </c>
      <c r="BP71" s="33">
        <v>0.531547657917255</v>
      </c>
      <c r="BQ71" s="33">
        <v>0.73301234562413198</v>
      </c>
      <c r="BR71" s="33">
        <v>0.75112955584275898</v>
      </c>
      <c r="BS71" s="30" t="s">
        <v>70</v>
      </c>
      <c r="BT71" s="30" t="s">
        <v>69</v>
      </c>
      <c r="BU71" s="30" t="s">
        <v>70</v>
      </c>
      <c r="BV71" s="30" t="s">
        <v>69</v>
      </c>
      <c r="BW71" s="30" t="s">
        <v>69</v>
      </c>
      <c r="BX71" s="30" t="s">
        <v>69</v>
      </c>
      <c r="BY71" s="30" t="s">
        <v>70</v>
      </c>
      <c r="BZ71" s="30" t="s">
        <v>69</v>
      </c>
    </row>
    <row r="72" spans="1:78" s="30" customFormat="1" x14ac:dyDescent="0.3">
      <c r="A72" s="36">
        <v>14181500</v>
      </c>
      <c r="B72" s="36">
        <v>23780511</v>
      </c>
      <c r="C72" s="30" t="s">
        <v>140</v>
      </c>
      <c r="D72" s="30" t="s">
        <v>184</v>
      </c>
      <c r="E72" s="30" t="s">
        <v>187</v>
      </c>
      <c r="F72" s="63">
        <v>2</v>
      </c>
      <c r="G72" s="24">
        <v>0.38</v>
      </c>
      <c r="H72" s="24" t="str">
        <f>IF(G72&gt;0.8,"VG",IF(G72&gt;0.7,"G",IF(G72&gt;0.45,"S","NS")))</f>
        <v>NS</v>
      </c>
      <c r="I72" s="24" t="str">
        <f>AI72</f>
        <v>S</v>
      </c>
      <c r="J72" s="24" t="str">
        <f>BB72</f>
        <v>G</v>
      </c>
      <c r="K72" s="24" t="str">
        <f>BT72</f>
        <v>G</v>
      </c>
      <c r="L72" s="25">
        <v>0.29299999999999998</v>
      </c>
      <c r="M72" s="24" t="str">
        <f>IF(ABS(L72)&lt;5%,"VG",IF(ABS(L72)&lt;10%,"G",IF(ABS(L72)&lt;15%,"S","NS")))</f>
        <v>NS</v>
      </c>
      <c r="N72" s="24" t="str">
        <f t="shared" ref="N72" si="499">AO72</f>
        <v>S</v>
      </c>
      <c r="O72" s="24" t="str">
        <f>BD72</f>
        <v>VG</v>
      </c>
      <c r="P72" s="24" t="str">
        <f t="shared" ref="P72" si="500">BY72</f>
        <v>S</v>
      </c>
      <c r="Q72" s="24">
        <v>0.67</v>
      </c>
      <c r="R72" s="24" t="str">
        <f>IF(Q72&lt;=0.5,"VG",IF(Q72&lt;=0.6,"G",IF(Q72&lt;=0.7,"S","NS")))</f>
        <v>S</v>
      </c>
      <c r="S72" s="24" t="str">
        <f>AN72</f>
        <v>S</v>
      </c>
      <c r="T72" s="24" t="str">
        <f>BF72</f>
        <v>VG</v>
      </c>
      <c r="U72" s="24" t="str">
        <f>BX72</f>
        <v>G</v>
      </c>
      <c r="V72" s="24">
        <v>0.83599999999999997</v>
      </c>
      <c r="W72" s="24" t="str">
        <f>IF(V72&gt;0.85,"VG",IF(V72&gt;0.75,"G",IF(V72&gt;0.6,"S","NS")))</f>
        <v>G</v>
      </c>
      <c r="X72" s="24" t="str">
        <f>AP72</f>
        <v>S</v>
      </c>
      <c r="Y72" s="24" t="str">
        <f>BH72</f>
        <v>G</v>
      </c>
      <c r="Z72" s="24" t="str">
        <f>BZ72</f>
        <v>G</v>
      </c>
      <c r="AA72" s="33">
        <v>0.69109243519114505</v>
      </c>
      <c r="AB72" s="33">
        <v>0.62165023500303696</v>
      </c>
      <c r="AC72" s="33">
        <v>10.4787403099045</v>
      </c>
      <c r="AD72" s="33">
        <v>7.7219855943986397</v>
      </c>
      <c r="AE72" s="33">
        <v>0.55579453470581697</v>
      </c>
      <c r="AF72" s="33">
        <v>0.61510142659317801</v>
      </c>
      <c r="AG72" s="33">
        <v>0.72886052202951401</v>
      </c>
      <c r="AH72" s="33">
        <v>0.64513479012133601</v>
      </c>
      <c r="AI72" s="36" t="s">
        <v>70</v>
      </c>
      <c r="AJ72" s="36" t="s">
        <v>70</v>
      </c>
      <c r="AK72" s="36" t="s">
        <v>70</v>
      </c>
      <c r="AL72" s="36" t="s">
        <v>69</v>
      </c>
      <c r="AM72" s="36" t="s">
        <v>69</v>
      </c>
      <c r="AN72" s="36" t="s">
        <v>70</v>
      </c>
      <c r="AO72" s="36" t="s">
        <v>70</v>
      </c>
      <c r="AP72" s="36" t="s">
        <v>70</v>
      </c>
      <c r="AR72" s="64" t="s">
        <v>146</v>
      </c>
      <c r="AS72" s="33">
        <v>0.75229751907846798</v>
      </c>
      <c r="AT72" s="33">
        <v>0.76269557040214098</v>
      </c>
      <c r="AU72" s="33">
        <v>3.1623402801754099</v>
      </c>
      <c r="AV72" s="33">
        <v>3.8566207023999799</v>
      </c>
      <c r="AW72" s="33">
        <v>0.49769717793205498</v>
      </c>
      <c r="AX72" s="33">
        <v>0.48713902491779398</v>
      </c>
      <c r="AY72" s="33">
        <v>0.75643889114145302</v>
      </c>
      <c r="AZ72" s="33">
        <v>0.76791357762864898</v>
      </c>
      <c r="BA72" s="36" t="s">
        <v>69</v>
      </c>
      <c r="BB72" s="36" t="s">
        <v>69</v>
      </c>
      <c r="BC72" s="36" t="s">
        <v>71</v>
      </c>
      <c r="BD72" s="36" t="s">
        <v>71</v>
      </c>
      <c r="BE72" s="36" t="s">
        <v>71</v>
      </c>
      <c r="BF72" s="36" t="s">
        <v>71</v>
      </c>
      <c r="BG72" s="36" t="s">
        <v>69</v>
      </c>
      <c r="BH72" s="36" t="s">
        <v>69</v>
      </c>
      <c r="BI72" s="30">
        <f t="shared" ref="BI72" si="501">IF(BJ72=AR72,1,0)</f>
        <v>1</v>
      </c>
      <c r="BJ72" s="30" t="s">
        <v>146</v>
      </c>
      <c r="BK72" s="33">
        <v>0.69800656713076403</v>
      </c>
      <c r="BL72" s="33">
        <v>0.71745708736268099</v>
      </c>
      <c r="BM72" s="33">
        <v>10.1204637227085</v>
      </c>
      <c r="BN72" s="33">
        <v>9.7055296365984791</v>
      </c>
      <c r="BO72" s="33">
        <v>0.549539291469896</v>
      </c>
      <c r="BP72" s="33">
        <v>0.531547657917255</v>
      </c>
      <c r="BQ72" s="33">
        <v>0.73301234562413198</v>
      </c>
      <c r="BR72" s="33">
        <v>0.75112955584275898</v>
      </c>
      <c r="BS72" s="30" t="s">
        <v>70</v>
      </c>
      <c r="BT72" s="30" t="s">
        <v>69</v>
      </c>
      <c r="BU72" s="30" t="s">
        <v>70</v>
      </c>
      <c r="BV72" s="30" t="s">
        <v>69</v>
      </c>
      <c r="BW72" s="30" t="s">
        <v>69</v>
      </c>
      <c r="BX72" s="30" t="s">
        <v>69</v>
      </c>
      <c r="BY72" s="30" t="s">
        <v>70</v>
      </c>
      <c r="BZ72" s="30" t="s">
        <v>69</v>
      </c>
    </row>
    <row r="73" spans="1:78" s="49" customFormat="1" x14ac:dyDescent="0.3">
      <c r="A73" s="48">
        <v>14181500</v>
      </c>
      <c r="B73" s="48">
        <v>23780511</v>
      </c>
      <c r="C73" s="49" t="s">
        <v>140</v>
      </c>
      <c r="D73" s="49" t="s">
        <v>194</v>
      </c>
      <c r="E73" s="49" t="s">
        <v>195</v>
      </c>
      <c r="F73" s="50">
        <v>0.9</v>
      </c>
      <c r="G73" s="51">
        <v>0.83</v>
      </c>
      <c r="H73" s="51" t="str">
        <f>IF(G73&gt;0.8,"VG",IF(G73&gt;0.7,"G",IF(G73&gt;0.45,"S","NS")))</f>
        <v>VG</v>
      </c>
      <c r="I73" s="51" t="str">
        <f>AI73</f>
        <v>S</v>
      </c>
      <c r="J73" s="51" t="str">
        <f>BB73</f>
        <v>G</v>
      </c>
      <c r="K73" s="51" t="str">
        <f>BT73</f>
        <v>G</v>
      </c>
      <c r="L73" s="52">
        <v>-2.5000000000000001E-2</v>
      </c>
      <c r="M73" s="51" t="str">
        <f>IF(ABS(L73)&lt;5%,"VG",IF(ABS(L73)&lt;10%,"G",IF(ABS(L73)&lt;15%,"S","NS")))</f>
        <v>VG</v>
      </c>
      <c r="N73" s="51" t="str">
        <f t="shared" ref="N73" si="502">AO73</f>
        <v>S</v>
      </c>
      <c r="O73" s="51" t="str">
        <f>BD73</f>
        <v>VG</v>
      </c>
      <c r="P73" s="51" t="str">
        <f t="shared" ref="P73" si="503">BY73</f>
        <v>S</v>
      </c>
      <c r="Q73" s="51">
        <v>0.41</v>
      </c>
      <c r="R73" s="51" t="str">
        <f>IF(Q73&lt;=0.5,"VG",IF(Q73&lt;=0.6,"G",IF(Q73&lt;=0.7,"S","NS")))</f>
        <v>VG</v>
      </c>
      <c r="S73" s="51" t="str">
        <f>AN73</f>
        <v>S</v>
      </c>
      <c r="T73" s="51" t="str">
        <f>BF73</f>
        <v>VG</v>
      </c>
      <c r="U73" s="51" t="str">
        <f>BX73</f>
        <v>G</v>
      </c>
      <c r="V73" s="51">
        <v>0.83599999999999997</v>
      </c>
      <c r="W73" s="51" t="str">
        <f>IF(V73&gt;0.85,"VG",IF(V73&gt;0.75,"G",IF(V73&gt;0.6,"S","NS")))</f>
        <v>G</v>
      </c>
      <c r="X73" s="51" t="str">
        <f>AP73</f>
        <v>S</v>
      </c>
      <c r="Y73" s="51" t="str">
        <f>BH73</f>
        <v>G</v>
      </c>
      <c r="Z73" s="51" t="str">
        <f>BZ73</f>
        <v>G</v>
      </c>
      <c r="AA73" s="53">
        <v>0.69109243519114505</v>
      </c>
      <c r="AB73" s="53">
        <v>0.62165023500303696</v>
      </c>
      <c r="AC73" s="53">
        <v>10.4787403099045</v>
      </c>
      <c r="AD73" s="53">
        <v>7.7219855943986397</v>
      </c>
      <c r="AE73" s="53">
        <v>0.55579453470581697</v>
      </c>
      <c r="AF73" s="53">
        <v>0.61510142659317801</v>
      </c>
      <c r="AG73" s="53">
        <v>0.72886052202951401</v>
      </c>
      <c r="AH73" s="53">
        <v>0.64513479012133601</v>
      </c>
      <c r="AI73" s="48" t="s">
        <v>70</v>
      </c>
      <c r="AJ73" s="48" t="s">
        <v>70</v>
      </c>
      <c r="AK73" s="48" t="s">
        <v>70</v>
      </c>
      <c r="AL73" s="48" t="s">
        <v>69</v>
      </c>
      <c r="AM73" s="48" t="s">
        <v>69</v>
      </c>
      <c r="AN73" s="48" t="s">
        <v>70</v>
      </c>
      <c r="AO73" s="48" t="s">
        <v>70</v>
      </c>
      <c r="AP73" s="48" t="s">
        <v>70</v>
      </c>
      <c r="AR73" s="54" t="s">
        <v>146</v>
      </c>
      <c r="AS73" s="53">
        <v>0.75229751907846798</v>
      </c>
      <c r="AT73" s="53">
        <v>0.76269557040214098</v>
      </c>
      <c r="AU73" s="53">
        <v>3.1623402801754099</v>
      </c>
      <c r="AV73" s="53">
        <v>3.8566207023999799</v>
      </c>
      <c r="AW73" s="53">
        <v>0.49769717793205498</v>
      </c>
      <c r="AX73" s="53">
        <v>0.48713902491779398</v>
      </c>
      <c r="AY73" s="53">
        <v>0.75643889114145302</v>
      </c>
      <c r="AZ73" s="53">
        <v>0.76791357762864898</v>
      </c>
      <c r="BA73" s="48" t="s">
        <v>69</v>
      </c>
      <c r="BB73" s="48" t="s">
        <v>69</v>
      </c>
      <c r="BC73" s="48" t="s">
        <v>71</v>
      </c>
      <c r="BD73" s="48" t="s">
        <v>71</v>
      </c>
      <c r="BE73" s="48" t="s">
        <v>71</v>
      </c>
      <c r="BF73" s="48" t="s">
        <v>71</v>
      </c>
      <c r="BG73" s="48" t="s">
        <v>69</v>
      </c>
      <c r="BH73" s="48" t="s">
        <v>69</v>
      </c>
      <c r="BI73" s="49">
        <f t="shared" ref="BI73" si="504">IF(BJ73=AR73,1,0)</f>
        <v>1</v>
      </c>
      <c r="BJ73" s="49" t="s">
        <v>146</v>
      </c>
      <c r="BK73" s="53">
        <v>0.69800656713076403</v>
      </c>
      <c r="BL73" s="53">
        <v>0.71745708736268099</v>
      </c>
      <c r="BM73" s="53">
        <v>10.1204637227085</v>
      </c>
      <c r="BN73" s="53">
        <v>9.7055296365984791</v>
      </c>
      <c r="BO73" s="53">
        <v>0.549539291469896</v>
      </c>
      <c r="BP73" s="53">
        <v>0.531547657917255</v>
      </c>
      <c r="BQ73" s="53">
        <v>0.73301234562413198</v>
      </c>
      <c r="BR73" s="53">
        <v>0.75112955584275898</v>
      </c>
      <c r="BS73" s="49" t="s">
        <v>70</v>
      </c>
      <c r="BT73" s="49" t="s">
        <v>69</v>
      </c>
      <c r="BU73" s="49" t="s">
        <v>70</v>
      </c>
      <c r="BV73" s="49" t="s">
        <v>69</v>
      </c>
      <c r="BW73" s="49" t="s">
        <v>69</v>
      </c>
      <c r="BX73" s="49" t="s">
        <v>69</v>
      </c>
      <c r="BY73" s="49" t="s">
        <v>70</v>
      </c>
      <c r="BZ73" s="49" t="s">
        <v>69</v>
      </c>
    </row>
    <row r="75" spans="1:78" s="30" customFormat="1" x14ac:dyDescent="0.3">
      <c r="A75" s="36">
        <v>14182500</v>
      </c>
      <c r="B75" s="36">
        <v>23780805</v>
      </c>
      <c r="C75" s="30" t="s">
        <v>141</v>
      </c>
      <c r="D75" s="30" t="s">
        <v>151</v>
      </c>
      <c r="E75" s="30" t="s">
        <v>155</v>
      </c>
      <c r="F75" s="63">
        <v>3.6</v>
      </c>
      <c r="G75" s="24">
        <v>-0.04</v>
      </c>
      <c r="H75" s="24" t="str">
        <f>IF(G75&gt;0.8,"VG",IF(G75&gt;0.7,"G",IF(G75&gt;0.45,"S","NS")))</f>
        <v>NS</v>
      </c>
      <c r="I75" s="24" t="str">
        <f>AI75</f>
        <v>S</v>
      </c>
      <c r="J75" s="24" t="str">
        <f>BB75</f>
        <v>S</v>
      </c>
      <c r="K75" s="24" t="str">
        <f>BT75</f>
        <v>S</v>
      </c>
      <c r="L75" s="25">
        <v>0.50900000000000001</v>
      </c>
      <c r="M75" s="24" t="str">
        <f>IF(ABS(L75)&lt;5%,"VG",IF(ABS(L75)&lt;10%,"G",IF(ABS(L75)&lt;15%,"S","NS")))</f>
        <v>NS</v>
      </c>
      <c r="N75" s="24" t="str">
        <f t="shared" ref="N75" si="505">AO75</f>
        <v>VG</v>
      </c>
      <c r="O75" s="24" t="str">
        <f>BD75</f>
        <v>NS</v>
      </c>
      <c r="P75" s="24" t="str">
        <f t="shared" ref="P75" si="506">BY75</f>
        <v>VG</v>
      </c>
      <c r="Q75" s="24">
        <v>0.83</v>
      </c>
      <c r="R75" s="24" t="str">
        <f>IF(Q75&lt;=0.5,"VG",IF(Q75&lt;=0.6,"G",IF(Q75&lt;=0.7,"S","NS")))</f>
        <v>NS</v>
      </c>
      <c r="S75" s="24" t="str">
        <f>AN75</f>
        <v>S</v>
      </c>
      <c r="T75" s="24" t="str">
        <f>BF75</f>
        <v>S</v>
      </c>
      <c r="U75" s="24" t="str">
        <f>BX75</f>
        <v>S</v>
      </c>
      <c r="V75" s="24">
        <v>0.57999999999999996</v>
      </c>
      <c r="W75" s="24" t="str">
        <f>IF(V75&gt;0.85,"VG",IF(V75&gt;0.75,"G",IF(V75&gt;0.6,"S","NS")))</f>
        <v>NS</v>
      </c>
      <c r="X75" s="24" t="str">
        <f>AP75</f>
        <v>G</v>
      </c>
      <c r="Y75" s="24" t="str">
        <f>BH75</f>
        <v>VG</v>
      </c>
      <c r="Z75" s="24" t="str">
        <f>BZ75</f>
        <v>VG</v>
      </c>
      <c r="AA75" s="33">
        <v>0.535923319643546</v>
      </c>
      <c r="AB75" s="33">
        <v>0.54027386729737004</v>
      </c>
      <c r="AC75" s="33">
        <v>38.385922260563298</v>
      </c>
      <c r="AD75" s="33">
        <v>34.925235199023199</v>
      </c>
      <c r="AE75" s="33">
        <v>0.68123173763151501</v>
      </c>
      <c r="AF75" s="33">
        <v>0.67803107060268997</v>
      </c>
      <c r="AG75" s="33">
        <v>0.89656751071997598</v>
      </c>
      <c r="AH75" s="33">
        <v>0.81040885140585495</v>
      </c>
      <c r="AI75" s="36" t="s">
        <v>70</v>
      </c>
      <c r="AJ75" s="36" t="s">
        <v>70</v>
      </c>
      <c r="AK75" s="36" t="s">
        <v>68</v>
      </c>
      <c r="AL75" s="36" t="s">
        <v>68</v>
      </c>
      <c r="AM75" s="36" t="s">
        <v>70</v>
      </c>
      <c r="AN75" s="36" t="s">
        <v>70</v>
      </c>
      <c r="AO75" s="36" t="s">
        <v>71</v>
      </c>
      <c r="AP75" s="36" t="s">
        <v>69</v>
      </c>
      <c r="AR75" s="64" t="s">
        <v>147</v>
      </c>
      <c r="AS75" s="33">
        <v>0.58536063766689905</v>
      </c>
      <c r="AT75" s="33">
        <v>0.59272982781481798</v>
      </c>
      <c r="AU75" s="33">
        <v>33.469692203266703</v>
      </c>
      <c r="AV75" s="33">
        <v>33.364055411436802</v>
      </c>
      <c r="AW75" s="33">
        <v>0.64392496638436203</v>
      </c>
      <c r="AX75" s="33">
        <v>0.63817722631349205</v>
      </c>
      <c r="AY75" s="33">
        <v>0.86206359381770803</v>
      </c>
      <c r="AZ75" s="33">
        <v>0.87097721664626104</v>
      </c>
      <c r="BA75" s="36" t="s">
        <v>70</v>
      </c>
      <c r="BB75" s="36" t="s">
        <v>70</v>
      </c>
      <c r="BC75" s="36" t="s">
        <v>68</v>
      </c>
      <c r="BD75" s="36" t="s">
        <v>68</v>
      </c>
      <c r="BE75" s="36" t="s">
        <v>70</v>
      </c>
      <c r="BF75" s="36" t="s">
        <v>70</v>
      </c>
      <c r="BG75" s="36" t="s">
        <v>71</v>
      </c>
      <c r="BH75" s="36" t="s">
        <v>71</v>
      </c>
      <c r="BI75" s="30">
        <f t="shared" ref="BI75" si="507">IF(BJ75=AR75,1,0)</f>
        <v>1</v>
      </c>
      <c r="BJ75" s="30" t="s">
        <v>147</v>
      </c>
      <c r="BK75" s="33">
        <v>0.54378322653536504</v>
      </c>
      <c r="BL75" s="33">
        <v>0.55855572720182001</v>
      </c>
      <c r="BM75" s="33">
        <v>38.038808598584602</v>
      </c>
      <c r="BN75" s="33">
        <v>37.220206783194897</v>
      </c>
      <c r="BO75" s="33">
        <v>0.67543820847257097</v>
      </c>
      <c r="BP75" s="33">
        <v>0.66441272775149296</v>
      </c>
      <c r="BQ75" s="33">
        <v>0.89330690129327395</v>
      </c>
      <c r="BR75" s="33">
        <v>0.89525479032905397</v>
      </c>
      <c r="BS75" s="30" t="s">
        <v>70</v>
      </c>
      <c r="BT75" s="30" t="s">
        <v>70</v>
      </c>
      <c r="BU75" s="30" t="s">
        <v>68</v>
      </c>
      <c r="BV75" s="30" t="s">
        <v>68</v>
      </c>
      <c r="BW75" s="30" t="s">
        <v>70</v>
      </c>
      <c r="BX75" s="30" t="s">
        <v>70</v>
      </c>
      <c r="BY75" s="30" t="s">
        <v>71</v>
      </c>
      <c r="BZ75" s="30" t="s">
        <v>71</v>
      </c>
    </row>
    <row r="76" spans="1:78" s="70" customFormat="1" x14ac:dyDescent="0.3">
      <c r="A76" s="69">
        <v>14182500</v>
      </c>
      <c r="B76" s="69">
        <v>23780805</v>
      </c>
      <c r="C76" s="70" t="s">
        <v>141</v>
      </c>
      <c r="D76" s="70" t="s">
        <v>184</v>
      </c>
      <c r="E76" s="70" t="s">
        <v>188</v>
      </c>
      <c r="F76" s="71"/>
      <c r="G76" s="72"/>
      <c r="H76" s="72" t="str">
        <f>IF(G76&gt;0.8,"VG",IF(G76&gt;0.7,"G",IF(G76&gt;0.45,"S","NS")))</f>
        <v>NS</v>
      </c>
      <c r="I76" s="72" t="str">
        <f>AI76</f>
        <v>S</v>
      </c>
      <c r="J76" s="72" t="str">
        <f>BB76</f>
        <v>S</v>
      </c>
      <c r="K76" s="72" t="str">
        <f>BT76</f>
        <v>S</v>
      </c>
      <c r="L76" s="73"/>
      <c r="M76" s="72" t="str">
        <f>IF(ABS(L76)&lt;5%,"VG",IF(ABS(L76)&lt;10%,"G",IF(ABS(L76)&lt;15%,"S","NS")))</f>
        <v>VG</v>
      </c>
      <c r="N76" s="72" t="str">
        <f t="shared" ref="N76" si="508">AO76</f>
        <v>VG</v>
      </c>
      <c r="O76" s="72" t="str">
        <f>BD76</f>
        <v>NS</v>
      </c>
      <c r="P76" s="72" t="str">
        <f t="shared" ref="P76" si="509">BY76</f>
        <v>VG</v>
      </c>
      <c r="Q76" s="72"/>
      <c r="R76" s="72" t="str">
        <f>IF(Q76&lt;=0.5,"VG",IF(Q76&lt;=0.6,"G",IF(Q76&lt;=0.7,"S","NS")))</f>
        <v>VG</v>
      </c>
      <c r="S76" s="72" t="str">
        <f>AN76</f>
        <v>S</v>
      </c>
      <c r="T76" s="72" t="str">
        <f>BF76</f>
        <v>S</v>
      </c>
      <c r="U76" s="72" t="str">
        <f>BX76</f>
        <v>S</v>
      </c>
      <c r="V76" s="72"/>
      <c r="W76" s="72" t="str">
        <f>IF(V76&gt;0.85,"VG",IF(V76&gt;0.75,"G",IF(V76&gt;0.6,"S","NS")))</f>
        <v>NS</v>
      </c>
      <c r="X76" s="72" t="str">
        <f>AP76</f>
        <v>G</v>
      </c>
      <c r="Y76" s="72" t="str">
        <f>BH76</f>
        <v>VG</v>
      </c>
      <c r="Z76" s="72" t="str">
        <f>BZ76</f>
        <v>VG</v>
      </c>
      <c r="AA76" s="74">
        <v>0.535923319643546</v>
      </c>
      <c r="AB76" s="74">
        <v>0.54027386729737004</v>
      </c>
      <c r="AC76" s="74">
        <v>38.385922260563298</v>
      </c>
      <c r="AD76" s="74">
        <v>34.925235199023199</v>
      </c>
      <c r="AE76" s="74">
        <v>0.68123173763151501</v>
      </c>
      <c r="AF76" s="74">
        <v>0.67803107060268997</v>
      </c>
      <c r="AG76" s="74">
        <v>0.89656751071997598</v>
      </c>
      <c r="AH76" s="74">
        <v>0.81040885140585495</v>
      </c>
      <c r="AI76" s="69" t="s">
        <v>70</v>
      </c>
      <c r="AJ76" s="69" t="s">
        <v>70</v>
      </c>
      <c r="AK76" s="69" t="s">
        <v>68</v>
      </c>
      <c r="AL76" s="69" t="s">
        <v>68</v>
      </c>
      <c r="AM76" s="69" t="s">
        <v>70</v>
      </c>
      <c r="AN76" s="69" t="s">
        <v>70</v>
      </c>
      <c r="AO76" s="69" t="s">
        <v>71</v>
      </c>
      <c r="AP76" s="69" t="s">
        <v>69</v>
      </c>
      <c r="AR76" s="75" t="s">
        <v>147</v>
      </c>
      <c r="AS76" s="74">
        <v>0.58536063766689905</v>
      </c>
      <c r="AT76" s="74">
        <v>0.59272982781481798</v>
      </c>
      <c r="AU76" s="74">
        <v>33.469692203266703</v>
      </c>
      <c r="AV76" s="74">
        <v>33.364055411436802</v>
      </c>
      <c r="AW76" s="74">
        <v>0.64392496638436203</v>
      </c>
      <c r="AX76" s="74">
        <v>0.63817722631349205</v>
      </c>
      <c r="AY76" s="74">
        <v>0.86206359381770803</v>
      </c>
      <c r="AZ76" s="74">
        <v>0.87097721664626104</v>
      </c>
      <c r="BA76" s="69" t="s">
        <v>70</v>
      </c>
      <c r="BB76" s="69" t="s">
        <v>70</v>
      </c>
      <c r="BC76" s="69" t="s">
        <v>68</v>
      </c>
      <c r="BD76" s="69" t="s">
        <v>68</v>
      </c>
      <c r="BE76" s="69" t="s">
        <v>70</v>
      </c>
      <c r="BF76" s="69" t="s">
        <v>70</v>
      </c>
      <c r="BG76" s="69" t="s">
        <v>71</v>
      </c>
      <c r="BH76" s="69" t="s">
        <v>71</v>
      </c>
      <c r="BI76" s="70">
        <f t="shared" ref="BI76" si="510">IF(BJ76=AR76,1,0)</f>
        <v>1</v>
      </c>
      <c r="BJ76" s="70" t="s">
        <v>147</v>
      </c>
      <c r="BK76" s="74">
        <v>0.54378322653536504</v>
      </c>
      <c r="BL76" s="74">
        <v>0.55855572720182001</v>
      </c>
      <c r="BM76" s="74">
        <v>38.038808598584602</v>
      </c>
      <c r="BN76" s="74">
        <v>37.220206783194897</v>
      </c>
      <c r="BO76" s="74">
        <v>0.67543820847257097</v>
      </c>
      <c r="BP76" s="74">
        <v>0.66441272775149296</v>
      </c>
      <c r="BQ76" s="74">
        <v>0.89330690129327395</v>
      </c>
      <c r="BR76" s="74">
        <v>0.89525479032905397</v>
      </c>
      <c r="BS76" s="70" t="s">
        <v>70</v>
      </c>
      <c r="BT76" s="70" t="s">
        <v>70</v>
      </c>
      <c r="BU76" s="70" t="s">
        <v>68</v>
      </c>
      <c r="BV76" s="70" t="s">
        <v>68</v>
      </c>
      <c r="BW76" s="70" t="s">
        <v>70</v>
      </c>
      <c r="BX76" s="70" t="s">
        <v>70</v>
      </c>
      <c r="BY76" s="70" t="s">
        <v>71</v>
      </c>
      <c r="BZ76" s="70" t="s">
        <v>71</v>
      </c>
    </row>
    <row r="78" spans="1:78" s="49" customFormat="1" x14ac:dyDescent="0.3">
      <c r="A78" s="48">
        <v>14184100</v>
      </c>
      <c r="B78" s="48">
        <v>23780883</v>
      </c>
      <c r="C78" s="49" t="s">
        <v>143</v>
      </c>
      <c r="D78" s="49" t="s">
        <v>151</v>
      </c>
      <c r="E78" s="49" t="s">
        <v>156</v>
      </c>
      <c r="F78" s="50">
        <v>1.7</v>
      </c>
      <c r="G78" s="51">
        <v>0.79</v>
      </c>
      <c r="H78" s="51" t="str">
        <f t="shared" ref="H78" si="511">IF(G78&gt;0.8,"VG",IF(G78&gt;0.7,"G",IF(G78&gt;0.45,"S","NS")))</f>
        <v>G</v>
      </c>
      <c r="I78" s="51" t="str">
        <f t="shared" ref="I78" si="512">AI78</f>
        <v>G</v>
      </c>
      <c r="J78" s="51" t="str">
        <f t="shared" ref="J78" si="513">BB78</f>
        <v>G</v>
      </c>
      <c r="K78" s="51" t="str">
        <f t="shared" ref="K78" si="514">BT78</f>
        <v>G</v>
      </c>
      <c r="L78" s="52">
        <v>1.9E-2</v>
      </c>
      <c r="M78" s="51" t="str">
        <f t="shared" ref="M78" si="515">IF(ABS(L78)&lt;5%,"VG",IF(ABS(L78)&lt;10%,"G",IF(ABS(L78)&lt;15%,"S","NS")))</f>
        <v>VG</v>
      </c>
      <c r="N78" s="51" t="str">
        <f t="shared" ref="N78" si="516">AO78</f>
        <v>G</v>
      </c>
      <c r="O78" s="51" t="str">
        <f t="shared" ref="O78" si="517">BD78</f>
        <v>G</v>
      </c>
      <c r="P78" s="51" t="str">
        <f t="shared" ref="P78" si="518">BY78</f>
        <v>G</v>
      </c>
      <c r="Q78" s="51">
        <v>0.46</v>
      </c>
      <c r="R78" s="51" t="str">
        <f t="shared" ref="R78" si="519">IF(Q78&lt;=0.5,"VG",IF(Q78&lt;=0.6,"G",IF(Q78&lt;=0.7,"S","NS")))</f>
        <v>VG</v>
      </c>
      <c r="S78" s="51" t="str">
        <f t="shared" ref="S78" si="520">AN78</f>
        <v>G</v>
      </c>
      <c r="T78" s="51" t="str">
        <f t="shared" ref="T78" si="521">BF78</f>
        <v>VG</v>
      </c>
      <c r="U78" s="51" t="str">
        <f t="shared" ref="U78" si="522">BX78</f>
        <v>VG</v>
      </c>
      <c r="V78" s="51">
        <v>0.87</v>
      </c>
      <c r="W78" s="51" t="str">
        <f t="shared" ref="W78" si="523">IF(V78&gt;0.85,"VG",IF(V78&gt;0.75,"G",IF(V78&gt;0.6,"S","NS")))</f>
        <v>VG</v>
      </c>
      <c r="X78" s="51" t="str">
        <f t="shared" ref="X78" si="524">AP78</f>
        <v>S</v>
      </c>
      <c r="Y78" s="51" t="str">
        <f t="shared" ref="Y78" si="525">BH78</f>
        <v>VG</v>
      </c>
      <c r="Z78" s="51" t="str">
        <f t="shared" ref="Z78" si="526">BZ78</f>
        <v>G</v>
      </c>
      <c r="AA78" s="53">
        <v>0.74616055699305495</v>
      </c>
      <c r="AB78" s="53">
        <v>0.67909814418889003</v>
      </c>
      <c r="AC78" s="53">
        <v>14.057892180073001</v>
      </c>
      <c r="AD78" s="53">
        <v>10.3877828640448</v>
      </c>
      <c r="AE78" s="53">
        <v>0.50382481380629296</v>
      </c>
      <c r="AF78" s="53">
        <v>0.56648199954730305</v>
      </c>
      <c r="AG78" s="53">
        <v>0.84268686003554205</v>
      </c>
      <c r="AH78" s="53">
        <v>0.72946601556531199</v>
      </c>
      <c r="AI78" s="48" t="s">
        <v>69</v>
      </c>
      <c r="AJ78" s="48" t="s">
        <v>70</v>
      </c>
      <c r="AK78" s="48" t="s">
        <v>70</v>
      </c>
      <c r="AL78" s="48" t="s">
        <v>70</v>
      </c>
      <c r="AM78" s="48" t="s">
        <v>69</v>
      </c>
      <c r="AN78" s="48" t="s">
        <v>69</v>
      </c>
      <c r="AO78" s="48" t="s">
        <v>69</v>
      </c>
      <c r="AP78" s="48" t="s">
        <v>70</v>
      </c>
      <c r="AR78" s="54" t="s">
        <v>149</v>
      </c>
      <c r="AS78" s="53">
        <v>0.79445395584336498</v>
      </c>
      <c r="AT78" s="53">
        <v>0.793548832874162</v>
      </c>
      <c r="AU78" s="53">
        <v>8.4103450557926198</v>
      </c>
      <c r="AV78" s="53">
        <v>8.4276026771923807</v>
      </c>
      <c r="AW78" s="53">
        <v>0.45337186079049402</v>
      </c>
      <c r="AX78" s="53">
        <v>0.45436897685233502</v>
      </c>
      <c r="AY78" s="53">
        <v>0.85077270589057197</v>
      </c>
      <c r="AZ78" s="53">
        <v>0.85532850180283004</v>
      </c>
      <c r="BA78" s="48" t="s">
        <v>69</v>
      </c>
      <c r="BB78" s="48" t="s">
        <v>69</v>
      </c>
      <c r="BC78" s="48" t="s">
        <v>69</v>
      </c>
      <c r="BD78" s="48" t="s">
        <v>69</v>
      </c>
      <c r="BE78" s="48" t="s">
        <v>71</v>
      </c>
      <c r="BF78" s="48" t="s">
        <v>71</v>
      </c>
      <c r="BG78" s="48" t="s">
        <v>71</v>
      </c>
      <c r="BH78" s="48" t="s">
        <v>71</v>
      </c>
      <c r="BI78" s="49">
        <f t="shared" ref="BI78" si="527">IF(BJ78=AR78,1,0)</f>
        <v>1</v>
      </c>
      <c r="BJ78" s="49" t="s">
        <v>149</v>
      </c>
      <c r="BK78" s="53">
        <v>0.75847979630699902</v>
      </c>
      <c r="BL78" s="53">
        <v>0.76392120553183895</v>
      </c>
      <c r="BM78" s="53">
        <v>12.772944691857001</v>
      </c>
      <c r="BN78" s="53">
        <v>11.9197259371805</v>
      </c>
      <c r="BO78" s="53">
        <v>0.49144705075216599</v>
      </c>
      <c r="BP78" s="53">
        <v>0.485879403214584</v>
      </c>
      <c r="BQ78" s="53">
        <v>0.84162527161224499</v>
      </c>
      <c r="BR78" s="53">
        <v>0.84458503604716195</v>
      </c>
      <c r="BS78" s="49" t="s">
        <v>69</v>
      </c>
      <c r="BT78" s="49" t="s">
        <v>69</v>
      </c>
      <c r="BU78" s="49" t="s">
        <v>70</v>
      </c>
      <c r="BV78" s="49" t="s">
        <v>70</v>
      </c>
      <c r="BW78" s="49" t="s">
        <v>71</v>
      </c>
      <c r="BX78" s="49" t="s">
        <v>71</v>
      </c>
      <c r="BY78" s="49" t="s">
        <v>69</v>
      </c>
      <c r="BZ78" s="49" t="s">
        <v>69</v>
      </c>
    </row>
    <row r="79" spans="1:78" s="30" customFormat="1" x14ac:dyDescent="0.3">
      <c r="A79" s="36">
        <v>14184100</v>
      </c>
      <c r="B79" s="36">
        <v>23780883</v>
      </c>
      <c r="C79" s="30" t="s">
        <v>143</v>
      </c>
      <c r="D79" s="30" t="s">
        <v>184</v>
      </c>
      <c r="E79" s="30" t="s">
        <v>189</v>
      </c>
      <c r="F79" s="63">
        <v>4.2</v>
      </c>
      <c r="G79" s="24">
        <v>-0.19</v>
      </c>
      <c r="H79" s="24" t="str">
        <f t="shared" ref="H79" si="528">IF(G79&gt;0.8,"VG",IF(G79&gt;0.7,"G",IF(G79&gt;0.45,"S","NS")))</f>
        <v>NS</v>
      </c>
      <c r="I79" s="24" t="str">
        <f t="shared" ref="I79" si="529">AI79</f>
        <v>G</v>
      </c>
      <c r="J79" s="24" t="str">
        <f t="shared" ref="J79" si="530">BB79</f>
        <v>G</v>
      </c>
      <c r="K79" s="24" t="str">
        <f t="shared" ref="K79" si="531">BT79</f>
        <v>G</v>
      </c>
      <c r="L79" s="25">
        <v>0.61499999999999999</v>
      </c>
      <c r="M79" s="24" t="str">
        <f t="shared" ref="M79" si="532">IF(ABS(L79)&lt;5%,"VG",IF(ABS(L79)&lt;10%,"G",IF(ABS(L79)&lt;15%,"S","NS")))</f>
        <v>NS</v>
      </c>
      <c r="N79" s="24" t="str">
        <f t="shared" ref="N79" si="533">AO79</f>
        <v>G</v>
      </c>
      <c r="O79" s="24" t="str">
        <f t="shared" ref="O79" si="534">BD79</f>
        <v>G</v>
      </c>
      <c r="P79" s="24" t="str">
        <f t="shared" ref="P79" si="535">BY79</f>
        <v>G</v>
      </c>
      <c r="Q79" s="24">
        <v>0.79</v>
      </c>
      <c r="R79" s="24" t="str">
        <f t="shared" ref="R79" si="536">IF(Q79&lt;=0.5,"VG",IF(Q79&lt;=0.6,"G",IF(Q79&lt;=0.7,"S","NS")))</f>
        <v>NS</v>
      </c>
      <c r="S79" s="24" t="str">
        <f t="shared" ref="S79" si="537">AN79</f>
        <v>G</v>
      </c>
      <c r="T79" s="24" t="str">
        <f t="shared" ref="T79" si="538">BF79</f>
        <v>VG</v>
      </c>
      <c r="U79" s="24" t="str">
        <f t="shared" ref="U79" si="539">BX79</f>
        <v>VG</v>
      </c>
      <c r="V79" s="24">
        <v>0.91600000000000004</v>
      </c>
      <c r="W79" s="24" t="str">
        <f t="shared" ref="W79" si="540">IF(V79&gt;0.85,"VG",IF(V79&gt;0.75,"G",IF(V79&gt;0.6,"S","NS")))</f>
        <v>VG</v>
      </c>
      <c r="X79" s="24" t="str">
        <f t="shared" ref="X79" si="541">AP79</f>
        <v>S</v>
      </c>
      <c r="Y79" s="24" t="str">
        <f t="shared" ref="Y79" si="542">BH79</f>
        <v>VG</v>
      </c>
      <c r="Z79" s="24" t="str">
        <f t="shared" ref="Z79" si="543">BZ79</f>
        <v>G</v>
      </c>
      <c r="AA79" s="33">
        <v>0.74616055699305495</v>
      </c>
      <c r="AB79" s="33">
        <v>0.67909814418889003</v>
      </c>
      <c r="AC79" s="33">
        <v>14.057892180073001</v>
      </c>
      <c r="AD79" s="33">
        <v>10.3877828640448</v>
      </c>
      <c r="AE79" s="33">
        <v>0.50382481380629296</v>
      </c>
      <c r="AF79" s="33">
        <v>0.56648199954730305</v>
      </c>
      <c r="AG79" s="33">
        <v>0.84268686003554205</v>
      </c>
      <c r="AH79" s="33">
        <v>0.72946601556531199</v>
      </c>
      <c r="AI79" s="36" t="s">
        <v>69</v>
      </c>
      <c r="AJ79" s="36" t="s">
        <v>70</v>
      </c>
      <c r="AK79" s="36" t="s">
        <v>70</v>
      </c>
      <c r="AL79" s="36" t="s">
        <v>70</v>
      </c>
      <c r="AM79" s="36" t="s">
        <v>69</v>
      </c>
      <c r="AN79" s="36" t="s">
        <v>69</v>
      </c>
      <c r="AO79" s="36" t="s">
        <v>69</v>
      </c>
      <c r="AP79" s="36" t="s">
        <v>70</v>
      </c>
      <c r="AR79" s="64" t="s">
        <v>149</v>
      </c>
      <c r="AS79" s="33">
        <v>0.79445395584336498</v>
      </c>
      <c r="AT79" s="33">
        <v>0.793548832874162</v>
      </c>
      <c r="AU79" s="33">
        <v>8.4103450557926198</v>
      </c>
      <c r="AV79" s="33">
        <v>8.4276026771923807</v>
      </c>
      <c r="AW79" s="33">
        <v>0.45337186079049402</v>
      </c>
      <c r="AX79" s="33">
        <v>0.45436897685233502</v>
      </c>
      <c r="AY79" s="33">
        <v>0.85077270589057197</v>
      </c>
      <c r="AZ79" s="33">
        <v>0.85532850180283004</v>
      </c>
      <c r="BA79" s="36" t="s">
        <v>69</v>
      </c>
      <c r="BB79" s="36" t="s">
        <v>69</v>
      </c>
      <c r="BC79" s="36" t="s">
        <v>69</v>
      </c>
      <c r="BD79" s="36" t="s">
        <v>69</v>
      </c>
      <c r="BE79" s="36" t="s">
        <v>71</v>
      </c>
      <c r="BF79" s="36" t="s">
        <v>71</v>
      </c>
      <c r="BG79" s="36" t="s">
        <v>71</v>
      </c>
      <c r="BH79" s="36" t="s">
        <v>71</v>
      </c>
      <c r="BI79" s="30">
        <f t="shared" ref="BI79" si="544">IF(BJ79=AR79,1,0)</f>
        <v>1</v>
      </c>
      <c r="BJ79" s="30" t="s">
        <v>149</v>
      </c>
      <c r="BK79" s="33">
        <v>0.75847979630699902</v>
      </c>
      <c r="BL79" s="33">
        <v>0.76392120553183895</v>
      </c>
      <c r="BM79" s="33">
        <v>12.772944691857001</v>
      </c>
      <c r="BN79" s="33">
        <v>11.9197259371805</v>
      </c>
      <c r="BO79" s="33">
        <v>0.49144705075216599</v>
      </c>
      <c r="BP79" s="33">
        <v>0.485879403214584</v>
      </c>
      <c r="BQ79" s="33">
        <v>0.84162527161224499</v>
      </c>
      <c r="BR79" s="33">
        <v>0.84458503604716195</v>
      </c>
      <c r="BS79" s="30" t="s">
        <v>69</v>
      </c>
      <c r="BT79" s="30" t="s">
        <v>69</v>
      </c>
      <c r="BU79" s="30" t="s">
        <v>70</v>
      </c>
      <c r="BV79" s="30" t="s">
        <v>70</v>
      </c>
      <c r="BW79" s="30" t="s">
        <v>71</v>
      </c>
      <c r="BX79" s="30" t="s">
        <v>71</v>
      </c>
      <c r="BY79" s="30" t="s">
        <v>69</v>
      </c>
      <c r="BZ79" s="30" t="s">
        <v>69</v>
      </c>
    </row>
    <row r="80" spans="1:78" s="56" customFormat="1" x14ac:dyDescent="0.3">
      <c r="A80" s="55">
        <v>14184100</v>
      </c>
      <c r="B80" s="55">
        <v>23780883</v>
      </c>
      <c r="C80" s="56" t="s">
        <v>143</v>
      </c>
      <c r="D80" s="56" t="s">
        <v>194</v>
      </c>
      <c r="E80" s="56" t="s">
        <v>152</v>
      </c>
      <c r="F80" s="57">
        <v>1.7</v>
      </c>
      <c r="G80" s="58">
        <v>0.76</v>
      </c>
      <c r="H80" s="58" t="str">
        <f t="shared" ref="H80" si="545">IF(G80&gt;0.8,"VG",IF(G80&gt;0.7,"G",IF(G80&gt;0.45,"S","NS")))</f>
        <v>G</v>
      </c>
      <c r="I80" s="58" t="str">
        <f t="shared" ref="I80" si="546">AI80</f>
        <v>G</v>
      </c>
      <c r="J80" s="58" t="str">
        <f t="shared" ref="J80" si="547">BB80</f>
        <v>G</v>
      </c>
      <c r="K80" s="58" t="str">
        <f t="shared" ref="K80" si="548">BT80</f>
        <v>G</v>
      </c>
      <c r="L80" s="59">
        <v>0.17199999999999999</v>
      </c>
      <c r="M80" s="58" t="str">
        <f t="shared" ref="M80" si="549">IF(ABS(L80)&lt;5%,"VG",IF(ABS(L80)&lt;10%,"G",IF(ABS(L80)&lt;15%,"S","NS")))</f>
        <v>NS</v>
      </c>
      <c r="N80" s="58" t="str">
        <f t="shared" ref="N80" si="550">AO80</f>
        <v>G</v>
      </c>
      <c r="O80" s="58" t="str">
        <f t="shared" ref="O80" si="551">BD80</f>
        <v>G</v>
      </c>
      <c r="P80" s="58" t="str">
        <f t="shared" ref="P80" si="552">BY80</f>
        <v>G</v>
      </c>
      <c r="Q80" s="58">
        <v>0.46</v>
      </c>
      <c r="R80" s="58" t="str">
        <f t="shared" ref="R80" si="553">IF(Q80&lt;=0.5,"VG",IF(Q80&lt;=0.6,"G",IF(Q80&lt;=0.7,"S","NS")))</f>
        <v>VG</v>
      </c>
      <c r="S80" s="58" t="str">
        <f t="shared" ref="S80" si="554">AN80</f>
        <v>G</v>
      </c>
      <c r="T80" s="58" t="str">
        <f t="shared" ref="T80" si="555">BF80</f>
        <v>VG</v>
      </c>
      <c r="U80" s="58" t="str">
        <f t="shared" ref="U80" si="556">BX80</f>
        <v>VG</v>
      </c>
      <c r="V80" s="58">
        <v>0.91500000000000004</v>
      </c>
      <c r="W80" s="58" t="str">
        <f t="shared" ref="W80" si="557">IF(V80&gt;0.85,"VG",IF(V80&gt;0.75,"G",IF(V80&gt;0.6,"S","NS")))</f>
        <v>VG</v>
      </c>
      <c r="X80" s="58" t="str">
        <f t="shared" ref="X80" si="558">AP80</f>
        <v>S</v>
      </c>
      <c r="Y80" s="58" t="str">
        <f t="shared" ref="Y80" si="559">BH80</f>
        <v>VG</v>
      </c>
      <c r="Z80" s="58" t="str">
        <f t="shared" ref="Z80" si="560">BZ80</f>
        <v>G</v>
      </c>
      <c r="AA80" s="60">
        <v>0.74616055699305495</v>
      </c>
      <c r="AB80" s="60">
        <v>0.67909814418889003</v>
      </c>
      <c r="AC80" s="60">
        <v>14.057892180073001</v>
      </c>
      <c r="AD80" s="60">
        <v>10.3877828640448</v>
      </c>
      <c r="AE80" s="60">
        <v>0.50382481380629296</v>
      </c>
      <c r="AF80" s="60">
        <v>0.56648199954730305</v>
      </c>
      <c r="AG80" s="60">
        <v>0.84268686003554205</v>
      </c>
      <c r="AH80" s="60">
        <v>0.72946601556531199</v>
      </c>
      <c r="AI80" s="55" t="s">
        <v>69</v>
      </c>
      <c r="AJ80" s="55" t="s">
        <v>70</v>
      </c>
      <c r="AK80" s="55" t="s">
        <v>70</v>
      </c>
      <c r="AL80" s="55" t="s">
        <v>70</v>
      </c>
      <c r="AM80" s="55" t="s">
        <v>69</v>
      </c>
      <c r="AN80" s="55" t="s">
        <v>69</v>
      </c>
      <c r="AO80" s="55" t="s">
        <v>69</v>
      </c>
      <c r="AP80" s="55" t="s">
        <v>70</v>
      </c>
      <c r="AR80" s="61" t="s">
        <v>149</v>
      </c>
      <c r="AS80" s="60">
        <v>0.79445395584336498</v>
      </c>
      <c r="AT80" s="60">
        <v>0.793548832874162</v>
      </c>
      <c r="AU80" s="60">
        <v>8.4103450557926198</v>
      </c>
      <c r="AV80" s="60">
        <v>8.4276026771923807</v>
      </c>
      <c r="AW80" s="60">
        <v>0.45337186079049402</v>
      </c>
      <c r="AX80" s="60">
        <v>0.45436897685233502</v>
      </c>
      <c r="AY80" s="60">
        <v>0.85077270589057197</v>
      </c>
      <c r="AZ80" s="60">
        <v>0.85532850180283004</v>
      </c>
      <c r="BA80" s="55" t="s">
        <v>69</v>
      </c>
      <c r="BB80" s="55" t="s">
        <v>69</v>
      </c>
      <c r="BC80" s="55" t="s">
        <v>69</v>
      </c>
      <c r="BD80" s="55" t="s">
        <v>69</v>
      </c>
      <c r="BE80" s="55" t="s">
        <v>71</v>
      </c>
      <c r="BF80" s="55" t="s">
        <v>71</v>
      </c>
      <c r="BG80" s="55" t="s">
        <v>71</v>
      </c>
      <c r="BH80" s="55" t="s">
        <v>71</v>
      </c>
      <c r="BI80" s="56">
        <f t="shared" ref="BI80" si="561">IF(BJ80=AR80,1,0)</f>
        <v>1</v>
      </c>
      <c r="BJ80" s="56" t="s">
        <v>149</v>
      </c>
      <c r="BK80" s="60">
        <v>0.75847979630699902</v>
      </c>
      <c r="BL80" s="60">
        <v>0.76392120553183895</v>
      </c>
      <c r="BM80" s="60">
        <v>12.772944691857001</v>
      </c>
      <c r="BN80" s="60">
        <v>11.9197259371805</v>
      </c>
      <c r="BO80" s="60">
        <v>0.49144705075216599</v>
      </c>
      <c r="BP80" s="60">
        <v>0.485879403214584</v>
      </c>
      <c r="BQ80" s="60">
        <v>0.84162527161224499</v>
      </c>
      <c r="BR80" s="60">
        <v>0.84458503604716195</v>
      </c>
      <c r="BS80" s="56" t="s">
        <v>69</v>
      </c>
      <c r="BT80" s="56" t="s">
        <v>69</v>
      </c>
      <c r="BU80" s="56" t="s">
        <v>70</v>
      </c>
      <c r="BV80" s="56" t="s">
        <v>70</v>
      </c>
      <c r="BW80" s="56" t="s">
        <v>71</v>
      </c>
      <c r="BX80" s="56" t="s">
        <v>71</v>
      </c>
      <c r="BY80" s="56" t="s">
        <v>69</v>
      </c>
      <c r="BZ80" s="56" t="s">
        <v>69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73</v>
      </c>
      <c r="B2" s="14" t="s">
        <v>74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130</v>
      </c>
      <c r="M2" t="s">
        <v>131</v>
      </c>
      <c r="N2" s="14" t="s">
        <v>125</v>
      </c>
      <c r="O2" s="45" t="s">
        <v>107</v>
      </c>
      <c r="P2" t="s">
        <v>132</v>
      </c>
      <c r="Q2" s="14" t="s">
        <v>77</v>
      </c>
      <c r="R2" s="14" t="s">
        <v>73</v>
      </c>
      <c r="S2" s="14" t="s">
        <v>74</v>
      </c>
      <c r="T2" s="46" t="s">
        <v>78</v>
      </c>
      <c r="W2" s="3" t="s">
        <v>72</v>
      </c>
      <c r="X2" t="s">
        <v>108</v>
      </c>
      <c r="Y2" t="s">
        <v>106</v>
      </c>
      <c r="Z2" s="14" t="s">
        <v>126</v>
      </c>
      <c r="AA2" s="45" t="s">
        <v>47</v>
      </c>
      <c r="AB2" t="s">
        <v>127</v>
      </c>
      <c r="AC2" s="45" t="s">
        <v>47</v>
      </c>
      <c r="AD2" t="s">
        <v>128</v>
      </c>
      <c r="AE2" t="s">
        <v>129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75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73</v>
      </c>
      <c r="B17" s="14" t="s">
        <v>74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109</v>
      </c>
      <c r="B1" s="14" t="s">
        <v>77</v>
      </c>
      <c r="C1" s="14" t="s">
        <v>73</v>
      </c>
      <c r="D1" s="14" t="s">
        <v>110</v>
      </c>
      <c r="E1" s="14" t="s">
        <v>78</v>
      </c>
      <c r="F1" s="14" t="s">
        <v>79</v>
      </c>
      <c r="H1" s="14" t="s">
        <v>111</v>
      </c>
      <c r="I1" s="14" t="s">
        <v>112</v>
      </c>
      <c r="J1" s="14" t="s">
        <v>113</v>
      </c>
      <c r="K1" s="14" t="s">
        <v>114</v>
      </c>
      <c r="L1" s="14" t="s">
        <v>115</v>
      </c>
      <c r="M1" s="14" t="s">
        <v>116</v>
      </c>
      <c r="N1" s="14" t="s">
        <v>117</v>
      </c>
      <c r="O1" s="14" t="s">
        <v>118</v>
      </c>
      <c r="P1" s="14" t="s">
        <v>119</v>
      </c>
      <c r="Q1" s="14" t="s">
        <v>120</v>
      </c>
      <c r="R1" s="14" t="s">
        <v>123</v>
      </c>
      <c r="S1" s="14" t="s">
        <v>121</v>
      </c>
      <c r="T1" s="14" t="s">
        <v>122</v>
      </c>
      <c r="V1" s="14" t="s">
        <v>124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76</v>
      </c>
      <c r="B1" s="14" t="s">
        <v>77</v>
      </c>
      <c r="C1" s="14" t="s">
        <v>73</v>
      </c>
      <c r="D1" s="14" t="s">
        <v>74</v>
      </c>
      <c r="E1" s="14" t="s">
        <v>83</v>
      </c>
      <c r="F1" s="14" t="s">
        <v>84</v>
      </c>
      <c r="G1" s="14" t="s">
        <v>78</v>
      </c>
      <c r="H1" s="14" t="s">
        <v>79</v>
      </c>
      <c r="I1" s="14" t="s">
        <v>80</v>
      </c>
      <c r="J1" s="14" t="s">
        <v>79</v>
      </c>
      <c r="K1" s="14" t="s">
        <v>81</v>
      </c>
      <c r="L1" s="14" t="s">
        <v>82</v>
      </c>
      <c r="M1" s="14" t="s">
        <v>83</v>
      </c>
      <c r="N1" s="14" t="s">
        <v>84</v>
      </c>
      <c r="O1" s="14" t="s">
        <v>85</v>
      </c>
      <c r="P1" s="14" t="s">
        <v>86</v>
      </c>
      <c r="Q1" s="14" t="s">
        <v>87</v>
      </c>
      <c r="R1" s="14" t="s">
        <v>88</v>
      </c>
      <c r="S1" s="14" t="s">
        <v>89</v>
      </c>
      <c r="T1" s="14" t="s">
        <v>90</v>
      </c>
      <c r="U1" s="14" t="s">
        <v>91</v>
      </c>
      <c r="V1" s="14" t="s">
        <v>92</v>
      </c>
      <c r="W1" s="14" t="s">
        <v>93</v>
      </c>
      <c r="X1" s="14" t="s">
        <v>94</v>
      </c>
      <c r="Y1" s="14" t="s">
        <v>95</v>
      </c>
      <c r="Z1" s="14" t="s">
        <v>96</v>
      </c>
      <c r="AA1" s="14" t="s">
        <v>97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105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2021-05-05T14:42:35Z</dcterms:modified>
</cp:coreProperties>
</file>