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DataSources\"/>
    </mc:Choice>
  </mc:AlternateContent>
  <xr:revisionPtr revIDLastSave="0" documentId="13_ncr:1_{9D5C446F-A55D-4E99-AEB2-7F500DE43834}" xr6:coauthVersionLast="45" xr6:coauthVersionMax="45" xr10:uidLastSave="{00000000-0000-0000-0000-000000000000}"/>
  <bookViews>
    <workbookView xWindow="28680" yWindow="-7425" windowWidth="29040" windowHeight="17640" xr2:uid="{5EE227EC-DBDD-4B23-9BF1-265BD4F7C56F}"/>
  </bookViews>
  <sheets>
    <sheet name="Control Points" sheetId="1" r:id="rId1"/>
    <sheet name="Water Year 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1" l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A91" i="1"/>
  <c r="A90" i="1"/>
  <c r="A89" i="1"/>
  <c r="A88" i="1"/>
  <c r="A87" i="1"/>
  <c r="A86" i="1"/>
  <c r="A85" i="1"/>
  <c r="A84" i="1"/>
  <c r="A83" i="1"/>
  <c r="A82" i="1"/>
  <c r="A81" i="1"/>
  <c r="A80" i="1"/>
  <c r="A48" i="1"/>
  <c r="A47" i="1"/>
  <c r="A46" i="1"/>
  <c r="A45" i="1"/>
  <c r="A44" i="1"/>
  <c r="A43" i="1"/>
  <c r="A42" i="1"/>
  <c r="A41" i="1"/>
  <c r="A40" i="1"/>
  <c r="A39" i="1"/>
  <c r="A38" i="1"/>
  <c r="A37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O8" i="1"/>
  <c r="N8" i="1"/>
  <c r="L8" i="1"/>
  <c r="K8" i="1"/>
  <c r="L7" i="1"/>
  <c r="K7" i="1"/>
  <c r="D8" i="1" l="1"/>
</calcChain>
</file>

<file path=xl/sharedStrings.xml><?xml version="1.0" encoding="utf-8"?>
<sst xmlns="http://schemas.openxmlformats.org/spreadsheetml/2006/main" count="78" uniqueCount="40">
  <si>
    <t>Date</t>
  </si>
  <si>
    <t>Flow_cms</t>
  </si>
  <si>
    <t>Control Points</t>
  </si>
  <si>
    <t>; of USACE (2019) Willamette Basin Review Feasibility Study/Final Integrated Feasibility Report and Environmental Assessment, USACE Portland District, December 2019.</t>
  </si>
  <si>
    <t xml:space="preserve">; https://usace.contentdm.oclc.org/digital/collection/p16021coll7/id/13273 </t>
  </si>
  <si>
    <t>from ControlPoints/cp_Max_Vida_Flood_23772903.csv</t>
  </si>
  <si>
    <t>Max Bankfull Flow - at Vida</t>
  </si>
  <si>
    <t>date</t>
  </si>
  <si>
    <t>Flow (cfs)</t>
  </si>
  <si>
    <t>from Appendix E Fig. 4.5a Max Bankfull Flow - at Vida</t>
  </si>
  <si>
    <t>Date_Water_year_type</t>
  </si>
  <si>
    <t>Water_year_type</t>
  </si>
  <si>
    <t>from ControlPoints/cp_Min_Flow_at_Albany.csv</t>
  </si>
  <si>
    <t>; from Appendix E Figs. 4.5 Downstream Maximum Rules, 4.6 Min Flow at Salem, and 4.7 Min Flow at Albany</t>
  </si>
  <si>
    <t>from Appendix E Fig. 4.7 (p. 38) Min Flow at Albany by Water Year Type</t>
  </si>
  <si>
    <t>Min Flow at Albany by Water Year Type</t>
  </si>
  <si>
    <t>Function of: Water Year Type, Current Value</t>
  </si>
  <si>
    <t>Limit Type: Minimum</t>
  </si>
  <si>
    <t>Downstream Location: Willamette_at Albany</t>
  </si>
  <si>
    <t>Interp: Linear</t>
  </si>
  <si>
    <t>Parameter: Flow</t>
  </si>
  <si>
    <t>Water Year Types</t>
  </si>
  <si>
    <t>; from Appendix E Table 2.3 (p. 14) Definition of Water Year Types in the Willamette Basin</t>
  </si>
  <si>
    <t>Water Year Type</t>
  </si>
  <si>
    <t>Total Willamette Conservation Storage between 10-20 May</t>
  </si>
  <si>
    <t>Abundant</t>
  </si>
  <si>
    <t>Adequate</t>
  </si>
  <si>
    <t>Insufficient</t>
  </si>
  <si>
    <t>Deficit</t>
  </si>
  <si>
    <t>&gt;1.48 Maf</t>
  </si>
  <si>
    <t>Between 1.20  and 1.48 Maf</t>
  </si>
  <si>
    <t>Between 0.90 and 1.20 Maf</t>
  </si>
  <si>
    <t>&lt; 0.90 Maf</t>
  </si>
  <si>
    <t>Maf of conservation storage</t>
  </si>
  <si>
    <t>Flow (cms)</t>
  </si>
  <si>
    <t>Min Flow at Salem by Water Year Type</t>
  </si>
  <si>
    <t>from ControlPoints/cp_Min_flow_at_Salem_23791083.csv</t>
  </si>
  <si>
    <t>from Appendix E Fig. 4.6 (p. 38) Min Flow at Salem by Water Year Type</t>
  </si>
  <si>
    <t>LowerBound</t>
  </si>
  <si>
    <t>UpperBound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</si>
</sst>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7" fontId="0" fillId="0" borderId="0" xfId="0" applyNumberFormat="1"/>
    <xf numFmtId="16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8AAC-CB12-4985-B9A2-0EBF2D5431BB}">
  <dimension ref="A1:S91"/>
  <sheetViews>
    <sheetView tabSelected="1" workbookViewId="0">
      <selection activeCell="A51" sqref="A51:XFD51"/>
    </sheetView>
  </sheetViews>
  <sheetFormatPr defaultRowHeight="14.4" x14ac:dyDescent="0.3"/>
  <sheetData>
    <row r="1" spans="1:19" x14ac:dyDescent="0.3">
      <c r="A1" t="s">
        <v>2</v>
      </c>
    </row>
    <row r="2" spans="1:19" x14ac:dyDescent="0.3">
      <c r="A2" t="s">
        <v>13</v>
      </c>
      <c r="R2" s="1"/>
      <c r="S2" s="1"/>
    </row>
    <row r="3" spans="1:19" x14ac:dyDescent="0.3">
      <c r="A3" t="s">
        <v>3</v>
      </c>
      <c r="R3" s="1"/>
      <c r="S3" s="1"/>
    </row>
    <row r="4" spans="1:19" x14ac:dyDescent="0.3">
      <c r="A4" t="s">
        <v>4</v>
      </c>
      <c r="R4" s="1"/>
      <c r="S4" s="1"/>
    </row>
    <row r="6" spans="1:19" s="7" customFormat="1" x14ac:dyDescent="0.3">
      <c r="A6" s="7" t="s">
        <v>6</v>
      </c>
    </row>
    <row r="7" spans="1:19" x14ac:dyDescent="0.3">
      <c r="A7" t="s">
        <v>0</v>
      </c>
      <c r="B7" t="s">
        <v>1</v>
      </c>
      <c r="H7" t="s">
        <v>7</v>
      </c>
      <c r="I7" t="s">
        <v>8</v>
      </c>
      <c r="K7" t="str">
        <f>A7</f>
        <v>Date</v>
      </c>
      <c r="L7" t="str">
        <f>B7</f>
        <v>Flow_cms</v>
      </c>
    </row>
    <row r="8" spans="1:19" x14ac:dyDescent="0.3">
      <c r="A8">
        <v>1</v>
      </c>
      <c r="B8">
        <v>411</v>
      </c>
      <c r="D8">
        <f>B8*35.315</f>
        <v>14514.464999999998</v>
      </c>
      <c r="H8" s="2">
        <v>1</v>
      </c>
      <c r="I8" s="3">
        <v>14500</v>
      </c>
      <c r="K8" s="5">
        <f>H8</f>
        <v>1</v>
      </c>
      <c r="L8" s="1">
        <f>ROUND(I8/35.315,4)</f>
        <v>410.59039999999999</v>
      </c>
      <c r="N8" s="2">
        <f>K8</f>
        <v>1</v>
      </c>
      <c r="O8">
        <f>L8*35.314</f>
        <v>14499.5893856</v>
      </c>
    </row>
    <row r="9" spans="1:19" x14ac:dyDescent="0.3">
      <c r="A9">
        <v>365</v>
      </c>
      <c r="B9">
        <v>411</v>
      </c>
    </row>
    <row r="10" spans="1:19" x14ac:dyDescent="0.3">
      <c r="A10" t="s">
        <v>5</v>
      </c>
      <c r="H10" t="s">
        <v>9</v>
      </c>
    </row>
    <row r="13" spans="1:19" s="7" customFormat="1" x14ac:dyDescent="0.3">
      <c r="A13" s="7" t="s">
        <v>15</v>
      </c>
      <c r="J13" s="7" t="s">
        <v>8</v>
      </c>
    </row>
    <row r="14" spans="1:19" x14ac:dyDescent="0.3">
      <c r="A14" t="s">
        <v>10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L14" t="s">
        <v>28</v>
      </c>
      <c r="M14" t="s">
        <v>27</v>
      </c>
      <c r="N14" t="s">
        <v>26</v>
      </c>
      <c r="O14" t="s">
        <v>25</v>
      </c>
    </row>
    <row r="15" spans="1:19" x14ac:dyDescent="0.3">
      <c r="A15">
        <v>-10</v>
      </c>
      <c r="B15">
        <v>0</v>
      </c>
      <c r="C15">
        <v>0.9</v>
      </c>
      <c r="D15">
        <v>1.2</v>
      </c>
      <c r="E15">
        <v>1.48</v>
      </c>
      <c r="F15">
        <v>2</v>
      </c>
      <c r="G15">
        <v>10</v>
      </c>
      <c r="J15" t="s">
        <v>33</v>
      </c>
      <c r="K15">
        <v>0</v>
      </c>
      <c r="L15">
        <v>0.9</v>
      </c>
      <c r="M15">
        <v>1.2</v>
      </c>
      <c r="N15">
        <v>1.48</v>
      </c>
      <c r="O15">
        <v>2</v>
      </c>
      <c r="Q15" t="s">
        <v>16</v>
      </c>
    </row>
    <row r="16" spans="1:1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J16" s="2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Q16" t="s">
        <v>17</v>
      </c>
    </row>
    <row r="17" spans="1:17" x14ac:dyDescent="0.3">
      <c r="A17">
        <v>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J17" s="4">
        <v>92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Q17" t="s">
        <v>19</v>
      </c>
    </row>
    <row r="18" spans="1:17" x14ac:dyDescent="0.3">
      <c r="A18">
        <v>106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J18" s="4">
        <v>107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Q18" t="s">
        <v>18</v>
      </c>
    </row>
    <row r="19" spans="1:17" x14ac:dyDescent="0.3">
      <c r="A19">
        <v>121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J19" s="4">
        <v>122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Q19" t="s">
        <v>20</v>
      </c>
    </row>
    <row r="20" spans="1:17" x14ac:dyDescent="0.3">
      <c r="A20">
        <v>151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J20" s="4">
        <v>153</v>
      </c>
      <c r="K20" s="3">
        <v>4000</v>
      </c>
      <c r="L20" s="3">
        <v>4000</v>
      </c>
      <c r="M20" s="3">
        <v>4500</v>
      </c>
      <c r="N20" s="3">
        <v>4500</v>
      </c>
      <c r="O20" s="3">
        <v>4500</v>
      </c>
    </row>
    <row r="21" spans="1:17" x14ac:dyDescent="0.3">
      <c r="A21">
        <v>152</v>
      </c>
      <c r="B21">
        <v>113</v>
      </c>
      <c r="C21">
        <v>113</v>
      </c>
      <c r="D21">
        <v>127</v>
      </c>
      <c r="E21">
        <v>127</v>
      </c>
      <c r="F21">
        <v>127</v>
      </c>
      <c r="G21">
        <v>127</v>
      </c>
      <c r="J21" s="4">
        <v>168</v>
      </c>
      <c r="K21" s="3">
        <v>4000</v>
      </c>
      <c r="L21" s="3">
        <v>4000</v>
      </c>
      <c r="M21" s="3">
        <v>4500</v>
      </c>
      <c r="N21" s="3">
        <v>4500</v>
      </c>
      <c r="O21" s="3">
        <v>4500</v>
      </c>
    </row>
    <row r="22" spans="1:17" x14ac:dyDescent="0.3">
      <c r="A22">
        <v>167</v>
      </c>
      <c r="B22">
        <v>113</v>
      </c>
      <c r="C22">
        <v>113</v>
      </c>
      <c r="D22">
        <v>127</v>
      </c>
      <c r="E22">
        <v>127</v>
      </c>
      <c r="F22">
        <v>127</v>
      </c>
      <c r="G22">
        <v>127</v>
      </c>
      <c r="J22" s="4">
        <v>183</v>
      </c>
      <c r="K22" s="3">
        <v>4000</v>
      </c>
      <c r="L22" s="3">
        <v>4000</v>
      </c>
      <c r="M22" s="3">
        <v>4500</v>
      </c>
      <c r="N22" s="3">
        <v>4500</v>
      </c>
      <c r="O22" s="3">
        <v>4500</v>
      </c>
    </row>
    <row r="23" spans="1:17" x14ac:dyDescent="0.3">
      <c r="A23">
        <v>182</v>
      </c>
      <c r="B23">
        <v>113</v>
      </c>
      <c r="C23">
        <v>113</v>
      </c>
      <c r="D23">
        <v>127</v>
      </c>
      <c r="E23">
        <v>127</v>
      </c>
      <c r="F23">
        <v>127</v>
      </c>
      <c r="G23">
        <v>127</v>
      </c>
      <c r="J23" s="4">
        <v>214</v>
      </c>
      <c r="K23" s="3">
        <v>4000</v>
      </c>
      <c r="L23" s="3">
        <v>4000</v>
      </c>
      <c r="M23" s="3">
        <v>4500</v>
      </c>
      <c r="N23" s="3">
        <v>5000</v>
      </c>
      <c r="O23" s="3">
        <v>5000</v>
      </c>
    </row>
    <row r="24" spans="1:17" x14ac:dyDescent="0.3">
      <c r="A24">
        <v>212</v>
      </c>
      <c r="B24">
        <v>113</v>
      </c>
      <c r="C24">
        <v>113</v>
      </c>
      <c r="D24">
        <v>127</v>
      </c>
      <c r="E24">
        <v>127</v>
      </c>
      <c r="F24">
        <v>127</v>
      </c>
      <c r="G24">
        <v>127</v>
      </c>
      <c r="J24" s="4">
        <v>229</v>
      </c>
      <c r="K24" s="3">
        <v>4000</v>
      </c>
      <c r="L24" s="3">
        <v>4000</v>
      </c>
      <c r="M24" s="3">
        <v>4500</v>
      </c>
      <c r="N24" s="3">
        <v>5000</v>
      </c>
      <c r="O24" s="3">
        <v>5000</v>
      </c>
    </row>
    <row r="25" spans="1:17" x14ac:dyDescent="0.3">
      <c r="A25">
        <v>213</v>
      </c>
      <c r="B25">
        <v>113</v>
      </c>
      <c r="C25">
        <v>113</v>
      </c>
      <c r="D25">
        <v>127</v>
      </c>
      <c r="E25">
        <v>142</v>
      </c>
      <c r="F25">
        <v>142</v>
      </c>
      <c r="G25">
        <v>142</v>
      </c>
      <c r="J25" s="4">
        <v>245</v>
      </c>
      <c r="K25" s="3">
        <v>4000</v>
      </c>
      <c r="L25" s="3">
        <v>4000</v>
      </c>
      <c r="M25" s="3">
        <v>4500</v>
      </c>
      <c r="N25" s="3">
        <v>5000</v>
      </c>
      <c r="O25" s="3">
        <v>5000</v>
      </c>
    </row>
    <row r="26" spans="1:17" x14ac:dyDescent="0.3">
      <c r="A26">
        <v>228</v>
      </c>
      <c r="B26">
        <v>113</v>
      </c>
      <c r="C26">
        <v>113</v>
      </c>
      <c r="D26">
        <v>127</v>
      </c>
      <c r="E26">
        <v>142</v>
      </c>
      <c r="F26">
        <v>142</v>
      </c>
      <c r="G26">
        <v>142</v>
      </c>
      <c r="J26" s="4">
        <v>275</v>
      </c>
      <c r="K26" s="3">
        <v>4000</v>
      </c>
      <c r="L26" s="3">
        <v>4000</v>
      </c>
      <c r="M26" s="3">
        <v>4500</v>
      </c>
      <c r="N26" s="3">
        <v>5000</v>
      </c>
      <c r="O26" s="3">
        <v>5000</v>
      </c>
    </row>
    <row r="27" spans="1:17" x14ac:dyDescent="0.3">
      <c r="A27">
        <v>244</v>
      </c>
      <c r="B27">
        <v>113</v>
      </c>
      <c r="C27">
        <v>113</v>
      </c>
      <c r="D27">
        <v>127</v>
      </c>
      <c r="E27">
        <v>142</v>
      </c>
      <c r="F27">
        <v>142</v>
      </c>
      <c r="G27">
        <v>142</v>
      </c>
      <c r="J27" s="4">
        <v>306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7" x14ac:dyDescent="0.3">
      <c r="A28">
        <v>274</v>
      </c>
      <c r="B28">
        <v>113</v>
      </c>
      <c r="C28">
        <v>113</v>
      </c>
      <c r="D28">
        <v>127</v>
      </c>
      <c r="E28">
        <v>142</v>
      </c>
      <c r="F28">
        <v>142</v>
      </c>
      <c r="G28">
        <v>142</v>
      </c>
      <c r="K28" s="3"/>
      <c r="L28" s="3"/>
      <c r="M28" s="3"/>
      <c r="N28" s="3"/>
      <c r="O28" s="3"/>
    </row>
    <row r="29" spans="1:17" x14ac:dyDescent="0.3">
      <c r="A29">
        <v>304</v>
      </c>
      <c r="B29">
        <v>113</v>
      </c>
      <c r="C29">
        <v>113</v>
      </c>
      <c r="D29">
        <v>127</v>
      </c>
      <c r="E29">
        <v>142</v>
      </c>
      <c r="F29">
        <v>142</v>
      </c>
      <c r="G29">
        <v>142</v>
      </c>
      <c r="K29" s="3"/>
      <c r="L29" s="3"/>
      <c r="M29" s="3"/>
      <c r="N29" s="3"/>
      <c r="O29" s="3"/>
    </row>
    <row r="30" spans="1:17" x14ac:dyDescent="0.3">
      <c r="A30">
        <v>305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K30" s="3"/>
      <c r="L30" s="3"/>
      <c r="M30" s="3"/>
      <c r="N30" s="3"/>
      <c r="O30" s="3"/>
    </row>
    <row r="31" spans="1:17" x14ac:dyDescent="0.3">
      <c r="A31">
        <v>365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K31" s="3"/>
      <c r="L31" s="3"/>
      <c r="M31" s="3"/>
      <c r="N31" s="3"/>
      <c r="O31" s="3"/>
    </row>
    <row r="32" spans="1:17" x14ac:dyDescent="0.3">
      <c r="A32" t="s">
        <v>12</v>
      </c>
      <c r="J32" t="s">
        <v>14</v>
      </c>
    </row>
    <row r="34" spans="1:7" x14ac:dyDescent="0.3">
      <c r="A34" t="s">
        <v>34</v>
      </c>
    </row>
    <row r="35" spans="1:7" x14ac:dyDescent="0.3">
      <c r="A35" t="s">
        <v>0</v>
      </c>
      <c r="B35" t="s">
        <v>38</v>
      </c>
      <c r="C35" t="s">
        <v>28</v>
      </c>
      <c r="D35" t="s">
        <v>27</v>
      </c>
      <c r="E35" t="s">
        <v>26</v>
      </c>
      <c r="F35" t="s">
        <v>25</v>
      </c>
      <c r="G35" t="s">
        <v>39</v>
      </c>
    </row>
    <row r="36" spans="1:7" x14ac:dyDescent="0.3">
      <c r="A36">
        <v>-10</v>
      </c>
      <c r="B36">
        <v>0</v>
      </c>
      <c r="C36">
        <v>0.9</v>
      </c>
      <c r="D36">
        <v>1.2</v>
      </c>
      <c r="E36">
        <v>1.48</v>
      </c>
      <c r="F36">
        <v>2</v>
      </c>
      <c r="G36">
        <v>2</v>
      </c>
    </row>
    <row r="37" spans="1:7" x14ac:dyDescent="0.3">
      <c r="A37" s="5">
        <f>J16</f>
        <v>1</v>
      </c>
      <c r="B37" s="6">
        <f>ROUND(K16/35.315,3)</f>
        <v>0</v>
      </c>
      <c r="C37" s="6">
        <f t="shared" ref="C37:F37" si="0">ROUND(L16/35.315,3)</f>
        <v>0</v>
      </c>
      <c r="D37" s="6">
        <f t="shared" si="0"/>
        <v>0</v>
      </c>
      <c r="E37" s="6">
        <f t="shared" si="0"/>
        <v>0</v>
      </c>
      <c r="F37" s="6">
        <f t="shared" si="0"/>
        <v>0</v>
      </c>
      <c r="G37" s="6">
        <v>0</v>
      </c>
    </row>
    <row r="38" spans="1:7" x14ac:dyDescent="0.3">
      <c r="A38" s="5">
        <f t="shared" ref="A38:A48" si="1">J17</f>
        <v>92</v>
      </c>
      <c r="B38" s="6">
        <f t="shared" ref="B38:B48" si="2">ROUND(K17/35.315,3)</f>
        <v>0</v>
      </c>
      <c r="C38" s="6">
        <f t="shared" ref="C38:C48" si="3">ROUND(L17/35.315,3)</f>
        <v>0</v>
      </c>
      <c r="D38" s="6">
        <f t="shared" ref="D38:D48" si="4">ROUND(M17/35.315,3)</f>
        <v>0</v>
      </c>
      <c r="E38" s="6">
        <f t="shared" ref="E38:E48" si="5">ROUND(N17/35.315,3)</f>
        <v>0</v>
      </c>
      <c r="F38" s="6">
        <f t="shared" ref="F38:F48" si="6">ROUND(O17/35.315,3)</f>
        <v>0</v>
      </c>
      <c r="G38" s="6">
        <v>0</v>
      </c>
    </row>
    <row r="39" spans="1:7" x14ac:dyDescent="0.3">
      <c r="A39" s="5">
        <f t="shared" si="1"/>
        <v>107</v>
      </c>
      <c r="B39" s="6">
        <f t="shared" si="2"/>
        <v>0</v>
      </c>
      <c r="C39" s="6">
        <f t="shared" si="3"/>
        <v>0</v>
      </c>
      <c r="D39" s="6">
        <f t="shared" si="4"/>
        <v>0</v>
      </c>
      <c r="E39" s="6">
        <f t="shared" si="5"/>
        <v>0</v>
      </c>
      <c r="F39" s="6">
        <f t="shared" si="6"/>
        <v>0</v>
      </c>
      <c r="G39" s="6">
        <v>0</v>
      </c>
    </row>
    <row r="40" spans="1:7" x14ac:dyDescent="0.3">
      <c r="A40" s="5">
        <f t="shared" si="1"/>
        <v>122</v>
      </c>
      <c r="B40" s="6">
        <f t="shared" si="2"/>
        <v>0</v>
      </c>
      <c r="C40" s="6">
        <f t="shared" si="3"/>
        <v>0</v>
      </c>
      <c r="D40" s="6">
        <f t="shared" si="4"/>
        <v>0</v>
      </c>
      <c r="E40" s="6">
        <f t="shared" si="5"/>
        <v>0</v>
      </c>
      <c r="F40" s="6">
        <f t="shared" si="6"/>
        <v>0</v>
      </c>
      <c r="G40" s="6">
        <v>0</v>
      </c>
    </row>
    <row r="41" spans="1:7" x14ac:dyDescent="0.3">
      <c r="A41" s="5">
        <f t="shared" si="1"/>
        <v>153</v>
      </c>
      <c r="B41" s="6">
        <f t="shared" si="2"/>
        <v>113.26600000000001</v>
      </c>
      <c r="C41" s="6">
        <f t="shared" si="3"/>
        <v>113.26600000000001</v>
      </c>
      <c r="D41" s="6">
        <f t="shared" si="4"/>
        <v>127.425</v>
      </c>
      <c r="E41" s="6">
        <f t="shared" si="5"/>
        <v>127.425</v>
      </c>
      <c r="F41" s="6">
        <f t="shared" si="6"/>
        <v>127.425</v>
      </c>
      <c r="G41" s="6">
        <v>127.425</v>
      </c>
    </row>
    <row r="42" spans="1:7" x14ac:dyDescent="0.3">
      <c r="A42" s="5">
        <f t="shared" si="1"/>
        <v>168</v>
      </c>
      <c r="B42" s="6">
        <f t="shared" si="2"/>
        <v>113.26600000000001</v>
      </c>
      <c r="C42" s="6">
        <f t="shared" si="3"/>
        <v>113.26600000000001</v>
      </c>
      <c r="D42" s="6">
        <f t="shared" si="4"/>
        <v>127.425</v>
      </c>
      <c r="E42" s="6">
        <f t="shared" si="5"/>
        <v>127.425</v>
      </c>
      <c r="F42" s="6">
        <f t="shared" si="6"/>
        <v>127.425</v>
      </c>
      <c r="G42" s="6">
        <v>127.425</v>
      </c>
    </row>
    <row r="43" spans="1:7" x14ac:dyDescent="0.3">
      <c r="A43" s="5">
        <f t="shared" si="1"/>
        <v>183</v>
      </c>
      <c r="B43" s="6">
        <f t="shared" si="2"/>
        <v>113.26600000000001</v>
      </c>
      <c r="C43" s="6">
        <f t="shared" si="3"/>
        <v>113.26600000000001</v>
      </c>
      <c r="D43" s="6">
        <f t="shared" si="4"/>
        <v>127.425</v>
      </c>
      <c r="E43" s="6">
        <f t="shared" si="5"/>
        <v>127.425</v>
      </c>
      <c r="F43" s="6">
        <f t="shared" si="6"/>
        <v>127.425</v>
      </c>
      <c r="G43" s="6">
        <v>127.425</v>
      </c>
    </row>
    <row r="44" spans="1:7" x14ac:dyDescent="0.3">
      <c r="A44" s="5">
        <f t="shared" si="1"/>
        <v>214</v>
      </c>
      <c r="B44" s="6">
        <f t="shared" si="2"/>
        <v>113.26600000000001</v>
      </c>
      <c r="C44" s="6">
        <f t="shared" si="3"/>
        <v>113.26600000000001</v>
      </c>
      <c r="D44" s="6">
        <f t="shared" si="4"/>
        <v>127.425</v>
      </c>
      <c r="E44" s="6">
        <f t="shared" si="5"/>
        <v>141.583</v>
      </c>
      <c r="F44" s="6">
        <f t="shared" si="6"/>
        <v>141.583</v>
      </c>
      <c r="G44" s="6">
        <v>141.583</v>
      </c>
    </row>
    <row r="45" spans="1:7" x14ac:dyDescent="0.3">
      <c r="A45" s="5">
        <f t="shared" si="1"/>
        <v>229</v>
      </c>
      <c r="B45" s="6">
        <f t="shared" si="2"/>
        <v>113.26600000000001</v>
      </c>
      <c r="C45" s="6">
        <f t="shared" si="3"/>
        <v>113.26600000000001</v>
      </c>
      <c r="D45" s="6">
        <f t="shared" si="4"/>
        <v>127.425</v>
      </c>
      <c r="E45" s="6">
        <f t="shared" si="5"/>
        <v>141.583</v>
      </c>
      <c r="F45" s="6">
        <f t="shared" si="6"/>
        <v>141.583</v>
      </c>
      <c r="G45" s="6">
        <v>141.583</v>
      </c>
    </row>
    <row r="46" spans="1:7" x14ac:dyDescent="0.3">
      <c r="A46" s="5">
        <f t="shared" si="1"/>
        <v>245</v>
      </c>
      <c r="B46" s="6">
        <f t="shared" si="2"/>
        <v>113.26600000000001</v>
      </c>
      <c r="C46" s="6">
        <f t="shared" si="3"/>
        <v>113.26600000000001</v>
      </c>
      <c r="D46" s="6">
        <f t="shared" si="4"/>
        <v>127.425</v>
      </c>
      <c r="E46" s="6">
        <f t="shared" si="5"/>
        <v>141.583</v>
      </c>
      <c r="F46" s="6">
        <f t="shared" si="6"/>
        <v>141.583</v>
      </c>
      <c r="G46" s="6">
        <v>141.583</v>
      </c>
    </row>
    <row r="47" spans="1:7" x14ac:dyDescent="0.3">
      <c r="A47" s="5">
        <f t="shared" si="1"/>
        <v>275</v>
      </c>
      <c r="B47" s="6">
        <f t="shared" si="2"/>
        <v>113.26600000000001</v>
      </c>
      <c r="C47" s="6">
        <f t="shared" si="3"/>
        <v>113.26600000000001</v>
      </c>
      <c r="D47" s="6">
        <f t="shared" si="4"/>
        <v>127.425</v>
      </c>
      <c r="E47" s="6">
        <f t="shared" si="5"/>
        <v>141.583</v>
      </c>
      <c r="F47" s="6">
        <f t="shared" si="6"/>
        <v>141.583</v>
      </c>
      <c r="G47" s="6">
        <v>141.583</v>
      </c>
    </row>
    <row r="48" spans="1:7" x14ac:dyDescent="0.3">
      <c r="A48" s="5">
        <f t="shared" si="1"/>
        <v>306</v>
      </c>
      <c r="B48" s="6">
        <f t="shared" si="2"/>
        <v>0</v>
      </c>
      <c r="C48" s="6">
        <f t="shared" si="3"/>
        <v>0</v>
      </c>
      <c r="D48" s="6">
        <f t="shared" si="4"/>
        <v>0</v>
      </c>
      <c r="E48" s="6">
        <f t="shared" si="5"/>
        <v>0</v>
      </c>
      <c r="F48" s="6">
        <f t="shared" si="6"/>
        <v>0</v>
      </c>
      <c r="G48" s="6">
        <v>0</v>
      </c>
    </row>
    <row r="51" spans="1:15" s="7" customFormat="1" x14ac:dyDescent="0.3">
      <c r="A51" s="7" t="s">
        <v>35</v>
      </c>
      <c r="J51" s="7" t="s">
        <v>8</v>
      </c>
    </row>
    <row r="52" spans="1:15" x14ac:dyDescent="0.3">
      <c r="A52" t="s">
        <v>10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L52" t="s">
        <v>28</v>
      </c>
      <c r="M52" t="s">
        <v>27</v>
      </c>
      <c r="N52" t="s">
        <v>26</v>
      </c>
      <c r="O52" t="s">
        <v>25</v>
      </c>
    </row>
    <row r="53" spans="1:15" x14ac:dyDescent="0.3">
      <c r="A53">
        <v>-10</v>
      </c>
      <c r="B53">
        <v>0</v>
      </c>
      <c r="C53">
        <v>0.9</v>
      </c>
      <c r="D53">
        <v>1.2</v>
      </c>
      <c r="E53">
        <v>1.48</v>
      </c>
      <c r="F53">
        <v>2</v>
      </c>
      <c r="G53">
        <v>10</v>
      </c>
      <c r="J53" t="s">
        <v>33</v>
      </c>
      <c r="K53">
        <v>0</v>
      </c>
      <c r="L53">
        <v>0.9</v>
      </c>
      <c r="M53">
        <v>1.2</v>
      </c>
      <c r="N53">
        <v>1.28</v>
      </c>
      <c r="O53">
        <v>2</v>
      </c>
    </row>
    <row r="54" spans="1:1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s="2"/>
      <c r="J54" s="2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</row>
    <row r="55" spans="1:15" x14ac:dyDescent="0.3">
      <c r="A55">
        <v>90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55" s="4"/>
      <c r="J55" s="4">
        <v>92</v>
      </c>
      <c r="K55" s="3">
        <v>15000</v>
      </c>
      <c r="L55" s="3">
        <v>15000</v>
      </c>
      <c r="M55" s="3">
        <v>17800</v>
      </c>
      <c r="N55" s="3">
        <v>17800</v>
      </c>
      <c r="O55" s="3">
        <v>17800</v>
      </c>
    </row>
    <row r="56" spans="1:15" x14ac:dyDescent="0.3">
      <c r="A56">
        <v>91</v>
      </c>
      <c r="B56">
        <v>425</v>
      </c>
      <c r="C56">
        <v>425</v>
      </c>
      <c r="D56">
        <v>504</v>
      </c>
      <c r="E56">
        <v>504</v>
      </c>
      <c r="F56">
        <v>504</v>
      </c>
      <c r="G56">
        <v>504</v>
      </c>
      <c r="I56" s="4"/>
      <c r="J56" s="4">
        <v>107</v>
      </c>
      <c r="K56" s="3">
        <v>15000</v>
      </c>
      <c r="L56" s="3">
        <v>15000</v>
      </c>
      <c r="M56" s="3">
        <v>17800</v>
      </c>
      <c r="N56" s="3">
        <v>17800</v>
      </c>
      <c r="O56" s="3">
        <v>17800</v>
      </c>
    </row>
    <row r="57" spans="1:15" x14ac:dyDescent="0.3">
      <c r="A57">
        <v>106</v>
      </c>
      <c r="B57">
        <v>425</v>
      </c>
      <c r="C57">
        <v>425</v>
      </c>
      <c r="D57">
        <v>504</v>
      </c>
      <c r="E57">
        <v>504</v>
      </c>
      <c r="F57">
        <v>504</v>
      </c>
      <c r="G57">
        <v>504</v>
      </c>
      <c r="I57" s="4"/>
      <c r="J57" s="4">
        <v>122</v>
      </c>
      <c r="K57" s="3">
        <v>15000</v>
      </c>
      <c r="L57" s="3">
        <v>15000</v>
      </c>
      <c r="M57" s="3">
        <v>15000</v>
      </c>
      <c r="N57" s="3">
        <v>15000</v>
      </c>
      <c r="O57" s="3">
        <v>15000</v>
      </c>
    </row>
    <row r="58" spans="1:15" x14ac:dyDescent="0.3">
      <c r="A58">
        <v>120</v>
      </c>
      <c r="B58">
        <v>425</v>
      </c>
      <c r="C58">
        <v>425</v>
      </c>
      <c r="D58">
        <v>504</v>
      </c>
      <c r="E58">
        <v>504</v>
      </c>
      <c r="F58">
        <v>504</v>
      </c>
      <c r="G58">
        <v>504</v>
      </c>
      <c r="I58" s="4"/>
      <c r="J58" s="4">
        <v>153</v>
      </c>
      <c r="K58" s="3">
        <v>11000</v>
      </c>
      <c r="L58" s="3">
        <v>11000</v>
      </c>
      <c r="M58" s="3">
        <v>13000</v>
      </c>
      <c r="N58" s="3">
        <v>13000</v>
      </c>
      <c r="O58" s="3">
        <v>13000</v>
      </c>
    </row>
    <row r="59" spans="1:15" x14ac:dyDescent="0.3">
      <c r="A59">
        <v>121</v>
      </c>
      <c r="B59">
        <v>425</v>
      </c>
      <c r="C59">
        <v>425</v>
      </c>
      <c r="D59">
        <v>425</v>
      </c>
      <c r="E59">
        <v>425</v>
      </c>
      <c r="F59">
        <v>425</v>
      </c>
      <c r="G59">
        <v>425</v>
      </c>
      <c r="I59" s="4"/>
      <c r="J59" s="4">
        <v>168</v>
      </c>
      <c r="K59" s="3">
        <v>5500</v>
      </c>
      <c r="L59" s="3">
        <v>5500</v>
      </c>
      <c r="M59" s="3">
        <v>8700</v>
      </c>
      <c r="N59" s="3">
        <v>8700</v>
      </c>
      <c r="O59" s="3">
        <v>8700</v>
      </c>
    </row>
    <row r="60" spans="1:15" x14ac:dyDescent="0.3">
      <c r="A60">
        <v>151</v>
      </c>
      <c r="B60">
        <v>425</v>
      </c>
      <c r="C60">
        <v>425</v>
      </c>
      <c r="D60">
        <v>425</v>
      </c>
      <c r="E60">
        <v>425</v>
      </c>
      <c r="F60">
        <v>425</v>
      </c>
      <c r="G60">
        <v>425</v>
      </c>
      <c r="I60" s="4"/>
      <c r="J60" s="4">
        <v>183</v>
      </c>
      <c r="K60" s="3">
        <v>5000</v>
      </c>
      <c r="L60" s="3">
        <v>5000</v>
      </c>
      <c r="M60" s="3">
        <v>6000</v>
      </c>
      <c r="N60" s="3">
        <v>6000</v>
      </c>
      <c r="O60" s="3">
        <v>6000</v>
      </c>
    </row>
    <row r="61" spans="1:15" x14ac:dyDescent="0.3">
      <c r="A61">
        <v>152</v>
      </c>
      <c r="B61">
        <v>311</v>
      </c>
      <c r="C61">
        <v>311</v>
      </c>
      <c r="D61">
        <v>368</v>
      </c>
      <c r="E61">
        <v>368</v>
      </c>
      <c r="F61">
        <v>368</v>
      </c>
      <c r="G61">
        <v>368</v>
      </c>
      <c r="I61" s="4"/>
      <c r="J61" s="4">
        <v>214</v>
      </c>
      <c r="K61" s="3">
        <v>5000</v>
      </c>
      <c r="L61" s="3">
        <v>5000</v>
      </c>
      <c r="M61" s="3">
        <v>6000</v>
      </c>
      <c r="N61" s="3">
        <v>6000</v>
      </c>
      <c r="O61" s="3">
        <v>6000</v>
      </c>
    </row>
    <row r="62" spans="1:15" x14ac:dyDescent="0.3">
      <c r="A62">
        <v>166</v>
      </c>
      <c r="B62">
        <v>311</v>
      </c>
      <c r="C62">
        <v>311</v>
      </c>
      <c r="D62">
        <v>368</v>
      </c>
      <c r="E62">
        <v>368</v>
      </c>
      <c r="F62">
        <v>368</v>
      </c>
      <c r="G62">
        <v>368</v>
      </c>
      <c r="I62" s="4"/>
      <c r="J62" s="4">
        <v>229</v>
      </c>
      <c r="K62" s="3">
        <v>5000</v>
      </c>
      <c r="L62" s="3">
        <v>5000</v>
      </c>
      <c r="M62" s="3">
        <v>6500</v>
      </c>
      <c r="N62" s="3">
        <v>6500</v>
      </c>
      <c r="O62" s="3">
        <v>6500</v>
      </c>
    </row>
    <row r="63" spans="1:15" x14ac:dyDescent="0.3">
      <c r="A63">
        <v>167</v>
      </c>
      <c r="B63">
        <v>156</v>
      </c>
      <c r="C63">
        <v>156</v>
      </c>
      <c r="D63">
        <v>246</v>
      </c>
      <c r="E63">
        <v>246</v>
      </c>
      <c r="F63">
        <v>246</v>
      </c>
      <c r="G63">
        <v>246</v>
      </c>
      <c r="I63" s="4"/>
      <c r="J63" s="4">
        <v>245</v>
      </c>
      <c r="K63" s="3">
        <v>5000</v>
      </c>
      <c r="L63" s="3">
        <v>5000</v>
      </c>
      <c r="M63" s="3">
        <v>7000</v>
      </c>
      <c r="N63" s="3">
        <v>7000</v>
      </c>
      <c r="O63" s="3">
        <v>7000</v>
      </c>
    </row>
    <row r="64" spans="1:15" x14ac:dyDescent="0.3">
      <c r="A64">
        <v>181</v>
      </c>
      <c r="B64">
        <v>156</v>
      </c>
      <c r="C64">
        <v>156</v>
      </c>
      <c r="D64">
        <v>246</v>
      </c>
      <c r="E64">
        <v>246</v>
      </c>
      <c r="F64">
        <v>246</v>
      </c>
      <c r="G64">
        <v>246</v>
      </c>
      <c r="I64" s="4"/>
      <c r="J64" s="4">
        <v>275</v>
      </c>
      <c r="K64" s="3">
        <v>5000</v>
      </c>
      <c r="L64" s="3">
        <v>5000</v>
      </c>
      <c r="M64" s="3">
        <v>7000</v>
      </c>
      <c r="N64" s="3">
        <v>7000</v>
      </c>
      <c r="O64" s="3">
        <v>7000</v>
      </c>
    </row>
    <row r="65" spans="1:15" x14ac:dyDescent="0.3">
      <c r="A65">
        <v>182</v>
      </c>
      <c r="B65">
        <v>142</v>
      </c>
      <c r="C65">
        <v>142</v>
      </c>
      <c r="D65">
        <v>170</v>
      </c>
      <c r="E65">
        <v>170</v>
      </c>
      <c r="F65">
        <v>170</v>
      </c>
      <c r="G65">
        <v>170</v>
      </c>
      <c r="I65" s="4"/>
      <c r="J65" s="4">
        <v>306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</row>
    <row r="66" spans="1:15" x14ac:dyDescent="0.3">
      <c r="A66">
        <v>213</v>
      </c>
      <c r="B66">
        <v>142</v>
      </c>
      <c r="C66">
        <v>142</v>
      </c>
      <c r="D66">
        <v>170</v>
      </c>
      <c r="E66">
        <v>170</v>
      </c>
      <c r="F66">
        <v>170</v>
      </c>
      <c r="G66">
        <v>170</v>
      </c>
    </row>
    <row r="67" spans="1:15" x14ac:dyDescent="0.3">
      <c r="A67">
        <v>227</v>
      </c>
      <c r="B67">
        <v>142</v>
      </c>
      <c r="C67">
        <v>142</v>
      </c>
      <c r="D67">
        <v>170</v>
      </c>
      <c r="E67">
        <v>170</v>
      </c>
      <c r="F67">
        <v>170</v>
      </c>
      <c r="G67">
        <v>170</v>
      </c>
    </row>
    <row r="68" spans="1:15" x14ac:dyDescent="0.3">
      <c r="A68">
        <v>228</v>
      </c>
      <c r="B68">
        <v>142</v>
      </c>
      <c r="C68">
        <v>142</v>
      </c>
      <c r="D68">
        <v>184</v>
      </c>
      <c r="E68">
        <v>184</v>
      </c>
      <c r="F68">
        <v>184</v>
      </c>
      <c r="G68">
        <v>184</v>
      </c>
    </row>
    <row r="69" spans="1:15" x14ac:dyDescent="0.3">
      <c r="A69">
        <v>243</v>
      </c>
      <c r="B69">
        <v>142</v>
      </c>
      <c r="C69">
        <v>142</v>
      </c>
      <c r="D69">
        <v>184</v>
      </c>
      <c r="E69">
        <v>184</v>
      </c>
      <c r="F69">
        <v>184</v>
      </c>
      <c r="G69">
        <v>184</v>
      </c>
    </row>
    <row r="70" spans="1:15" x14ac:dyDescent="0.3">
      <c r="A70">
        <v>244</v>
      </c>
      <c r="B70">
        <v>142</v>
      </c>
      <c r="C70">
        <v>142</v>
      </c>
      <c r="D70">
        <v>198</v>
      </c>
      <c r="E70">
        <v>198</v>
      </c>
      <c r="F70">
        <v>198</v>
      </c>
      <c r="G70">
        <v>198</v>
      </c>
    </row>
    <row r="71" spans="1:15" x14ac:dyDescent="0.3">
      <c r="A71">
        <v>274</v>
      </c>
      <c r="B71">
        <v>142</v>
      </c>
      <c r="C71">
        <v>142</v>
      </c>
      <c r="D71">
        <v>198</v>
      </c>
      <c r="E71">
        <v>198</v>
      </c>
      <c r="F71">
        <v>198</v>
      </c>
      <c r="G71">
        <v>198</v>
      </c>
    </row>
    <row r="72" spans="1:15" x14ac:dyDescent="0.3">
      <c r="A72">
        <v>304</v>
      </c>
      <c r="B72">
        <v>142</v>
      </c>
      <c r="C72">
        <v>142</v>
      </c>
      <c r="D72">
        <v>198</v>
      </c>
      <c r="E72">
        <v>198</v>
      </c>
      <c r="F72">
        <v>198</v>
      </c>
      <c r="G72">
        <v>198</v>
      </c>
    </row>
    <row r="73" spans="1:15" x14ac:dyDescent="0.3">
      <c r="A73">
        <v>305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15" x14ac:dyDescent="0.3">
      <c r="A74">
        <v>365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15" x14ac:dyDescent="0.3">
      <c r="A75" t="s">
        <v>36</v>
      </c>
      <c r="J75" t="s">
        <v>37</v>
      </c>
    </row>
    <row r="77" spans="1:15" x14ac:dyDescent="0.3">
      <c r="A77" t="s">
        <v>34</v>
      </c>
    </row>
    <row r="78" spans="1:15" x14ac:dyDescent="0.3">
      <c r="A78" t="s">
        <v>0</v>
      </c>
      <c r="B78" t="s">
        <v>38</v>
      </c>
      <c r="C78" t="s">
        <v>28</v>
      </c>
      <c r="D78" t="s">
        <v>27</v>
      </c>
      <c r="E78" t="s">
        <v>26</v>
      </c>
      <c r="F78" t="s">
        <v>25</v>
      </c>
      <c r="G78" t="s">
        <v>39</v>
      </c>
    </row>
    <row r="79" spans="1:15" x14ac:dyDescent="0.3">
      <c r="A79">
        <v>-10</v>
      </c>
      <c r="B79">
        <v>0</v>
      </c>
      <c r="C79">
        <v>0.9</v>
      </c>
      <c r="D79">
        <v>1.2</v>
      </c>
      <c r="E79">
        <v>1.28</v>
      </c>
      <c r="F79">
        <v>2</v>
      </c>
      <c r="G79">
        <v>10</v>
      </c>
    </row>
    <row r="80" spans="1:15" x14ac:dyDescent="0.3">
      <c r="A80" s="5">
        <f>J54</f>
        <v>1</v>
      </c>
      <c r="B80" s="6">
        <f>ROUND(K54/35.315,3)</f>
        <v>0</v>
      </c>
      <c r="C80" s="6">
        <f t="shared" ref="C80:G80" si="7">ROUND(L54/35.315,3)</f>
        <v>0</v>
      </c>
      <c r="D80" s="6">
        <f t="shared" si="7"/>
        <v>0</v>
      </c>
      <c r="E80" s="6">
        <f t="shared" si="7"/>
        <v>0</v>
      </c>
      <c r="F80" s="6">
        <f t="shared" si="7"/>
        <v>0</v>
      </c>
      <c r="G80" s="6">
        <v>0</v>
      </c>
    </row>
    <row r="81" spans="1:7" x14ac:dyDescent="0.3">
      <c r="A81" s="5">
        <f t="shared" ref="A81:A91" si="8">J55</f>
        <v>92</v>
      </c>
      <c r="B81" s="6">
        <f t="shared" ref="B81:B91" si="9">ROUND(K55/35.315,3)</f>
        <v>424.74900000000002</v>
      </c>
      <c r="C81" s="6">
        <f t="shared" ref="C81:C91" si="10">ROUND(L55/35.315,3)</f>
        <v>424.74900000000002</v>
      </c>
      <c r="D81" s="6">
        <f t="shared" ref="D81:D91" si="11">ROUND(M55/35.315,3)</f>
        <v>504.03500000000003</v>
      </c>
      <c r="E81" s="6">
        <f t="shared" ref="E81:E91" si="12">ROUND(N55/35.315,3)</f>
        <v>504.03500000000003</v>
      </c>
      <c r="F81" s="6">
        <f t="shared" ref="F81:G91" si="13">ROUND(O55/35.315,3)</f>
        <v>504.03500000000003</v>
      </c>
      <c r="G81" s="6">
        <v>504.03500000000003</v>
      </c>
    </row>
    <row r="82" spans="1:7" x14ac:dyDescent="0.3">
      <c r="A82" s="5">
        <f t="shared" si="8"/>
        <v>107</v>
      </c>
      <c r="B82" s="6">
        <f t="shared" si="9"/>
        <v>424.74900000000002</v>
      </c>
      <c r="C82" s="6">
        <f t="shared" si="10"/>
        <v>424.74900000000002</v>
      </c>
      <c r="D82" s="6">
        <f t="shared" si="11"/>
        <v>504.03500000000003</v>
      </c>
      <c r="E82" s="6">
        <f t="shared" si="12"/>
        <v>504.03500000000003</v>
      </c>
      <c r="F82" s="6">
        <f t="shared" si="13"/>
        <v>504.03500000000003</v>
      </c>
      <c r="G82" s="6">
        <v>504.03500000000003</v>
      </c>
    </row>
    <row r="83" spans="1:7" x14ac:dyDescent="0.3">
      <c r="A83" s="5">
        <f t="shared" si="8"/>
        <v>122</v>
      </c>
      <c r="B83" s="6">
        <f t="shared" si="9"/>
        <v>424.74900000000002</v>
      </c>
      <c r="C83" s="6">
        <f t="shared" si="10"/>
        <v>424.74900000000002</v>
      </c>
      <c r="D83" s="6">
        <f t="shared" si="11"/>
        <v>424.74900000000002</v>
      </c>
      <c r="E83" s="6">
        <f t="shared" si="12"/>
        <v>424.74900000000002</v>
      </c>
      <c r="F83" s="6">
        <f t="shared" si="13"/>
        <v>424.74900000000002</v>
      </c>
      <c r="G83" s="6">
        <v>424.74900000000002</v>
      </c>
    </row>
    <row r="84" spans="1:7" x14ac:dyDescent="0.3">
      <c r="A84" s="5">
        <f t="shared" si="8"/>
        <v>153</v>
      </c>
      <c r="B84" s="6">
        <f t="shared" si="9"/>
        <v>311.48200000000003</v>
      </c>
      <c r="C84" s="6">
        <f t="shared" si="10"/>
        <v>311.48200000000003</v>
      </c>
      <c r="D84" s="6">
        <f t="shared" si="11"/>
        <v>368.11599999999999</v>
      </c>
      <c r="E84" s="6">
        <f t="shared" si="12"/>
        <v>368.11599999999999</v>
      </c>
      <c r="F84" s="6">
        <f t="shared" si="13"/>
        <v>368.11599999999999</v>
      </c>
      <c r="G84" s="6">
        <v>368.11599999999999</v>
      </c>
    </row>
    <row r="85" spans="1:7" x14ac:dyDescent="0.3">
      <c r="A85" s="5">
        <f t="shared" si="8"/>
        <v>168</v>
      </c>
      <c r="B85" s="6">
        <f t="shared" si="9"/>
        <v>155.74100000000001</v>
      </c>
      <c r="C85" s="6">
        <f t="shared" si="10"/>
        <v>155.74100000000001</v>
      </c>
      <c r="D85" s="6">
        <f t="shared" si="11"/>
        <v>246.35400000000001</v>
      </c>
      <c r="E85" s="6">
        <f t="shared" si="12"/>
        <v>246.35400000000001</v>
      </c>
      <c r="F85" s="6">
        <f t="shared" si="13"/>
        <v>246.35400000000001</v>
      </c>
      <c r="G85" s="6">
        <v>246.35400000000001</v>
      </c>
    </row>
    <row r="86" spans="1:7" x14ac:dyDescent="0.3">
      <c r="A86" s="5">
        <f t="shared" si="8"/>
        <v>183</v>
      </c>
      <c r="B86" s="6">
        <f t="shared" si="9"/>
        <v>141.583</v>
      </c>
      <c r="C86" s="6">
        <f t="shared" si="10"/>
        <v>141.583</v>
      </c>
      <c r="D86" s="6">
        <f t="shared" si="11"/>
        <v>169.899</v>
      </c>
      <c r="E86" s="6">
        <f t="shared" si="12"/>
        <v>169.899</v>
      </c>
      <c r="F86" s="6">
        <f t="shared" si="13"/>
        <v>169.899</v>
      </c>
      <c r="G86" s="6">
        <v>169.899</v>
      </c>
    </row>
    <row r="87" spans="1:7" x14ac:dyDescent="0.3">
      <c r="A87" s="5">
        <f t="shared" si="8"/>
        <v>214</v>
      </c>
      <c r="B87" s="6">
        <f t="shared" si="9"/>
        <v>141.583</v>
      </c>
      <c r="C87" s="6">
        <f t="shared" si="10"/>
        <v>141.583</v>
      </c>
      <c r="D87" s="6">
        <f t="shared" si="11"/>
        <v>169.899</v>
      </c>
      <c r="E87" s="6">
        <f t="shared" si="12"/>
        <v>169.899</v>
      </c>
      <c r="F87" s="6">
        <f t="shared" si="13"/>
        <v>169.899</v>
      </c>
      <c r="G87" s="6">
        <v>169.899</v>
      </c>
    </row>
    <row r="88" spans="1:7" x14ac:dyDescent="0.3">
      <c r="A88" s="5">
        <f t="shared" si="8"/>
        <v>229</v>
      </c>
      <c r="B88" s="6">
        <f t="shared" si="9"/>
        <v>141.583</v>
      </c>
      <c r="C88" s="6">
        <f t="shared" si="10"/>
        <v>141.583</v>
      </c>
      <c r="D88" s="6">
        <f t="shared" si="11"/>
        <v>184.05799999999999</v>
      </c>
      <c r="E88" s="6">
        <f t="shared" si="12"/>
        <v>184.05799999999999</v>
      </c>
      <c r="F88" s="6">
        <f t="shared" si="13"/>
        <v>184.05799999999999</v>
      </c>
      <c r="G88" s="6">
        <v>184.05799999999999</v>
      </c>
    </row>
    <row r="89" spans="1:7" x14ac:dyDescent="0.3">
      <c r="A89" s="5">
        <f t="shared" si="8"/>
        <v>245</v>
      </c>
      <c r="B89" s="6">
        <f t="shared" si="9"/>
        <v>141.583</v>
      </c>
      <c r="C89" s="6">
        <f t="shared" si="10"/>
        <v>141.583</v>
      </c>
      <c r="D89" s="6">
        <f t="shared" si="11"/>
        <v>198.21600000000001</v>
      </c>
      <c r="E89" s="6">
        <f t="shared" si="12"/>
        <v>198.21600000000001</v>
      </c>
      <c r="F89" s="6">
        <f t="shared" si="13"/>
        <v>198.21600000000001</v>
      </c>
      <c r="G89" s="6">
        <v>198.21600000000001</v>
      </c>
    </row>
    <row r="90" spans="1:7" x14ac:dyDescent="0.3">
      <c r="A90" s="5">
        <f t="shared" si="8"/>
        <v>275</v>
      </c>
      <c r="B90" s="6">
        <f t="shared" si="9"/>
        <v>141.583</v>
      </c>
      <c r="C90" s="6">
        <f t="shared" si="10"/>
        <v>141.583</v>
      </c>
      <c r="D90" s="6">
        <f t="shared" si="11"/>
        <v>198.21600000000001</v>
      </c>
      <c r="E90" s="6">
        <f t="shared" si="12"/>
        <v>198.21600000000001</v>
      </c>
      <c r="F90" s="6">
        <f t="shared" si="13"/>
        <v>198.21600000000001</v>
      </c>
      <c r="G90" s="6">
        <v>198.21600000000001</v>
      </c>
    </row>
    <row r="91" spans="1:7" x14ac:dyDescent="0.3">
      <c r="A91" s="5">
        <f t="shared" si="8"/>
        <v>306</v>
      </c>
      <c r="B91" s="6">
        <f t="shared" si="9"/>
        <v>0</v>
      </c>
      <c r="C91" s="6">
        <f t="shared" si="10"/>
        <v>0</v>
      </c>
      <c r="D91" s="6">
        <f t="shared" si="11"/>
        <v>0</v>
      </c>
      <c r="E91" s="6">
        <f t="shared" si="12"/>
        <v>0</v>
      </c>
      <c r="F91" s="6">
        <f t="shared" si="13"/>
        <v>0</v>
      </c>
      <c r="G91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0254-010E-4B64-8B85-4D391D5DDFFA}">
  <dimension ref="A1:B10"/>
  <sheetViews>
    <sheetView workbookViewId="0">
      <selection activeCell="B11" sqref="B11"/>
    </sheetView>
  </sheetViews>
  <sheetFormatPr defaultRowHeight="14.4" x14ac:dyDescent="0.3"/>
  <cols>
    <col min="1" max="1" width="15.33203125" customWidth="1"/>
  </cols>
  <sheetData>
    <row r="1" spans="1:2" x14ac:dyDescent="0.3">
      <c r="A1" t="s">
        <v>21</v>
      </c>
    </row>
    <row r="2" spans="1:2" x14ac:dyDescent="0.3">
      <c r="A2" t="s">
        <v>22</v>
      </c>
    </row>
    <row r="3" spans="1:2" x14ac:dyDescent="0.3">
      <c r="A3" t="s">
        <v>3</v>
      </c>
    </row>
    <row r="4" spans="1:2" x14ac:dyDescent="0.3">
      <c r="A4" t="s">
        <v>4</v>
      </c>
    </row>
    <row r="6" spans="1:2" x14ac:dyDescent="0.3">
      <c r="A6" t="s">
        <v>23</v>
      </c>
      <c r="B6" t="s">
        <v>24</v>
      </c>
    </row>
    <row r="7" spans="1:2" x14ac:dyDescent="0.3">
      <c r="A7" t="s">
        <v>25</v>
      </c>
      <c r="B7" t="s">
        <v>29</v>
      </c>
    </row>
    <row r="8" spans="1:2" x14ac:dyDescent="0.3">
      <c r="A8" t="s">
        <v>26</v>
      </c>
      <c r="B8" t="s">
        <v>30</v>
      </c>
    </row>
    <row r="9" spans="1:2" x14ac:dyDescent="0.3">
      <c r="A9" t="s">
        <v>27</v>
      </c>
      <c r="B9" t="s">
        <v>31</v>
      </c>
    </row>
    <row r="10" spans="1:2" x14ac:dyDescent="0.3">
      <c r="A10" t="s">
        <v>28</v>
      </c>
      <c r="B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Points</vt:lpstr>
      <vt:lpstr>Water Year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2020-11-22T16:27:05Z</dcterms:created>
  <dcterms:modified xsi:type="dcterms:W3CDTF">2020-11-22T20:24:44Z</dcterms:modified>
</cp:coreProperties>
</file>