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C76B9F0-725E-4949-A364-CCC3CC951988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<sst xmlns="http://schemas.openxmlformats.org/spreadsheetml/2006/main" count="54" uniqueCount="42">
  <si>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</si>
  <si>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</si>
  <si>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</si>
  <si>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</si>
  <si>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</si>
  <si>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</si>
  <si>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</si>
  <si>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</si>
  <si>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</si>
  <si>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</si>
  <si>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</si>
  <si>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</si>
  <si>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</si>
  <si>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</si>
  <si>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</si>
  <si>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</si>
  <si>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</si>
  <si>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</si>
  <si>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</si>
  <si>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</si>
  <si>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</si>
  <si>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</si>
  <si>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</si>
  <si>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</si>
  <si>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</si>
  <si>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</si>
  <si>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</si>
  <si>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</si>
  <si>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</si>
  <si>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</si>
  <si>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</si>
  <si>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</si>
  <si>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</si>
  <si>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</si>
  <si>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</si>
  <si>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</si>
  <si>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</si>
  <si>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sim minus obs</t>
  </si>
  <si>
    <t>C139</t>
  </si>
  <si>
    <t>C141+</t>
  </si>
  <si>
    <t>C141+ minus C139</t>
  </si>
  <si>
    <t>Tw_est fitted water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</si>
</sst>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temperature, CW3M ver. 141+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Tw_est fitted water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5.5406029236442773</c:v>
                </c:pt>
                <c:pt idx="1">
                  <c:v>5.3652272550483389</c:v>
                </c:pt>
                <c:pt idx="2">
                  <c:v>5.2677200728858562</c:v>
                </c:pt>
                <c:pt idx="3">
                  <c:v>5.6051016167234273</c:v>
                </c:pt>
                <c:pt idx="4">
                  <c:v>6.5289248226160082</c:v>
                </c:pt>
                <c:pt idx="5">
                  <c:v>8.1405669373676943</c:v>
                </c:pt>
                <c:pt idx="6">
                  <c:v>10.311348311644846</c:v>
                </c:pt>
                <c:pt idx="7">
                  <c:v>10.210642679171549</c:v>
                </c:pt>
                <c:pt idx="8">
                  <c:v>8.8247006261123282</c:v>
                </c:pt>
                <c:pt idx="9">
                  <c:v>7.209104118462248</c:v>
                </c:pt>
                <c:pt idx="10">
                  <c:v>4.9982389637715627</c:v>
                </c:pt>
                <c:pt idx="11">
                  <c:v>4.5713331872584169</c:v>
                </c:pt>
                <c:pt idx="12">
                  <c:v>4.9485526795823844</c:v>
                </c:pt>
                <c:pt idx="13">
                  <c:v>4.0785497247884717</c:v>
                </c:pt>
                <c:pt idx="14">
                  <c:v>5.0220458847643972</c:v>
                </c:pt>
                <c:pt idx="15">
                  <c:v>5.15614625985432</c:v>
                </c:pt>
                <c:pt idx="16">
                  <c:v>6.5278902956086977</c:v>
                </c:pt>
                <c:pt idx="17">
                  <c:v>8.5371401410886154</c:v>
                </c:pt>
                <c:pt idx="18">
                  <c:v>9.7156177415191003</c:v>
                </c:pt>
                <c:pt idx="19">
                  <c:v>10.509950391537375</c:v>
                </c:pt>
                <c:pt idx="20">
                  <c:v>10.273520688565668</c:v>
                </c:pt>
                <c:pt idx="21">
                  <c:v>7.3103778372725259</c:v>
                </c:pt>
                <c:pt idx="22">
                  <c:v>4.9617745220218881</c:v>
                </c:pt>
                <c:pt idx="23">
                  <c:v>4.6499546045559992</c:v>
                </c:pt>
                <c:pt idx="24">
                  <c:v>4.6752560933141263</c:v>
                </c:pt>
                <c:pt idx="25">
                  <c:v>4.6544465900913821</c:v>
                </c:pt>
                <c:pt idx="26">
                  <c:v>4.6863087419340799</c:v>
                </c:pt>
                <c:pt idx="27">
                  <c:v>6.633882255679028</c:v>
                </c:pt>
                <c:pt idx="28">
                  <c:v>7.5429137582803998</c:v>
                </c:pt>
                <c:pt idx="29">
                  <c:v>8.2626671003451584</c:v>
                </c:pt>
                <c:pt idx="30">
                  <c:v>10.310158680879525</c:v>
                </c:pt>
                <c:pt idx="31">
                  <c:v>11.007563529035263</c:v>
                </c:pt>
                <c:pt idx="32">
                  <c:v>10.148421978421815</c:v>
                </c:pt>
                <c:pt idx="33">
                  <c:v>7.6851213164498109</c:v>
                </c:pt>
                <c:pt idx="34">
                  <c:v>6.0099182840102445</c:v>
                </c:pt>
                <c:pt idx="35">
                  <c:v>4.0304378190361829</c:v>
                </c:pt>
                <c:pt idx="36">
                  <c:v>4.3674063802947805</c:v>
                </c:pt>
                <c:pt idx="37">
                  <c:v>4.5672899485180549</c:v>
                </c:pt>
                <c:pt idx="38">
                  <c:v>5.7066550493497292</c:v>
                </c:pt>
                <c:pt idx="39">
                  <c:v>6.3523105827485811</c:v>
                </c:pt>
                <c:pt idx="40">
                  <c:v>7.8598042886507518</c:v>
                </c:pt>
                <c:pt idx="41">
                  <c:v>9.2046468575607321</c:v>
                </c:pt>
                <c:pt idx="42">
                  <c:v>10.961638887443264</c:v>
                </c:pt>
                <c:pt idx="43">
                  <c:v>10.82655857283368</c:v>
                </c:pt>
                <c:pt idx="44">
                  <c:v>9.0392083705095452</c:v>
                </c:pt>
                <c:pt idx="45">
                  <c:v>7.114294311120501</c:v>
                </c:pt>
                <c:pt idx="46">
                  <c:v>5.4668085461166127</c:v>
                </c:pt>
                <c:pt idx="47">
                  <c:v>4.311368371335826</c:v>
                </c:pt>
                <c:pt idx="48">
                  <c:v>5.6922744463103339</c:v>
                </c:pt>
                <c:pt idx="49">
                  <c:v>4.8081431203165081</c:v>
                </c:pt>
                <c:pt idx="50">
                  <c:v>5.8941664576136663</c:v>
                </c:pt>
                <c:pt idx="51">
                  <c:v>6.7396246191679001</c:v>
                </c:pt>
                <c:pt idx="52">
                  <c:v>8.0494423501404171</c:v>
                </c:pt>
                <c:pt idx="53">
                  <c:v>8.7193083754752756</c:v>
                </c:pt>
                <c:pt idx="54">
                  <c:v>10.998090152902817</c:v>
                </c:pt>
                <c:pt idx="55">
                  <c:v>10.701943620770031</c:v>
                </c:pt>
                <c:pt idx="56">
                  <c:v>9.8607067661055243</c:v>
                </c:pt>
                <c:pt idx="57">
                  <c:v>8.1100943194347437</c:v>
                </c:pt>
                <c:pt idx="58">
                  <c:v>5.7115468411739627</c:v>
                </c:pt>
                <c:pt idx="59">
                  <c:v>5.44991993036881</c:v>
                </c:pt>
                <c:pt idx="60">
                  <c:v>6.2547284839651187</c:v>
                </c:pt>
                <c:pt idx="61">
                  <c:v>6.4289883090204203</c:v>
                </c:pt>
                <c:pt idx="62">
                  <c:v>6.9986275659115691</c:v>
                </c:pt>
                <c:pt idx="63">
                  <c:v>6.5458604965428187</c:v>
                </c:pt>
                <c:pt idx="64">
                  <c:v>8.147407314268289</c:v>
                </c:pt>
                <c:pt idx="65">
                  <c:v>10.385388897565079</c:v>
                </c:pt>
                <c:pt idx="66">
                  <c:v>10.706726614084397</c:v>
                </c:pt>
                <c:pt idx="67">
                  <c:v>10.759940002906578</c:v>
                </c:pt>
                <c:pt idx="68">
                  <c:v>9.0013796180340719</c:v>
                </c:pt>
                <c:pt idx="69">
                  <c:v>8.5929289299315439</c:v>
                </c:pt>
                <c:pt idx="70">
                  <c:v>5.218831518947221</c:v>
                </c:pt>
                <c:pt idx="71">
                  <c:v>4.7372520442009183</c:v>
                </c:pt>
                <c:pt idx="72">
                  <c:v>4.9367241357069478</c:v>
                </c:pt>
                <c:pt idx="73">
                  <c:v>5.8574757601393221</c:v>
                </c:pt>
                <c:pt idx="74">
                  <c:v>5.7326959162164286</c:v>
                </c:pt>
                <c:pt idx="75">
                  <c:v>7.6245243111085665</c:v>
                </c:pt>
                <c:pt idx="76">
                  <c:v>8.2132466007510168</c:v>
                </c:pt>
                <c:pt idx="77">
                  <c:v>9.2424899157226239</c:v>
                </c:pt>
                <c:pt idx="78">
                  <c:v>9.7784505750613704</c:v>
                </c:pt>
                <c:pt idx="79">
                  <c:v>10.755322277916887</c:v>
                </c:pt>
                <c:pt idx="80">
                  <c:v>8.8182540320536731</c:v>
                </c:pt>
                <c:pt idx="81">
                  <c:v>7.0838013640542172</c:v>
                </c:pt>
                <c:pt idx="82">
                  <c:v>6.5432184621405973</c:v>
                </c:pt>
                <c:pt idx="83">
                  <c:v>3.7340303963589765</c:v>
                </c:pt>
                <c:pt idx="84">
                  <c:v>3.6148839811614817</c:v>
                </c:pt>
                <c:pt idx="85">
                  <c:v>3.6148839811614817</c:v>
                </c:pt>
                <c:pt idx="86">
                  <c:v>4.5188881643830765</c:v>
                </c:pt>
                <c:pt idx="87">
                  <c:v>6.1817348484114536</c:v>
                </c:pt>
                <c:pt idx="88">
                  <c:v>8.4338628732488949</c:v>
                </c:pt>
                <c:pt idx="89">
                  <c:v>10.522704663910257</c:v>
                </c:pt>
                <c:pt idx="90">
                  <c:v>12.955433321075246</c:v>
                </c:pt>
                <c:pt idx="91">
                  <c:v>11.345452171809825</c:v>
                </c:pt>
                <c:pt idx="92">
                  <c:v>9.0916586639009331</c:v>
                </c:pt>
                <c:pt idx="93">
                  <c:v>6.3169273497197924</c:v>
                </c:pt>
                <c:pt idx="94">
                  <c:v>3.6148839811614817</c:v>
                </c:pt>
                <c:pt idx="95">
                  <c:v>3.6148839811614817</c:v>
                </c:pt>
                <c:pt idx="96">
                  <c:v>5.6073449742330936</c:v>
                </c:pt>
                <c:pt idx="97">
                  <c:v>4.3983932500079304</c:v>
                </c:pt>
                <c:pt idx="98">
                  <c:v>5.4999807976628921</c:v>
                </c:pt>
                <c:pt idx="99">
                  <c:v>6.6507637185836215</c:v>
                </c:pt>
                <c:pt idx="100">
                  <c:v>8.6325477755364801</c:v>
                </c:pt>
                <c:pt idx="101">
                  <c:v>9.0564836162560756</c:v>
                </c:pt>
                <c:pt idx="102">
                  <c:v>11.013973982412441</c:v>
                </c:pt>
                <c:pt idx="103">
                  <c:v>10.619245082843198</c:v>
                </c:pt>
                <c:pt idx="104">
                  <c:v>8.9654083460003982</c:v>
                </c:pt>
                <c:pt idx="105">
                  <c:v>7.7505397145794932</c:v>
                </c:pt>
                <c:pt idx="106">
                  <c:v>5.9520856643366429</c:v>
                </c:pt>
                <c:pt idx="107">
                  <c:v>5.022127954228587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2</xdr:row>
      <xdr:rowOff>2713671</xdr:rowOff>
    </xdr:from>
    <xdr:to>
      <xdr:col>17</xdr:col>
      <xdr:colOff>26670</xdr:colOff>
      <xdr:row>25</xdr:row>
      <xdr:rowOff>60959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38</v>
      </c>
      <c r="T1" t="s">
        <v>39</v>
      </c>
      <c r="U1" t="s">
        <v>40</v>
      </c>
      <c r="V1"/>
    </row>
    <row r="2" spans="1:30" s="3" customFormat="1" ht="43.2" x14ac:dyDescent="0.3">
      <c r="A2" s="3" t="s">
        <v>37</v>
      </c>
      <c r="B2" s="9">
        <f>H2-I2</f>
        <v>0</v>
      </c>
      <c r="D2" t="s">
        <v>21</v>
      </c>
      <c r="E2"/>
      <c r="F2"/>
      <c r="G2"/>
      <c r="H2">
        <f>AVERAGE(H4:H111)</f>
        <v>7.2362848703703753</v>
      </c>
      <c r="I2">
        <f>AVERAGE(I4:I111)</f>
        <v>7.2362848703703699</v>
      </c>
      <c r="J2" s="4"/>
      <c r="K2" s="4"/>
      <c r="L2" s="4"/>
      <c r="M2" s="4"/>
      <c r="N2" s="4"/>
      <c r="O2" s="4"/>
      <c r="P2" s="4"/>
      <c r="Q2" s="4"/>
      <c r="R2" s="4"/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6">
        <f>(I2-H2)/H2</f>
        <v>-7.3643735890237181E-16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41</v>
      </c>
      <c r="I3" s="3" t="s">
        <v>25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  <c r="R3" s="4"/>
      <c r="S3" s="3" t="s">
        <v>30</v>
      </c>
      <c r="T3" s="3" t="s">
        <v>30</v>
      </c>
      <c r="U3" t="s">
        <v>40</v>
      </c>
      <c r="W3" s="3" t="s">
        <v>36</v>
      </c>
      <c r="X3" s="3" t="s">
        <v>35</v>
      </c>
      <c r="Y3" s="3" t="s">
        <v>34</v>
      </c>
      <c r="Z3" s="3" t="s">
        <v>32</v>
      </c>
      <c r="AA3" s="3" t="s">
        <v>33</v>
      </c>
      <c r="AC3" s="3" t="s">
        <v>26</v>
      </c>
      <c r="AD3" s="3" t="s">
        <v>27</v>
      </c>
    </row>
    <row r="4" spans="1:30" x14ac:dyDescent="0.3">
      <c r="A4" t="s">
        <v>5</v>
      </c>
      <c r="B4" s="7">
        <f>1-SUM(P4:P111)/SUM(M4:M111)</f>
        <v>0.90060253789893374</v>
      </c>
      <c r="C4" s="1"/>
      <c r="D4">
        <v>0</v>
      </c>
      <c r="E4">
        <v>2010</v>
      </c>
      <c r="F4">
        <v>1</v>
      </c>
      <c r="G4">
        <v>31</v>
      </c>
      <c r="H4">
        <v>5.5406029236442773</v>
      </c>
      <c r="I4">
        <v>5.5611240000000004</v>
      </c>
      <c r="J4" s="2">
        <f>I4-H4</f>
        <v>2.0521076355723089E-2</v>
      </c>
      <c r="K4" s="2">
        <f>I4-I$2</f>
        <v>-1.6751608703703695</v>
      </c>
      <c r="L4" s="2">
        <f>H4-H$2</f>
        <v>-1.695681946726098</v>
      </c>
      <c r="M4" s="2">
        <f>K4*K4</f>
        <v>2.8061639416200141</v>
      </c>
      <c r="N4" s="2">
        <f>L4*L4</f>
        <v>2.8753372644528095</v>
      </c>
      <c r="O4" s="2">
        <f>K4*L4</f>
        <v>2.8405400457490129</v>
      </c>
      <c r="P4" s="2">
        <f>J4*J4</f>
        <v>4.2111457479741723E-4</v>
      </c>
      <c r="Q4" s="2">
        <f>(I4-H$2)*(I4-H$2)</f>
        <v>2.8061639416200319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7">
        <f>SQRT(SUM(P4:P111))/SQRT(SUM(Q4:Q111))</f>
        <v>0.31527363051969026</v>
      </c>
      <c r="C5" s="1"/>
      <c r="D5">
        <v>1</v>
      </c>
      <c r="E5">
        <v>2010</v>
      </c>
      <c r="F5">
        <v>2</v>
      </c>
      <c r="G5">
        <v>28</v>
      </c>
      <c r="H5">
        <v>5.3652272550483389</v>
      </c>
      <c r="I5">
        <v>5.204129</v>
      </c>
      <c r="J5" s="2">
        <f t="shared" ref="J5:J68" si="0">I5-H5</f>
        <v>-0.16109825504833886</v>
      </c>
      <c r="K5" s="2">
        <f t="shared" ref="K5:K68" si="1">I5-I$2</f>
        <v>-2.0321558703703699</v>
      </c>
      <c r="L5" s="2">
        <f t="shared" ref="L5:L68" si="2">H5-H$2</f>
        <v>-1.8710576153220364</v>
      </c>
      <c r="M5" s="2">
        <f t="shared" ref="M5:M68" si="3">K5*K5</f>
        <v>4.1296574814807556</v>
      </c>
      <c r="N5" s="2">
        <f t="shared" ref="N5:N68" si="4">L5*L5</f>
        <v>3.5008565998545857</v>
      </c>
      <c r="O5" s="2">
        <f t="shared" ref="O5:O68" si="5">K5*L5</f>
        <v>3.8022807167778616</v>
      </c>
      <c r="P5" s="2">
        <f t="shared" ref="P5:P68" si="6">J5*J5</f>
        <v>2.5952647779619635E-2</v>
      </c>
      <c r="Q5" s="2">
        <f t="shared" ref="Q5:Q68" si="7">(I5-H$2)*(I5-H$2)</f>
        <v>4.1296574814807778</v>
      </c>
      <c r="S5">
        <v>5.2818040000000002</v>
      </c>
      <c r="T5">
        <v>5.7384250000000003</v>
      </c>
      <c r="U5">
        <f t="shared" ref="U5:U68" si="8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7">
        <f>B12*B12</f>
        <v>0.90060253789893319</v>
      </c>
      <c r="C6" s="1"/>
      <c r="D6">
        <v>2</v>
      </c>
      <c r="E6">
        <v>2010</v>
      </c>
      <c r="F6">
        <v>3</v>
      </c>
      <c r="G6">
        <v>31</v>
      </c>
      <c r="H6">
        <v>5.2677200728858562</v>
      </c>
      <c r="I6">
        <v>5.0899530000000004</v>
      </c>
      <c r="J6" s="2">
        <f t="shared" si="0"/>
        <v>-0.1777670728858558</v>
      </c>
      <c r="K6" s="2">
        <f t="shared" si="1"/>
        <v>-2.1463318703703695</v>
      </c>
      <c r="L6" s="2">
        <f t="shared" si="2"/>
        <v>-1.9685647974845191</v>
      </c>
      <c r="M6" s="2">
        <f t="shared" si="3"/>
        <v>4.6067404977675688</v>
      </c>
      <c r="N6" s="2">
        <f t="shared" si="4"/>
        <v>3.8752473618952656</v>
      </c>
      <c r="O6" s="2">
        <f t="shared" si="5"/>
        <v>4.2251933637302157</v>
      </c>
      <c r="P6" s="2">
        <f t="shared" si="6"/>
        <v>3.1601132202405173E-2</v>
      </c>
      <c r="Q6" s="2">
        <f t="shared" si="7"/>
        <v>4.6067404977675919</v>
      </c>
      <c r="S6">
        <v>5.855613</v>
      </c>
      <c r="T6">
        <v>6.4123729999999997</v>
      </c>
      <c r="U6">
        <f t="shared" si="8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8</v>
      </c>
      <c r="B7" s="8">
        <f>H2</f>
        <v>7.2362848703703753</v>
      </c>
      <c r="C7" s="2"/>
      <c r="D7">
        <v>3</v>
      </c>
      <c r="E7">
        <v>2010</v>
      </c>
      <c r="F7">
        <v>4</v>
      </c>
      <c r="G7">
        <v>30</v>
      </c>
      <c r="H7">
        <v>5.6051016167234273</v>
      </c>
      <c r="I7">
        <v>5.3831249999999997</v>
      </c>
      <c r="J7" s="2">
        <f t="shared" si="0"/>
        <v>-0.22197661672342761</v>
      </c>
      <c r="K7" s="2">
        <f t="shared" si="1"/>
        <v>-1.8531598703703702</v>
      </c>
      <c r="L7" s="2">
        <f t="shared" si="2"/>
        <v>-1.6311832536469479</v>
      </c>
      <c r="M7" s="2">
        <f t="shared" si="3"/>
        <v>3.4342015051511274</v>
      </c>
      <c r="N7" s="2">
        <f t="shared" si="4"/>
        <v>2.6607588069782433</v>
      </c>
      <c r="O7" s="2">
        <f t="shared" si="5"/>
        <v>3.0228433468786968</v>
      </c>
      <c r="P7" s="2">
        <f t="shared" si="6"/>
        <v>4.927361837197948E-2</v>
      </c>
      <c r="Q7" s="2">
        <f t="shared" si="7"/>
        <v>3.434201505151147</v>
      </c>
      <c r="S7">
        <v>6.2127059999999998</v>
      </c>
      <c r="T7">
        <v>6.5012179999999997</v>
      </c>
      <c r="U7">
        <f t="shared" si="8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9</v>
      </c>
      <c r="B8" s="8">
        <f>_xlfn.STDEV.P(H4:H111)</f>
        <v>2.312097199992238</v>
      </c>
      <c r="C8" s="5"/>
      <c r="D8">
        <v>4</v>
      </c>
      <c r="E8">
        <v>2010</v>
      </c>
      <c r="F8">
        <v>5</v>
      </c>
      <c r="G8">
        <v>31</v>
      </c>
      <c r="H8">
        <v>6.5289248226160082</v>
      </c>
      <c r="I8">
        <v>6.4534450000000003</v>
      </c>
      <c r="J8" s="2">
        <f t="shared" si="0"/>
        <v>-7.547982261600783E-2</v>
      </c>
      <c r="K8" s="2">
        <f t="shared" si="1"/>
        <v>-0.78283987037036962</v>
      </c>
      <c r="L8" s="2">
        <f t="shared" si="2"/>
        <v>-0.70736004775436712</v>
      </c>
      <c r="M8" s="2">
        <f t="shared" si="3"/>
        <v>0.6128382626414971</v>
      </c>
      <c r="N8" s="2">
        <f t="shared" si="4"/>
        <v>0.50035823715906058</v>
      </c>
      <c r="O8" s="2">
        <f t="shared" si="5"/>
        <v>0.55374964808920724</v>
      </c>
      <c r="P8" s="2">
        <f t="shared" si="6"/>
        <v>5.697203622144007E-3</v>
      </c>
      <c r="Q8" s="2">
        <f t="shared" si="7"/>
        <v>0.61283826264150543</v>
      </c>
      <c r="S8">
        <v>6.9663380000000004</v>
      </c>
      <c r="T8">
        <v>7.5264199999999999</v>
      </c>
      <c r="U8">
        <f t="shared" si="8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10</v>
      </c>
      <c r="B9" s="8">
        <f>I2</f>
        <v>7.2362848703703699</v>
      </c>
      <c r="C9" s="2"/>
      <c r="D9">
        <v>5</v>
      </c>
      <c r="E9">
        <v>2010</v>
      </c>
      <c r="F9">
        <v>6</v>
      </c>
      <c r="G9">
        <v>30</v>
      </c>
      <c r="H9">
        <v>8.1405669373676943</v>
      </c>
      <c r="I9">
        <v>8.8064929999999997</v>
      </c>
      <c r="J9" s="2">
        <f t="shared" si="0"/>
        <v>0.66592606263230536</v>
      </c>
      <c r="K9" s="2">
        <f t="shared" si="1"/>
        <v>1.5702081296296297</v>
      </c>
      <c r="L9" s="2">
        <f t="shared" si="2"/>
        <v>0.90428206699731906</v>
      </c>
      <c r="M9" s="2">
        <f t="shared" si="3"/>
        <v>2.46555357035498</v>
      </c>
      <c r="N9" s="2">
        <f t="shared" si="4"/>
        <v>0.81772605669294385</v>
      </c>
      <c r="O9" s="2">
        <f t="shared" si="5"/>
        <v>1.4199110530774759</v>
      </c>
      <c r="P9" s="2">
        <f t="shared" si="6"/>
        <v>0.44345752089296508</v>
      </c>
      <c r="Q9" s="2">
        <f t="shared" si="7"/>
        <v>2.4655535703549636</v>
      </c>
      <c r="S9">
        <v>8.0567130000000002</v>
      </c>
      <c r="T9">
        <v>9.3709589999999992</v>
      </c>
      <c r="U9">
        <f t="shared" si="8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11</v>
      </c>
      <c r="B10" s="8">
        <f>_xlfn.STDEV.P(I4:I111)</f>
        <v>2.4363490262215648</v>
      </c>
      <c r="D10">
        <v>6</v>
      </c>
      <c r="E10">
        <v>2010</v>
      </c>
      <c r="F10">
        <v>7</v>
      </c>
      <c r="G10">
        <v>31</v>
      </c>
      <c r="H10">
        <v>10.311348311644846</v>
      </c>
      <c r="I10">
        <v>11.253795</v>
      </c>
      <c r="J10" s="2">
        <f t="shared" si="0"/>
        <v>0.94244668835515455</v>
      </c>
      <c r="K10" s="2">
        <f t="shared" si="1"/>
        <v>4.0175101296296303</v>
      </c>
      <c r="L10" s="2">
        <f t="shared" si="2"/>
        <v>3.0750634412744704</v>
      </c>
      <c r="M10" s="2">
        <f t="shared" si="3"/>
        <v>16.140387641676689</v>
      </c>
      <c r="N10" s="2">
        <f t="shared" si="4"/>
        <v>9.4560151678627875</v>
      </c>
      <c r="O10" s="2">
        <f t="shared" si="5"/>
        <v>12.354098524573935</v>
      </c>
      <c r="P10" s="2">
        <f t="shared" si="6"/>
        <v>0.88820576039159782</v>
      </c>
      <c r="Q10" s="2">
        <f t="shared" si="7"/>
        <v>16.140387641676647</v>
      </c>
      <c r="S10">
        <v>10.862743</v>
      </c>
      <c r="T10">
        <v>12.556028</v>
      </c>
      <c r="U10">
        <f t="shared" si="8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D11">
        <v>7</v>
      </c>
      <c r="E11">
        <v>2010</v>
      </c>
      <c r="F11">
        <v>8</v>
      </c>
      <c r="G11">
        <v>31</v>
      </c>
      <c r="H11">
        <v>10.210642679171549</v>
      </c>
      <c r="I11">
        <v>10.724527999999999</v>
      </c>
      <c r="J11" s="2">
        <f t="shared" si="0"/>
        <v>0.51388532082845018</v>
      </c>
      <c r="K11" s="2">
        <f t="shared" si="1"/>
        <v>3.4882431296296295</v>
      </c>
      <c r="L11" s="2">
        <f t="shared" si="2"/>
        <v>2.974357808801174</v>
      </c>
      <c r="M11" s="2">
        <f t="shared" si="3"/>
        <v>12.167840131408312</v>
      </c>
      <c r="N11" s="2">
        <f t="shared" si="4"/>
        <v>8.8468043747765215</v>
      </c>
      <c r="O11" s="2">
        <f t="shared" si="5"/>
        <v>10.375283191610935</v>
      </c>
      <c r="P11" s="2">
        <f t="shared" si="6"/>
        <v>0.26407812296295918</v>
      </c>
      <c r="Q11" s="2">
        <f t="shared" si="7"/>
        <v>12.167840131408274</v>
      </c>
      <c r="S11">
        <v>13.279059</v>
      </c>
      <c r="T11">
        <v>15.188703</v>
      </c>
      <c r="U11">
        <f t="shared" si="8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18</v>
      </c>
      <c r="B12" s="7">
        <f>SUM(O4:O111)/SQRT(SUM(M4:M111)*SUM(N4:N111))</f>
        <v>0.9490008102730646</v>
      </c>
      <c r="C12" s="7"/>
      <c r="D12">
        <v>8</v>
      </c>
      <c r="E12">
        <v>2010</v>
      </c>
      <c r="F12">
        <v>9</v>
      </c>
      <c r="G12">
        <v>30</v>
      </c>
      <c r="H12">
        <v>8.8247006261123282</v>
      </c>
      <c r="I12">
        <v>9.3905910000000006</v>
      </c>
      <c r="J12" s="2">
        <f t="shared" si="0"/>
        <v>0.56589037388767238</v>
      </c>
      <c r="K12" s="2">
        <f t="shared" si="1"/>
        <v>2.1543061296296306</v>
      </c>
      <c r="L12" s="2">
        <f t="shared" si="2"/>
        <v>1.5884157557419529</v>
      </c>
      <c r="M12" s="2">
        <f t="shared" si="3"/>
        <v>4.6410349001597986</v>
      </c>
      <c r="N12" s="2">
        <f t="shared" si="4"/>
        <v>2.5230646130892795</v>
      </c>
      <c r="O12" s="2">
        <f t="shared" si="5"/>
        <v>3.4219337989951715</v>
      </c>
      <c r="P12" s="2">
        <f t="shared" si="6"/>
        <v>0.32023191525872963</v>
      </c>
      <c r="Q12" s="2">
        <f t="shared" si="7"/>
        <v>4.6410349001597764</v>
      </c>
      <c r="S12">
        <v>13.139711999999999</v>
      </c>
      <c r="T12">
        <v>15.156300999999999</v>
      </c>
      <c r="U12">
        <f t="shared" si="8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D13">
        <v>9</v>
      </c>
      <c r="E13">
        <v>2010</v>
      </c>
      <c r="F13">
        <v>10</v>
      </c>
      <c r="G13">
        <v>31</v>
      </c>
      <c r="H13">
        <v>7.209104118462248</v>
      </c>
      <c r="I13">
        <v>7.7608730000000001</v>
      </c>
      <c r="J13" s="2">
        <f t="shared" si="0"/>
        <v>0.55176888153775216</v>
      </c>
      <c r="K13" s="2">
        <f t="shared" si="1"/>
        <v>0.5245881296296302</v>
      </c>
      <c r="L13" s="2">
        <f t="shared" si="2"/>
        <v>-2.7180751908127299E-2</v>
      </c>
      <c r="M13" s="2">
        <f t="shared" si="3"/>
        <v>0.27519270574831367</v>
      </c>
      <c r="N13" s="2">
        <f t="shared" si="4"/>
        <v>7.387932742911658E-4</v>
      </c>
      <c r="O13" s="2">
        <f t="shared" si="5"/>
        <v>-1.4258699805411501E-2</v>
      </c>
      <c r="P13" s="2">
        <f t="shared" si="6"/>
        <v>0.304448898633422</v>
      </c>
      <c r="Q13" s="2">
        <f t="shared" si="7"/>
        <v>0.27519270574830812</v>
      </c>
      <c r="S13">
        <v>12.061854</v>
      </c>
      <c r="T13">
        <v>14.002096</v>
      </c>
      <c r="U13">
        <f t="shared" si="8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4.9982389637715627</v>
      </c>
      <c r="I14">
        <v>5.7657990000000003</v>
      </c>
      <c r="J14" s="2">
        <f t="shared" si="0"/>
        <v>0.7675600362284376</v>
      </c>
      <c r="K14" s="2">
        <f t="shared" si="1"/>
        <v>-1.4704858703703696</v>
      </c>
      <c r="L14" s="2">
        <f t="shared" si="2"/>
        <v>-2.2380459065988125</v>
      </c>
      <c r="M14" s="2">
        <f t="shared" si="3"/>
        <v>2.1623286949589033</v>
      </c>
      <c r="N14" s="2">
        <f t="shared" si="4"/>
        <v>5.0088494800437005</v>
      </c>
      <c r="O14" s="2">
        <f t="shared" si="5"/>
        <v>3.2910148828937977</v>
      </c>
      <c r="P14" s="2">
        <f t="shared" si="6"/>
        <v>0.58914840921500045</v>
      </c>
      <c r="Q14" s="2">
        <f t="shared" si="7"/>
        <v>2.1623286949589189</v>
      </c>
      <c r="S14">
        <v>5.7312029999999998</v>
      </c>
      <c r="T14">
        <v>6.2288560000000004</v>
      </c>
      <c r="U14">
        <f t="shared" si="8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D15">
        <v>11</v>
      </c>
      <c r="E15">
        <v>2010</v>
      </c>
      <c r="F15">
        <v>12</v>
      </c>
      <c r="G15">
        <v>31</v>
      </c>
      <c r="H15">
        <v>4.5713331872584169</v>
      </c>
      <c r="I15">
        <v>4.8019150000000002</v>
      </c>
      <c r="J15" s="2">
        <f t="shared" si="0"/>
        <v>0.23058181274158329</v>
      </c>
      <c r="K15" s="2">
        <f t="shared" si="1"/>
        <v>-2.4343698703703698</v>
      </c>
      <c r="L15" s="2">
        <f t="shared" si="2"/>
        <v>-2.6649516831119584</v>
      </c>
      <c r="M15" s="2">
        <f t="shared" si="3"/>
        <v>5.926156665767051</v>
      </c>
      <c r="N15" s="2">
        <f t="shared" si="4"/>
        <v>7.1019674733212597</v>
      </c>
      <c r="O15" s="2">
        <f t="shared" si="5"/>
        <v>6.487478083360557</v>
      </c>
      <c r="P15" s="2">
        <f t="shared" si="6"/>
        <v>5.3167972367194581E-2</v>
      </c>
      <c r="Q15" s="2">
        <f t="shared" si="7"/>
        <v>5.9261566657670768</v>
      </c>
      <c r="S15">
        <v>4.0966670000000001</v>
      </c>
      <c r="T15">
        <v>3.8112159999999999</v>
      </c>
      <c r="U15">
        <f t="shared" si="8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4.9485526795823844</v>
      </c>
      <c r="I16">
        <v>4.3048380000000002</v>
      </c>
      <c r="J16" s="2">
        <f t="shared" si="0"/>
        <v>-0.64371467958238426</v>
      </c>
      <c r="K16" s="2">
        <f t="shared" si="1"/>
        <v>-2.9314468703703698</v>
      </c>
      <c r="L16" s="2">
        <f t="shared" si="2"/>
        <v>-2.2877321907879908</v>
      </c>
      <c r="M16" s="2">
        <f t="shared" si="3"/>
        <v>8.5933807538042348</v>
      </c>
      <c r="N16" s="2">
        <f t="shared" si="4"/>
        <v>5.23371857676762</v>
      </c>
      <c r="O16" s="2">
        <f t="shared" si="5"/>
        <v>6.7063653709310058</v>
      </c>
      <c r="P16" s="2">
        <f t="shared" si="6"/>
        <v>0.41436858870985166</v>
      </c>
      <c r="Q16" s="2">
        <f t="shared" si="7"/>
        <v>8.5933807538042668</v>
      </c>
      <c r="S16">
        <v>4.0692149999999998</v>
      </c>
      <c r="T16">
        <v>4.1087809999999996</v>
      </c>
      <c r="U16">
        <f t="shared" si="8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4.0785497247884717</v>
      </c>
      <c r="I17">
        <v>3.5831170000000001</v>
      </c>
      <c r="J17" s="2">
        <f t="shared" si="0"/>
        <v>-0.49543272478847156</v>
      </c>
      <c r="K17" s="2">
        <f t="shared" si="1"/>
        <v>-3.6531678703703698</v>
      </c>
      <c r="L17" s="2">
        <f t="shared" si="2"/>
        <v>-3.1577351455819036</v>
      </c>
      <c r="M17" s="2">
        <f t="shared" si="3"/>
        <v>13.345635489106384</v>
      </c>
      <c r="N17" s="2">
        <f t="shared" si="4"/>
        <v>9.9712912496431656</v>
      </c>
      <c r="O17" s="2">
        <f t="shared" si="5"/>
        <v>11.535736576979113</v>
      </c>
      <c r="P17" s="2">
        <f t="shared" si="6"/>
        <v>0.24545358479132939</v>
      </c>
      <c r="Q17" s="2">
        <f t="shared" si="7"/>
        <v>13.345635489106423</v>
      </c>
      <c r="S17">
        <v>4.3104899999999997</v>
      </c>
      <c r="T17">
        <v>4.5162529999999999</v>
      </c>
      <c r="U17">
        <f t="shared" si="8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5.0220458847643972</v>
      </c>
      <c r="I18">
        <v>4.5250349999999999</v>
      </c>
      <c r="J18" s="2">
        <f t="shared" si="0"/>
        <v>-0.49701088476439725</v>
      </c>
      <c r="K18" s="2">
        <f t="shared" si="1"/>
        <v>-2.71124987037037</v>
      </c>
      <c r="L18" s="2">
        <f t="shared" si="2"/>
        <v>-2.2142389856059781</v>
      </c>
      <c r="M18" s="2">
        <f t="shared" si="3"/>
        <v>7.3508758595833479</v>
      </c>
      <c r="N18" s="2">
        <f t="shared" si="4"/>
        <v>4.9028542853773907</v>
      </c>
      <c r="O18" s="2">
        <f t="shared" si="5"/>
        <v>6.0033551626932278</v>
      </c>
      <c r="P18" s="2">
        <f t="shared" si="6"/>
        <v>0.24701981957428898</v>
      </c>
      <c r="Q18" s="2">
        <f t="shared" si="7"/>
        <v>7.3508758595833772</v>
      </c>
      <c r="S18">
        <v>4.6696390000000001</v>
      </c>
      <c r="T18">
        <v>4.4694390000000004</v>
      </c>
      <c r="U18">
        <f t="shared" si="8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5.15614625985432</v>
      </c>
      <c r="I19">
        <v>4.8515620000000004</v>
      </c>
      <c r="J19" s="2">
        <f t="shared" si="0"/>
        <v>-0.30458425985431958</v>
      </c>
      <c r="K19" s="2">
        <f t="shared" si="1"/>
        <v>-2.3847228703703696</v>
      </c>
      <c r="L19" s="2">
        <f t="shared" si="2"/>
        <v>-2.0801386105160553</v>
      </c>
      <c r="M19" s="2">
        <f t="shared" si="3"/>
        <v>5.6869031684674942</v>
      </c>
      <c r="N19" s="2">
        <f t="shared" si="4"/>
        <v>4.3269766389596649</v>
      </c>
      <c r="O19" s="2">
        <f t="shared" si="5"/>
        <v>4.9605541180380799</v>
      </c>
      <c r="P19" s="2">
        <f t="shared" si="6"/>
        <v>9.2771571351003682E-2</v>
      </c>
      <c r="Q19" s="2">
        <f t="shared" si="7"/>
        <v>5.68690316846752</v>
      </c>
      <c r="S19">
        <v>5.725752</v>
      </c>
      <c r="T19">
        <v>6.1887270000000001</v>
      </c>
      <c r="U19">
        <f t="shared" si="8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6.5278902956086977</v>
      </c>
      <c r="I20">
        <v>5.832058</v>
      </c>
      <c r="J20" s="2">
        <f t="shared" si="0"/>
        <v>-0.69583229560869775</v>
      </c>
      <c r="K20" s="2">
        <f t="shared" si="1"/>
        <v>-1.40422687037037</v>
      </c>
      <c r="L20" s="2">
        <f t="shared" si="2"/>
        <v>-0.70839457476167755</v>
      </c>
      <c r="M20" s="2">
        <f t="shared" si="3"/>
        <v>1.9718531034701638</v>
      </c>
      <c r="N20" s="2">
        <f t="shared" si="4"/>
        <v>0.50182287355177801</v>
      </c>
      <c r="O20" s="2">
        <f t="shared" si="5"/>
        <v>0.99474669670493954</v>
      </c>
      <c r="P20" s="2">
        <f t="shared" si="6"/>
        <v>0.48418258361207012</v>
      </c>
      <c r="Q20" s="2">
        <f t="shared" si="7"/>
        <v>1.9718531034701787</v>
      </c>
      <c r="S20">
        <v>6.651535</v>
      </c>
      <c r="T20">
        <v>7.3997349999999997</v>
      </c>
      <c r="U20">
        <f t="shared" si="8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8.5371401410886154</v>
      </c>
      <c r="I21">
        <v>7.7188309999999998</v>
      </c>
      <c r="J21" s="2">
        <f t="shared" si="0"/>
        <v>-0.81830914108861563</v>
      </c>
      <c r="K21" s="2">
        <f t="shared" si="1"/>
        <v>0.48254612962962984</v>
      </c>
      <c r="L21" s="2">
        <f t="shared" si="2"/>
        <v>1.3008552707182401</v>
      </c>
      <c r="M21" s="2">
        <f t="shared" si="3"/>
        <v>0.23285076722053552</v>
      </c>
      <c r="N21" s="2">
        <f t="shared" si="4"/>
        <v>1.6922244353554259</v>
      </c>
      <c r="O21" s="2">
        <f t="shared" si="5"/>
        <v>0.62772267609339116</v>
      </c>
      <c r="P21" s="2">
        <f t="shared" si="6"/>
        <v>0.66962985038918788</v>
      </c>
      <c r="Q21" s="2">
        <f t="shared" si="7"/>
        <v>0.23285076722053039</v>
      </c>
      <c r="S21">
        <v>8.1925410000000003</v>
      </c>
      <c r="T21">
        <v>9.4273530000000001</v>
      </c>
      <c r="U21">
        <f t="shared" si="8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9.7156177415191003</v>
      </c>
      <c r="I22">
        <v>10.470634</v>
      </c>
      <c r="J22" s="2">
        <f t="shared" si="0"/>
        <v>0.75501625848090015</v>
      </c>
      <c r="K22" s="2">
        <f t="shared" si="1"/>
        <v>3.2343491296296305</v>
      </c>
      <c r="L22" s="2">
        <f t="shared" si="2"/>
        <v>2.479332871148725</v>
      </c>
      <c r="M22" s="2">
        <f t="shared" si="3"/>
        <v>10.461014292335948</v>
      </c>
      <c r="N22" s="2">
        <f t="shared" si="4"/>
        <v>6.1470914859585806</v>
      </c>
      <c r="O22" s="2">
        <f t="shared" si="5"/>
        <v>8.0190281138620119</v>
      </c>
      <c r="P22" s="2">
        <f t="shared" si="6"/>
        <v>0.57004955057049744</v>
      </c>
      <c r="Q22" s="2">
        <f t="shared" si="7"/>
        <v>10.461014292335914</v>
      </c>
      <c r="S22">
        <v>10.529388000000001</v>
      </c>
      <c r="T22">
        <v>12.164102</v>
      </c>
      <c r="U22">
        <f t="shared" si="8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10.509950391537375</v>
      </c>
      <c r="I23">
        <v>10.573588000000001</v>
      </c>
      <c r="J23" s="2">
        <f t="shared" si="0"/>
        <v>6.3637608462626005E-2</v>
      </c>
      <c r="K23" s="2">
        <f t="shared" si="1"/>
        <v>3.3373031296296309</v>
      </c>
      <c r="L23" s="2">
        <f t="shared" si="2"/>
        <v>3.2736655211669996</v>
      </c>
      <c r="M23" s="2">
        <f t="shared" si="3"/>
        <v>11.13759217903573</v>
      </c>
      <c r="N23" s="2">
        <f t="shared" si="4"/>
        <v>10.716885944477603</v>
      </c>
      <c r="O23" s="2">
        <f t="shared" si="5"/>
        <v>10.925214189151244</v>
      </c>
      <c r="P23" s="2">
        <f t="shared" si="6"/>
        <v>4.0497452108424889E-3</v>
      </c>
      <c r="Q23" s="2">
        <f t="shared" si="7"/>
        <v>11.137592179035694</v>
      </c>
      <c r="S23">
        <v>12.893722</v>
      </c>
      <c r="T23">
        <v>14.740093</v>
      </c>
      <c r="U23">
        <f t="shared" si="8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10.273520688565668</v>
      </c>
      <c r="I24">
        <v>9.3907810000000005</v>
      </c>
      <c r="J24" s="2">
        <f t="shared" si="0"/>
        <v>-0.88273968856566754</v>
      </c>
      <c r="K24" s="2">
        <f t="shared" si="1"/>
        <v>2.1544961296296306</v>
      </c>
      <c r="L24" s="2">
        <f t="shared" si="2"/>
        <v>3.0372358181952928</v>
      </c>
      <c r="M24" s="2">
        <f t="shared" si="3"/>
        <v>4.6418535725890582</v>
      </c>
      <c r="N24" s="2">
        <f t="shared" si="4"/>
        <v>9.2248014153284288</v>
      </c>
      <c r="O24" s="2">
        <f t="shared" si="5"/>
        <v>6.5437128150742421</v>
      </c>
      <c r="P24" s="2">
        <f t="shared" si="6"/>
        <v>0.7792293577690117</v>
      </c>
      <c r="Q24" s="2">
        <f t="shared" si="7"/>
        <v>4.6418535725890351</v>
      </c>
      <c r="S24">
        <v>13.478433000000001</v>
      </c>
      <c r="T24">
        <v>15.472922000000001</v>
      </c>
      <c r="U24">
        <f t="shared" si="8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7.3103778372725259</v>
      </c>
      <c r="I25">
        <v>7.5293890000000001</v>
      </c>
      <c r="J25" s="2">
        <f t="shared" si="0"/>
        <v>0.21901116272747423</v>
      </c>
      <c r="K25" s="2">
        <f t="shared" si="1"/>
        <v>0.29310412962963017</v>
      </c>
      <c r="L25" s="2">
        <f t="shared" si="2"/>
        <v>7.4092966902150614E-2</v>
      </c>
      <c r="M25" s="2">
        <f t="shared" si="3"/>
        <v>8.5910030805943047E-2</v>
      </c>
      <c r="N25" s="2">
        <f t="shared" si="4"/>
        <v>5.4897677443631861E-3</v>
      </c>
      <c r="O25" s="2">
        <f t="shared" si="5"/>
        <v>2.1716954575531851E-2</v>
      </c>
      <c r="P25" s="2">
        <f t="shared" si="6"/>
        <v>4.7965889399240194E-2</v>
      </c>
      <c r="Q25" s="2">
        <f t="shared" si="7"/>
        <v>8.5910030805939924E-2</v>
      </c>
      <c r="S25">
        <v>12.416278</v>
      </c>
      <c r="T25">
        <v>14.415647999999999</v>
      </c>
      <c r="U25">
        <f t="shared" si="8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4.9617745220218881</v>
      </c>
      <c r="I26">
        <v>5.3008189999999997</v>
      </c>
      <c r="J26" s="2">
        <f t="shared" si="0"/>
        <v>0.33904447797811166</v>
      </c>
      <c r="K26" s="2">
        <f t="shared" si="1"/>
        <v>-1.9354658703703702</v>
      </c>
      <c r="L26" s="2">
        <f t="shared" si="2"/>
        <v>-2.2745103483484872</v>
      </c>
      <c r="M26" s="2">
        <f t="shared" si="3"/>
        <v>3.7460281353685345</v>
      </c>
      <c r="N26" s="2">
        <f t="shared" si="4"/>
        <v>5.1733973247443563</v>
      </c>
      <c r="O26" s="2">
        <f t="shared" si="5"/>
        <v>4.4022371510327183</v>
      </c>
      <c r="P26" s="2">
        <f t="shared" si="6"/>
        <v>0.11495115804745024</v>
      </c>
      <c r="Q26" s="2">
        <f t="shared" si="7"/>
        <v>3.7460281353685554</v>
      </c>
      <c r="S26">
        <v>7.2547030000000001</v>
      </c>
      <c r="T26">
        <v>8.0990950000000002</v>
      </c>
      <c r="U26">
        <f t="shared" si="8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4.6499546045559992</v>
      </c>
      <c r="I27">
        <v>3.5235210000000001</v>
      </c>
      <c r="J27" s="2">
        <f t="shared" si="0"/>
        <v>-1.1264336045559991</v>
      </c>
      <c r="K27" s="2">
        <f t="shared" si="1"/>
        <v>-3.7127638703703698</v>
      </c>
      <c r="L27" s="2">
        <f t="shared" si="2"/>
        <v>-2.5863302658143761</v>
      </c>
      <c r="M27" s="2">
        <f t="shared" si="3"/>
        <v>13.784615557127568</v>
      </c>
      <c r="N27" s="2">
        <f t="shared" si="4"/>
        <v>6.6891042438674608</v>
      </c>
      <c r="O27" s="2">
        <f t="shared" si="5"/>
        <v>9.6024335677610111</v>
      </c>
      <c r="P27" s="2">
        <f t="shared" si="6"/>
        <v>1.2688526654730208</v>
      </c>
      <c r="Q27" s="2">
        <f t="shared" si="7"/>
        <v>13.784615557127609</v>
      </c>
      <c r="S27">
        <v>3.306524</v>
      </c>
      <c r="T27">
        <v>3.2822840000000002</v>
      </c>
      <c r="U27">
        <f t="shared" si="8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4.6752560933141263</v>
      </c>
      <c r="I28">
        <v>4.1981859999999998</v>
      </c>
      <c r="J28" s="2">
        <f t="shared" si="0"/>
        <v>-0.47707009331412653</v>
      </c>
      <c r="K28" s="2">
        <f t="shared" si="1"/>
        <v>-3.0380988703703702</v>
      </c>
      <c r="L28" s="2">
        <f t="shared" si="2"/>
        <v>-2.561028777056249</v>
      </c>
      <c r="M28" s="2">
        <f t="shared" si="3"/>
        <v>9.2300447461457189</v>
      </c>
      <c r="N28" s="2">
        <f t="shared" si="4"/>
        <v>6.5588683969102259</v>
      </c>
      <c r="O28" s="2">
        <f t="shared" si="5"/>
        <v>7.7806586345606004</v>
      </c>
      <c r="P28" s="2">
        <f t="shared" si="6"/>
        <v>0.22759587393474939</v>
      </c>
      <c r="Q28" s="2">
        <f t="shared" si="7"/>
        <v>9.2300447461457527</v>
      </c>
      <c r="S28">
        <v>4.1439440000000003</v>
      </c>
      <c r="T28">
        <v>3.927359</v>
      </c>
      <c r="U28">
        <f t="shared" si="8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4.6544465900913821</v>
      </c>
      <c r="I29">
        <v>4.2563820000000003</v>
      </c>
      <c r="J29" s="2">
        <f t="shared" si="0"/>
        <v>-0.39806459009138173</v>
      </c>
      <c r="K29" s="2">
        <f t="shared" si="1"/>
        <v>-2.9799028703703696</v>
      </c>
      <c r="L29" s="2">
        <f t="shared" si="2"/>
        <v>-2.5818382802789932</v>
      </c>
      <c r="M29" s="2">
        <f t="shared" si="3"/>
        <v>8.8798211168415673</v>
      </c>
      <c r="N29" s="2">
        <f t="shared" si="4"/>
        <v>6.6658889055139889</v>
      </c>
      <c r="O29" s="2">
        <f t="shared" si="5"/>
        <v>7.6936273022354706</v>
      </c>
      <c r="P29" s="2">
        <f t="shared" si="6"/>
        <v>0.15845541788461975</v>
      </c>
      <c r="Q29" s="2">
        <f t="shared" si="7"/>
        <v>8.8798211168415992</v>
      </c>
      <c r="S29">
        <v>4.8668040000000001</v>
      </c>
      <c r="T29">
        <v>5.1388389999999999</v>
      </c>
      <c r="U29">
        <f t="shared" si="8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4.6863087419340799</v>
      </c>
      <c r="I30">
        <v>4.3000590000000001</v>
      </c>
      <c r="J30" s="2">
        <f t="shared" si="0"/>
        <v>-0.38624974193407979</v>
      </c>
      <c r="K30" s="2">
        <f t="shared" si="1"/>
        <v>-2.9362258703703699</v>
      </c>
      <c r="L30" s="2">
        <f t="shared" si="2"/>
        <v>-2.5499761284362954</v>
      </c>
      <c r="M30" s="2">
        <f t="shared" si="3"/>
        <v>8.6214223618322361</v>
      </c>
      <c r="N30" s="2">
        <f t="shared" si="4"/>
        <v>6.5023782555949579</v>
      </c>
      <c r="O30" s="2">
        <f t="shared" si="5"/>
        <v>7.4873058771415275</v>
      </c>
      <c r="P30" s="2">
        <f t="shared" si="6"/>
        <v>0.14918886314414323</v>
      </c>
      <c r="Q30" s="2">
        <f t="shared" si="7"/>
        <v>8.6214223618322681</v>
      </c>
      <c r="S30">
        <v>4.7258519999999997</v>
      </c>
      <c r="T30">
        <v>4.2618510000000001</v>
      </c>
      <c r="U30">
        <f t="shared" si="8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6.633882255679028</v>
      </c>
      <c r="I31">
        <v>5.3488879999999996</v>
      </c>
      <c r="J31" s="2">
        <f t="shared" si="0"/>
        <v>-1.2849942556790284</v>
      </c>
      <c r="K31" s="2">
        <f t="shared" si="1"/>
        <v>-1.8873968703703703</v>
      </c>
      <c r="L31" s="2">
        <f t="shared" si="2"/>
        <v>-0.60240261469134726</v>
      </c>
      <c r="M31" s="2">
        <f t="shared" si="3"/>
        <v>3.5622669462838683</v>
      </c>
      <c r="N31" s="2">
        <f t="shared" si="4"/>
        <v>0.36288891018697178</v>
      </c>
      <c r="O31" s="2">
        <f t="shared" si="5"/>
        <v>1.1369728096713769</v>
      </c>
      <c r="P31" s="2">
        <f t="shared" si="6"/>
        <v>1.6512102371281001</v>
      </c>
      <c r="Q31" s="2">
        <f t="shared" si="7"/>
        <v>3.5622669462838883</v>
      </c>
      <c r="S31">
        <v>5.8077240000000003</v>
      </c>
      <c r="T31">
        <v>6.2101850000000001</v>
      </c>
      <c r="U31">
        <f t="shared" si="8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7.5429137582803998</v>
      </c>
      <c r="I32">
        <v>6.8545740000000004</v>
      </c>
      <c r="J32" s="2">
        <f t="shared" si="0"/>
        <v>-0.68833975828039939</v>
      </c>
      <c r="K32" s="2">
        <f t="shared" si="1"/>
        <v>-0.38171087037036955</v>
      </c>
      <c r="L32" s="2">
        <f t="shared" si="2"/>
        <v>0.30662888791002452</v>
      </c>
      <c r="M32" s="2">
        <f t="shared" si="3"/>
        <v>0.14570318855890507</v>
      </c>
      <c r="N32" s="2">
        <f t="shared" si="4"/>
        <v>9.4021274900938381E-2</v>
      </c>
      <c r="O32" s="2">
        <f t="shared" si="5"/>
        <v>-0.11704357968483395</v>
      </c>
      <c r="P32" s="2">
        <f t="shared" si="6"/>
        <v>0.47381162282951866</v>
      </c>
      <c r="Q32" s="2">
        <f t="shared" si="7"/>
        <v>0.14570318855890912</v>
      </c>
      <c r="S32">
        <v>7.3342520000000002</v>
      </c>
      <c r="T32">
        <v>8.5556420000000006</v>
      </c>
      <c r="U32">
        <f t="shared" si="8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8.2626671003451584</v>
      </c>
      <c r="I33">
        <v>8.6545620000000003</v>
      </c>
      <c r="J33" s="2">
        <f t="shared" si="0"/>
        <v>0.39189489965484192</v>
      </c>
      <c r="K33" s="2">
        <f t="shared" si="1"/>
        <v>1.4182771296296304</v>
      </c>
      <c r="L33" s="2">
        <f t="shared" si="2"/>
        <v>1.0263822299747831</v>
      </c>
      <c r="M33" s="2">
        <f t="shared" si="3"/>
        <v>2.0115100164304636</v>
      </c>
      <c r="N33" s="2">
        <f t="shared" si="4"/>
        <v>1.0534604820080087</v>
      </c>
      <c r="O33" s="2">
        <f t="shared" si="5"/>
        <v>1.4556944430314946</v>
      </c>
      <c r="P33" s="2">
        <f t="shared" si="6"/>
        <v>0.15358161237547863</v>
      </c>
      <c r="Q33" s="2">
        <f t="shared" si="7"/>
        <v>2.011510016430448</v>
      </c>
      <c r="S33">
        <v>8.6606909999999999</v>
      </c>
      <c r="T33">
        <v>10.325079000000001</v>
      </c>
      <c r="U33">
        <f t="shared" si="8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10.310158680879525</v>
      </c>
      <c r="I34">
        <v>10.81798</v>
      </c>
      <c r="J34" s="2">
        <f t="shared" si="0"/>
        <v>0.50782131912047568</v>
      </c>
      <c r="K34" s="2">
        <f t="shared" si="1"/>
        <v>3.5816951296296304</v>
      </c>
      <c r="L34" s="2">
        <f t="shared" si="2"/>
        <v>3.0738738105091494</v>
      </c>
      <c r="M34" s="2">
        <f t="shared" si="3"/>
        <v>12.828540001612614</v>
      </c>
      <c r="N34" s="2">
        <f t="shared" si="4"/>
        <v>9.4487002029340381</v>
      </c>
      <c r="O34" s="2">
        <f t="shared" si="5"/>
        <v>11.009678856196693</v>
      </c>
      <c r="P34" s="2">
        <f t="shared" si="6"/>
        <v>0.25788249215325998</v>
      </c>
      <c r="Q34" s="2">
        <f t="shared" si="7"/>
        <v>12.828540001612577</v>
      </c>
      <c r="S34">
        <v>11.135647000000001</v>
      </c>
      <c r="T34">
        <v>13.190016</v>
      </c>
      <c r="U34">
        <f t="shared" si="8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11.007563529035263</v>
      </c>
      <c r="I35">
        <v>8.1575600000000001</v>
      </c>
      <c r="J35" s="2">
        <f t="shared" si="0"/>
        <v>-2.8500035290352628</v>
      </c>
      <c r="K35" s="2">
        <f t="shared" si="1"/>
        <v>0.92127512962963021</v>
      </c>
      <c r="L35" s="2">
        <f t="shared" si="2"/>
        <v>3.7712786586648877</v>
      </c>
      <c r="M35" s="2">
        <f t="shared" si="3"/>
        <v>0.8487478644740919</v>
      </c>
      <c r="N35" s="2">
        <f t="shared" si="4"/>
        <v>14.222542721301235</v>
      </c>
      <c r="O35" s="2">
        <f t="shared" si="5"/>
        <v>3.4743852351309523</v>
      </c>
      <c r="P35" s="2">
        <f t="shared" si="6"/>
        <v>8.1225201155134528</v>
      </c>
      <c r="Q35" s="2">
        <f t="shared" si="7"/>
        <v>0.84874786447408213</v>
      </c>
      <c r="S35">
        <v>13.613049999999999</v>
      </c>
      <c r="T35">
        <v>15.817727</v>
      </c>
      <c r="U35">
        <f t="shared" si="8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10.148421978421815</v>
      </c>
      <c r="I36">
        <v>9.2495150000000006</v>
      </c>
      <c r="J36" s="2">
        <f t="shared" si="0"/>
        <v>-0.89890697842181488</v>
      </c>
      <c r="K36" s="2">
        <f t="shared" si="1"/>
        <v>2.0132301296296307</v>
      </c>
      <c r="L36" s="2">
        <f t="shared" si="2"/>
        <v>2.9121371080514402</v>
      </c>
      <c r="M36" s="2">
        <f t="shared" si="3"/>
        <v>4.0530955548485395</v>
      </c>
      <c r="N36" s="2">
        <f t="shared" si="4"/>
        <v>8.4805425360902049</v>
      </c>
      <c r="O36" s="2">
        <f t="shared" si="5"/>
        <v>5.8628021675416591</v>
      </c>
      <c r="P36" s="2">
        <f t="shared" si="6"/>
        <v>0.80803375585543713</v>
      </c>
      <c r="Q36" s="2">
        <f t="shared" si="7"/>
        <v>4.0530955548485181</v>
      </c>
      <c r="S36">
        <v>13.893703</v>
      </c>
      <c r="T36">
        <v>16.177311</v>
      </c>
      <c r="U36">
        <f t="shared" si="8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7.6851213164498109</v>
      </c>
      <c r="I37">
        <v>7.6215419999999998</v>
      </c>
      <c r="J37" s="2">
        <f t="shared" si="0"/>
        <v>-6.3579316449811074E-2</v>
      </c>
      <c r="K37" s="2">
        <f t="shared" si="1"/>
        <v>0.38525712962962988</v>
      </c>
      <c r="L37" s="2">
        <f t="shared" si="2"/>
        <v>0.44883644607943562</v>
      </c>
      <c r="M37" s="2">
        <f t="shared" si="3"/>
        <v>0.14842305593046143</v>
      </c>
      <c r="N37" s="2">
        <f t="shared" si="4"/>
        <v>0.20145415532921812</v>
      </c>
      <c r="O37" s="2">
        <f t="shared" si="5"/>
        <v>0.17291744088972752</v>
      </c>
      <c r="P37" s="2">
        <f t="shared" si="6"/>
        <v>4.0423294802252171E-3</v>
      </c>
      <c r="Q37" s="2">
        <f t="shared" si="7"/>
        <v>0.14842305593045735</v>
      </c>
      <c r="S37">
        <v>12.509562000000001</v>
      </c>
      <c r="T37">
        <v>14.695318</v>
      </c>
      <c r="U37">
        <f t="shared" si="8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6.0099182840102445</v>
      </c>
      <c r="I38">
        <v>6.709956</v>
      </c>
      <c r="J38" s="2">
        <f t="shared" si="0"/>
        <v>0.7000377159897555</v>
      </c>
      <c r="K38" s="2">
        <f t="shared" si="1"/>
        <v>-0.52632887037036991</v>
      </c>
      <c r="L38" s="2">
        <f t="shared" si="2"/>
        <v>-1.2263665863601307</v>
      </c>
      <c r="M38" s="2">
        <f t="shared" si="3"/>
        <v>0.27702207978534965</v>
      </c>
      <c r="N38" s="2">
        <f t="shared" si="4"/>
        <v>1.5039750041405999</v>
      </c>
      <c r="O38" s="2">
        <f t="shared" si="5"/>
        <v>0.64547214005889431</v>
      </c>
      <c r="P38" s="2">
        <f t="shared" si="6"/>
        <v>0.49005280380815358</v>
      </c>
      <c r="Q38" s="2">
        <f t="shared" si="7"/>
        <v>0.27702207978535526</v>
      </c>
      <c r="S38">
        <v>6.3092430000000004</v>
      </c>
      <c r="T38">
        <v>7.7057390000000003</v>
      </c>
      <c r="U38">
        <f t="shared" si="8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4.0304378190361829</v>
      </c>
      <c r="I39">
        <v>4.9356859999999996</v>
      </c>
      <c r="J39" s="2">
        <f t="shared" si="0"/>
        <v>0.90524818096381665</v>
      </c>
      <c r="K39" s="2">
        <f t="shared" si="1"/>
        <v>-2.3005988703703704</v>
      </c>
      <c r="L39" s="2">
        <f t="shared" si="2"/>
        <v>-3.2058470513341923</v>
      </c>
      <c r="M39" s="2">
        <f t="shared" si="3"/>
        <v>5.2927551623494242</v>
      </c>
      <c r="N39" s="2">
        <f t="shared" si="4"/>
        <v>10.277455316548135</v>
      </c>
      <c r="O39" s="2">
        <f t="shared" si="5"/>
        <v>7.3753681048796258</v>
      </c>
      <c r="P39" s="2">
        <f t="shared" si="6"/>
        <v>0.81947426913829891</v>
      </c>
      <c r="Q39" s="2">
        <f t="shared" si="7"/>
        <v>5.2927551623494491</v>
      </c>
      <c r="S39">
        <v>4.0317879999999997</v>
      </c>
      <c r="T39">
        <v>3.4356059999999999</v>
      </c>
      <c r="U39">
        <f t="shared" si="8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4.3674063802947805</v>
      </c>
      <c r="I40">
        <v>3.6660560000000002</v>
      </c>
      <c r="J40" s="2">
        <f t="shared" si="0"/>
        <v>-0.70135038029478025</v>
      </c>
      <c r="K40" s="2">
        <f t="shared" si="1"/>
        <v>-3.5702288703703697</v>
      </c>
      <c r="L40" s="2">
        <f t="shared" si="2"/>
        <v>-2.8688784900755948</v>
      </c>
      <c r="M40" s="2">
        <f t="shared" si="3"/>
        <v>12.746534186826086</v>
      </c>
      <c r="N40" s="2">
        <f t="shared" si="4"/>
        <v>8.2304637908184244</v>
      </c>
      <c r="O40" s="2">
        <f t="shared" si="5"/>
        <v>10.242552810852443</v>
      </c>
      <c r="P40" s="2">
        <f t="shared" si="6"/>
        <v>0.49189235593963287</v>
      </c>
      <c r="Q40" s="2">
        <f t="shared" si="7"/>
        <v>12.746534186826125</v>
      </c>
      <c r="S40">
        <v>3.631583</v>
      </c>
      <c r="T40">
        <v>2.9708220000000001</v>
      </c>
      <c r="U40">
        <f t="shared" si="8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4.5672899485180549</v>
      </c>
      <c r="I41">
        <v>4.3088790000000001</v>
      </c>
      <c r="J41" s="2">
        <f t="shared" si="0"/>
        <v>-0.25841094851805479</v>
      </c>
      <c r="K41" s="2">
        <f t="shared" si="1"/>
        <v>-2.9274058703703698</v>
      </c>
      <c r="L41" s="2">
        <f t="shared" si="2"/>
        <v>-2.6689949218523203</v>
      </c>
      <c r="M41" s="2">
        <f t="shared" si="3"/>
        <v>8.5697051298789031</v>
      </c>
      <c r="N41" s="2">
        <f t="shared" si="4"/>
        <v>7.1235338928734739</v>
      </c>
      <c r="O41" s="2">
        <f t="shared" si="5"/>
        <v>7.8132314022191887</v>
      </c>
      <c r="P41" s="2">
        <f t="shared" si="6"/>
        <v>6.6776218314000768E-2</v>
      </c>
      <c r="Q41" s="2">
        <f t="shared" si="7"/>
        <v>8.5697051298789333</v>
      </c>
      <c r="S41">
        <v>4.68215</v>
      </c>
      <c r="T41">
        <v>4.6796389999999999</v>
      </c>
      <c r="U41">
        <f t="shared" si="8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5.7066550493497292</v>
      </c>
      <c r="I42">
        <v>4.8697699999999999</v>
      </c>
      <c r="J42" s="2">
        <f t="shared" si="0"/>
        <v>-0.83688504934972929</v>
      </c>
      <c r="K42" s="2">
        <f t="shared" si="1"/>
        <v>-2.36651487037037</v>
      </c>
      <c r="L42" s="2">
        <f t="shared" si="2"/>
        <v>-1.529629821020646</v>
      </c>
      <c r="M42" s="2">
        <f t="shared" si="3"/>
        <v>5.6003926316840893</v>
      </c>
      <c r="N42" s="2">
        <f t="shared" si="4"/>
        <v>2.3397673893556536</v>
      </c>
      <c r="O42" s="2">
        <f t="shared" si="5"/>
        <v>3.6198917176073264</v>
      </c>
      <c r="P42" s="2">
        <f t="shared" si="6"/>
        <v>0.70037658582509887</v>
      </c>
      <c r="Q42" s="2">
        <f t="shared" si="7"/>
        <v>5.6003926316841142</v>
      </c>
      <c r="S42">
        <v>5.4156449999999996</v>
      </c>
      <c r="T42">
        <v>5.5429349999999999</v>
      </c>
      <c r="U42">
        <f t="shared" si="8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6.3523105827485811</v>
      </c>
      <c r="I43">
        <v>5.6472230000000003</v>
      </c>
      <c r="J43" s="2">
        <f t="shared" si="0"/>
        <v>-0.70508758274858074</v>
      </c>
      <c r="K43" s="2">
        <f t="shared" si="1"/>
        <v>-1.5890618703703696</v>
      </c>
      <c r="L43" s="2">
        <f t="shared" si="2"/>
        <v>-0.8839742876217942</v>
      </c>
      <c r="M43" s="2">
        <f t="shared" si="3"/>
        <v>2.5251176278649772</v>
      </c>
      <c r="N43" s="2">
        <f t="shared" si="4"/>
        <v>0.78141054117645858</v>
      </c>
      <c r="O43" s="2">
        <f t="shared" si="5"/>
        <v>1.4046898348476033</v>
      </c>
      <c r="P43" s="2">
        <f t="shared" si="6"/>
        <v>0.49714849934623667</v>
      </c>
      <c r="Q43" s="2">
        <f t="shared" si="7"/>
        <v>2.5251176278649945</v>
      </c>
      <c r="S43">
        <v>6.2778150000000004</v>
      </c>
      <c r="T43">
        <v>6.8235279999999996</v>
      </c>
      <c r="U43">
        <f t="shared" si="8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7.8598042886507518</v>
      </c>
      <c r="I44">
        <v>7.939508</v>
      </c>
      <c r="J44" s="2">
        <f t="shared" si="0"/>
        <v>7.9703711349248252E-2</v>
      </c>
      <c r="K44" s="2">
        <f t="shared" si="1"/>
        <v>0.70322312962963007</v>
      </c>
      <c r="L44" s="2">
        <f t="shared" si="2"/>
        <v>0.62351941828037649</v>
      </c>
      <c r="M44" s="2">
        <f t="shared" si="3"/>
        <v>0.49452277004609152</v>
      </c>
      <c r="N44" s="2">
        <f t="shared" si="4"/>
        <v>0.38877646497269908</v>
      </c>
      <c r="O44" s="2">
        <f t="shared" si="5"/>
        <v>0.43847327670797276</v>
      </c>
      <c r="P44" s="2">
        <f t="shared" si="6"/>
        <v>6.3526816028442847E-3</v>
      </c>
      <c r="Q44" s="2">
        <f t="shared" si="7"/>
        <v>0.49452277004608403</v>
      </c>
      <c r="S44">
        <v>8.5226980000000001</v>
      </c>
      <c r="T44">
        <v>9.4638559999999998</v>
      </c>
      <c r="U44">
        <f t="shared" si="8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9.2046468575607321</v>
      </c>
      <c r="I45">
        <v>9.6459100000000007</v>
      </c>
      <c r="J45" s="2">
        <f t="shared" si="0"/>
        <v>0.44126314243926856</v>
      </c>
      <c r="K45" s="2">
        <f t="shared" si="1"/>
        <v>2.4096251296296307</v>
      </c>
      <c r="L45" s="2">
        <f t="shared" si="2"/>
        <v>1.9683619871903568</v>
      </c>
      <c r="M45" s="2">
        <f t="shared" si="3"/>
        <v>5.8062932653426147</v>
      </c>
      <c r="N45" s="2">
        <f t="shared" si="4"/>
        <v>3.8744489126159705</v>
      </c>
      <c r="O45" s="2">
        <f t="shared" si="5"/>
        <v>4.7430145085416013</v>
      </c>
      <c r="P45" s="2">
        <f t="shared" si="6"/>
        <v>0.19471316087537821</v>
      </c>
      <c r="Q45" s="2">
        <f t="shared" si="7"/>
        <v>5.8062932653425889</v>
      </c>
      <c r="S45">
        <v>9.4532790000000002</v>
      </c>
      <c r="T45">
        <v>10.913012</v>
      </c>
      <c r="U45">
        <f t="shared" si="8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10.961638887443264</v>
      </c>
      <c r="I46">
        <v>11.247596</v>
      </c>
      <c r="J46" s="2">
        <f t="shared" si="0"/>
        <v>0.28595711255673528</v>
      </c>
      <c r="K46" s="2">
        <f t="shared" si="1"/>
        <v>4.0113111296296298</v>
      </c>
      <c r="L46" s="2">
        <f t="shared" si="2"/>
        <v>3.7253540170728892</v>
      </c>
      <c r="M46" s="2">
        <f t="shared" si="3"/>
        <v>16.090616978690537</v>
      </c>
      <c r="N46" s="2">
        <f t="shared" si="4"/>
        <v>13.878262552521113</v>
      </c>
      <c r="O46" s="2">
        <f t="shared" si="5"/>
        <v>14.94355403049493</v>
      </c>
      <c r="P46" s="2">
        <f t="shared" si="6"/>
        <v>8.1771470221785367E-2</v>
      </c>
      <c r="Q46" s="2">
        <f t="shared" si="7"/>
        <v>16.090616978690495</v>
      </c>
      <c r="S46">
        <v>12.156247</v>
      </c>
      <c r="T46">
        <v>13.99469</v>
      </c>
      <c r="U46">
        <f t="shared" si="8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10.82655857283368</v>
      </c>
      <c r="I47">
        <v>10.529299</v>
      </c>
      <c r="J47" s="2">
        <f t="shared" si="0"/>
        <v>-0.29725957283367954</v>
      </c>
      <c r="K47" s="2">
        <f t="shared" si="1"/>
        <v>3.29301412962963</v>
      </c>
      <c r="L47" s="2">
        <f t="shared" si="2"/>
        <v>3.5902737024633042</v>
      </c>
      <c r="M47" s="2">
        <f t="shared" si="3"/>
        <v>10.84394205794039</v>
      </c>
      <c r="N47" s="2">
        <f t="shared" si="4"/>
        <v>12.890065258599563</v>
      </c>
      <c r="O47" s="2">
        <f t="shared" si="5"/>
        <v>11.822822031449347</v>
      </c>
      <c r="P47" s="2">
        <f t="shared" si="6"/>
        <v>8.836325364126163E-2</v>
      </c>
      <c r="Q47" s="2">
        <f t="shared" si="7"/>
        <v>10.843942057940355</v>
      </c>
      <c r="S47">
        <v>14.093671000000001</v>
      </c>
      <c r="T47">
        <v>16.091546999999998</v>
      </c>
      <c r="U47">
        <f t="shared" si="8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9.0392083705095452</v>
      </c>
      <c r="I48">
        <v>9.5790260000000007</v>
      </c>
      <c r="J48" s="2">
        <f t="shared" si="0"/>
        <v>0.53981762949045553</v>
      </c>
      <c r="K48" s="2">
        <f t="shared" si="1"/>
        <v>2.3427411296296308</v>
      </c>
      <c r="L48" s="2">
        <f t="shared" si="2"/>
        <v>1.8029235001391699</v>
      </c>
      <c r="M48" s="2">
        <f t="shared" si="3"/>
        <v>5.4884360004583188</v>
      </c>
      <c r="N48" s="2">
        <f t="shared" si="4"/>
        <v>3.2505331473540755</v>
      </c>
      <c r="O48" s="2">
        <f t="shared" si="5"/>
        <v>4.223783037351847</v>
      </c>
      <c r="P48" s="2">
        <f t="shared" si="6"/>
        <v>0.29140307310869473</v>
      </c>
      <c r="Q48" s="2">
        <f t="shared" si="7"/>
        <v>5.4884360004582931</v>
      </c>
      <c r="S48">
        <v>14.265325000000001</v>
      </c>
      <c r="T48">
        <v>16.440422000000002</v>
      </c>
      <c r="U48">
        <f t="shared" si="8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7.114294311120501</v>
      </c>
      <c r="I49">
        <v>6.826441</v>
      </c>
      <c r="J49" s="2">
        <f t="shared" si="0"/>
        <v>-0.28785331112050105</v>
      </c>
      <c r="K49" s="2">
        <f t="shared" si="1"/>
        <v>-0.40984387037036996</v>
      </c>
      <c r="L49" s="2">
        <f t="shared" si="2"/>
        <v>-0.12199055924987423</v>
      </c>
      <c r="M49" s="2">
        <f t="shared" si="3"/>
        <v>0.16797199808016461</v>
      </c>
      <c r="N49" s="2">
        <f t="shared" si="4"/>
        <v>1.4881696546097075E-2</v>
      </c>
      <c r="O49" s="2">
        <f t="shared" si="5"/>
        <v>4.999708295161439E-2</v>
      </c>
      <c r="P49" s="2">
        <f t="shared" si="6"/>
        <v>8.285952872303598E-2</v>
      </c>
      <c r="Q49" s="2">
        <f t="shared" si="7"/>
        <v>0.16797199808016899</v>
      </c>
      <c r="S49">
        <v>11.068946</v>
      </c>
      <c r="T49">
        <v>13.150365000000001</v>
      </c>
      <c r="U49">
        <f t="shared" si="8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5.4668085461166127</v>
      </c>
      <c r="I50">
        <v>5.7604949999999997</v>
      </c>
      <c r="J50" s="2">
        <f t="shared" si="0"/>
        <v>0.29368645388338699</v>
      </c>
      <c r="K50" s="2">
        <f t="shared" si="1"/>
        <v>-1.4757898703703702</v>
      </c>
      <c r="L50" s="2">
        <f t="shared" si="2"/>
        <v>-1.7694763242537626</v>
      </c>
      <c r="M50" s="2">
        <f t="shared" si="3"/>
        <v>2.1779557414877941</v>
      </c>
      <c r="N50" s="2">
        <f t="shared" si="4"/>
        <v>3.1310464620946066</v>
      </c>
      <c r="O50" s="2">
        <f t="shared" si="5"/>
        <v>2.6113752351938992</v>
      </c>
      <c r="P50" s="2">
        <f t="shared" si="6"/>
        <v>8.6251733194598793E-2</v>
      </c>
      <c r="Q50" s="2">
        <f t="shared" si="7"/>
        <v>2.1779557414878101</v>
      </c>
      <c r="S50">
        <v>6.5458920000000003</v>
      </c>
      <c r="T50">
        <v>7.3616890000000001</v>
      </c>
      <c r="U50">
        <f t="shared" si="8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4.311368371335826</v>
      </c>
      <c r="I51">
        <v>3.2154120000000002</v>
      </c>
      <c r="J51" s="2">
        <f t="shared" si="0"/>
        <v>-1.0959563713358258</v>
      </c>
      <c r="K51" s="2">
        <f t="shared" si="1"/>
        <v>-4.0208728703703702</v>
      </c>
      <c r="L51" s="2">
        <f t="shared" si="2"/>
        <v>-2.9249164990345493</v>
      </c>
      <c r="M51" s="2">
        <f t="shared" si="3"/>
        <v>16.167418639680459</v>
      </c>
      <c r="N51" s="2">
        <f t="shared" si="4"/>
        <v>8.5551365263245245</v>
      </c>
      <c r="O51" s="2">
        <f t="shared" si="5"/>
        <v>11.760717399066703</v>
      </c>
      <c r="P51" s="2">
        <f t="shared" si="6"/>
        <v>1.2011203678715905</v>
      </c>
      <c r="Q51" s="2">
        <f t="shared" si="7"/>
        <v>16.167418639680502</v>
      </c>
      <c r="S51">
        <v>3.4449000000000001</v>
      </c>
      <c r="T51">
        <v>3.0485000000000002</v>
      </c>
      <c r="U51">
        <f t="shared" si="8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5.6922744463103339</v>
      </c>
      <c r="I52">
        <v>4.2341430000000004</v>
      </c>
      <c r="J52" s="2">
        <f t="shared" si="0"/>
        <v>-1.4581314463103334</v>
      </c>
      <c r="K52" s="2">
        <f t="shared" si="1"/>
        <v>-3.0021418703703695</v>
      </c>
      <c r="L52" s="2">
        <f t="shared" si="2"/>
        <v>-1.5440104240600414</v>
      </c>
      <c r="M52" s="2">
        <f t="shared" si="3"/>
        <v>9.0128558098309011</v>
      </c>
      <c r="N52" s="2">
        <f t="shared" si="4"/>
        <v>2.3839681896060689</v>
      </c>
      <c r="O52" s="2">
        <f t="shared" si="5"/>
        <v>4.6353383423589598</v>
      </c>
      <c r="P52" s="2">
        <f t="shared" si="6"/>
        <v>2.1261473147190646</v>
      </c>
      <c r="Q52" s="2">
        <f t="shared" si="7"/>
        <v>9.012855809830933</v>
      </c>
      <c r="S52">
        <v>4.8829219999999998</v>
      </c>
      <c r="T52">
        <v>6.0089220000000001</v>
      </c>
      <c r="U52">
        <f t="shared" si="8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4.8081431203165081</v>
      </c>
      <c r="I53">
        <v>4.2153099999999997</v>
      </c>
      <c r="J53" s="2">
        <f t="shared" si="0"/>
        <v>-0.59283312031650848</v>
      </c>
      <c r="K53" s="2">
        <f t="shared" si="1"/>
        <v>-3.0209748703703703</v>
      </c>
      <c r="L53" s="2">
        <f t="shared" si="2"/>
        <v>-2.4281417500538671</v>
      </c>
      <c r="M53" s="2">
        <f t="shared" si="3"/>
        <v>9.1262891674092756</v>
      </c>
      <c r="N53" s="2">
        <f t="shared" si="4"/>
        <v>5.8958723583546568</v>
      </c>
      <c r="O53" s="2">
        <f t="shared" si="5"/>
        <v>7.3353552086098652</v>
      </c>
      <c r="P53" s="2">
        <f t="shared" si="6"/>
        <v>0.3514511085442078</v>
      </c>
      <c r="Q53" s="2">
        <f t="shared" si="7"/>
        <v>9.1262891674093076</v>
      </c>
      <c r="S53">
        <v>4.520651</v>
      </c>
      <c r="T53">
        <v>4.7759280000000004</v>
      </c>
      <c r="U53">
        <f t="shared" si="8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5.8941664576136663</v>
      </c>
      <c r="I54">
        <v>5.1653010000000004</v>
      </c>
      <c r="J54" s="2">
        <f t="shared" si="0"/>
        <v>-0.72886545761366595</v>
      </c>
      <c r="K54" s="2">
        <f t="shared" si="1"/>
        <v>-2.0709838703703696</v>
      </c>
      <c r="L54" s="2">
        <f t="shared" si="2"/>
        <v>-1.342118412756709</v>
      </c>
      <c r="M54" s="2">
        <f t="shared" si="3"/>
        <v>4.2889741913342361</v>
      </c>
      <c r="N54" s="2">
        <f t="shared" si="4"/>
        <v>1.8012818338605878</v>
      </c>
      <c r="O54" s="2">
        <f t="shared" si="5"/>
        <v>2.7795055849462265</v>
      </c>
      <c r="P54" s="2">
        <f t="shared" si="6"/>
        <v>0.53124485530237864</v>
      </c>
      <c r="Q54" s="2">
        <f t="shared" si="7"/>
        <v>4.2889741913342574</v>
      </c>
      <c r="S54">
        <v>5.7843809999999998</v>
      </c>
      <c r="T54">
        <v>6.8088280000000001</v>
      </c>
      <c r="U54">
        <f t="shared" si="8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6.7396246191679001</v>
      </c>
      <c r="I55">
        <v>6.1528090000000004</v>
      </c>
      <c r="J55" s="2">
        <f t="shared" si="0"/>
        <v>-0.5868156191678997</v>
      </c>
      <c r="K55" s="2">
        <f t="shared" si="1"/>
        <v>-1.0834758703703695</v>
      </c>
      <c r="L55" s="2">
        <f t="shared" si="2"/>
        <v>-0.49666025120247514</v>
      </c>
      <c r="M55" s="2">
        <f t="shared" si="3"/>
        <v>1.1739199616748297</v>
      </c>
      <c r="N55" s="2">
        <f t="shared" si="4"/>
        <v>0.24667140512450572</v>
      </c>
      <c r="O55" s="2">
        <f t="shared" si="5"/>
        <v>0.5381193979499681</v>
      </c>
      <c r="P55" s="2">
        <f t="shared" si="6"/>
        <v>0.34435257089940552</v>
      </c>
      <c r="Q55" s="2">
        <f t="shared" si="7"/>
        <v>1.1739199616748413</v>
      </c>
      <c r="S55">
        <v>6.9225659999999998</v>
      </c>
      <c r="T55">
        <v>8.0734779999999997</v>
      </c>
      <c r="U55">
        <f t="shared" si="8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8.0494423501404171</v>
      </c>
      <c r="I56">
        <v>8.2855150000000002</v>
      </c>
      <c r="J56" s="2">
        <f t="shared" si="0"/>
        <v>0.23607264985958309</v>
      </c>
      <c r="K56" s="2">
        <f t="shared" si="1"/>
        <v>1.0492301296296302</v>
      </c>
      <c r="L56" s="2">
        <f t="shared" si="2"/>
        <v>0.81315747977004182</v>
      </c>
      <c r="M56" s="2">
        <f t="shared" si="3"/>
        <v>1.1008838649226107</v>
      </c>
      <c r="N56" s="2">
        <f t="shared" si="4"/>
        <v>0.66122508690596593</v>
      </c>
      <c r="O56" s="2">
        <f t="shared" si="5"/>
        <v>0.85318932790842439</v>
      </c>
      <c r="P56" s="2">
        <f t="shared" si="6"/>
        <v>5.5730296011725321E-2</v>
      </c>
      <c r="Q56" s="2">
        <f t="shared" si="7"/>
        <v>1.1008838649225996</v>
      </c>
      <c r="S56">
        <v>7.9653090000000004</v>
      </c>
      <c r="T56">
        <v>9.5583329999999993</v>
      </c>
      <c r="U56">
        <f t="shared" si="8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8.7193083754752756</v>
      </c>
      <c r="I57">
        <v>9.8023209999999992</v>
      </c>
      <c r="J57" s="2">
        <f t="shared" si="0"/>
        <v>1.0830126245247236</v>
      </c>
      <c r="K57" s="2">
        <f t="shared" si="1"/>
        <v>2.5660361296296292</v>
      </c>
      <c r="L57" s="2">
        <f t="shared" si="2"/>
        <v>1.4830235051049003</v>
      </c>
      <c r="M57" s="2">
        <f t="shared" si="3"/>
        <v>6.5845414185646076</v>
      </c>
      <c r="N57" s="2">
        <f t="shared" si="4"/>
        <v>2.1993587166936241</v>
      </c>
      <c r="O57" s="2">
        <f t="shared" si="5"/>
        <v>3.805491895189145</v>
      </c>
      <c r="P57" s="2">
        <f t="shared" si="6"/>
        <v>1.1729163448799298</v>
      </c>
      <c r="Q57" s="2">
        <f t="shared" si="7"/>
        <v>6.5845414185645801</v>
      </c>
      <c r="S57">
        <v>9.8502240000000008</v>
      </c>
      <c r="T57">
        <v>11.796310999999999</v>
      </c>
      <c r="U57">
        <f t="shared" si="8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10.998090152902817</v>
      </c>
      <c r="I58">
        <v>11.490181</v>
      </c>
      <c r="J58" s="2">
        <f t="shared" si="0"/>
        <v>0.49209084709718276</v>
      </c>
      <c r="K58" s="2">
        <f t="shared" si="1"/>
        <v>4.2538961296296298</v>
      </c>
      <c r="L58" s="2">
        <f t="shared" si="2"/>
        <v>3.7618052825324417</v>
      </c>
      <c r="M58" s="2">
        <f t="shared" si="3"/>
        <v>18.095632281677943</v>
      </c>
      <c r="N58" s="2">
        <f t="shared" si="4"/>
        <v>14.151178983688984</v>
      </c>
      <c r="O58" s="2">
        <f t="shared" si="5"/>
        <v>16.002328931785051</v>
      </c>
      <c r="P58" s="2">
        <f t="shared" si="6"/>
        <v>0.2421534017968229</v>
      </c>
      <c r="Q58" s="2">
        <f t="shared" si="7"/>
        <v>18.095632281677901</v>
      </c>
      <c r="S58">
        <v>12.327113000000001</v>
      </c>
      <c r="T58">
        <v>14.523553</v>
      </c>
      <c r="U58">
        <f t="shared" si="8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10.701943620770031</v>
      </c>
      <c r="I59">
        <v>10.824233</v>
      </c>
      <c r="J59" s="2">
        <f t="shared" si="0"/>
        <v>0.12228937922996863</v>
      </c>
      <c r="K59" s="2">
        <f t="shared" si="1"/>
        <v>3.5879481296296296</v>
      </c>
      <c r="L59" s="2">
        <f t="shared" si="2"/>
        <v>3.4656587503996557</v>
      </c>
      <c r="M59" s="2">
        <f t="shared" si="3"/>
        <v>12.873371780912757</v>
      </c>
      <c r="N59" s="2">
        <f t="shared" si="4"/>
        <v>12.010790574221703</v>
      </c>
      <c r="O59" s="2">
        <f t="shared" si="5"/>
        <v>12.434603831431003</v>
      </c>
      <c r="P59" s="2">
        <f t="shared" si="6"/>
        <v>1.4954692272451083E-2</v>
      </c>
      <c r="Q59" s="2">
        <f t="shared" si="7"/>
        <v>12.87337178091272</v>
      </c>
      <c r="S59">
        <v>14.523591</v>
      </c>
      <c r="T59">
        <v>16.863527000000001</v>
      </c>
      <c r="U59">
        <f t="shared" si="8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9.8607067661055243</v>
      </c>
      <c r="I60">
        <v>9.5962580000000006</v>
      </c>
      <c r="J60" s="2">
        <f t="shared" si="0"/>
        <v>-0.2644487661055237</v>
      </c>
      <c r="K60" s="2">
        <f t="shared" si="1"/>
        <v>2.3599731296296307</v>
      </c>
      <c r="L60" s="2">
        <f t="shared" si="2"/>
        <v>2.6244218957351491</v>
      </c>
      <c r="M60" s="2">
        <f t="shared" si="3"/>
        <v>5.5694731725738738</v>
      </c>
      <c r="N60" s="2">
        <f t="shared" si="4"/>
        <v>6.8875902868140733</v>
      </c>
      <c r="O60" s="2">
        <f t="shared" si="5"/>
        <v>6.193565154746608</v>
      </c>
      <c r="P60" s="2">
        <f t="shared" si="6"/>
        <v>6.9933149894733981E-2</v>
      </c>
      <c r="Q60" s="2">
        <f t="shared" si="7"/>
        <v>5.5694731725738489</v>
      </c>
      <c r="S60">
        <v>14.714471</v>
      </c>
      <c r="T60">
        <v>17.120304000000001</v>
      </c>
      <c r="U60">
        <f t="shared" si="8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8.1100943194347437</v>
      </c>
      <c r="I61">
        <v>8.3947640000000003</v>
      </c>
      <c r="J61" s="2">
        <f t="shared" si="0"/>
        <v>0.28466968056525666</v>
      </c>
      <c r="K61" s="2">
        <f t="shared" si="1"/>
        <v>1.1584791296296304</v>
      </c>
      <c r="L61" s="2">
        <f t="shared" si="2"/>
        <v>0.87380944906436842</v>
      </c>
      <c r="M61" s="2">
        <f t="shared" si="3"/>
        <v>1.3420738937874259</v>
      </c>
      <c r="N61" s="2">
        <f t="shared" si="4"/>
        <v>0.7635429532741751</v>
      </c>
      <c r="O61" s="2">
        <f t="shared" si="5"/>
        <v>1.0122900100142365</v>
      </c>
      <c r="P61" s="2">
        <f t="shared" si="6"/>
        <v>8.1036827033125258E-2</v>
      </c>
      <c r="Q61" s="2">
        <f t="shared" si="7"/>
        <v>1.3420738937874137</v>
      </c>
      <c r="S61">
        <v>13.40859</v>
      </c>
      <c r="T61">
        <v>15.784965</v>
      </c>
      <c r="U61">
        <f t="shared" si="8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5.7115468411739627</v>
      </c>
      <c r="I62">
        <v>6.7528550000000003</v>
      </c>
      <c r="J62" s="2">
        <f t="shared" si="0"/>
        <v>1.0413081588260376</v>
      </c>
      <c r="K62" s="2">
        <f t="shared" si="1"/>
        <v>-0.48342987037036966</v>
      </c>
      <c r="L62" s="2">
        <f t="shared" si="2"/>
        <v>-1.5247380291964125</v>
      </c>
      <c r="M62" s="2">
        <f t="shared" si="3"/>
        <v>0.23370443956631243</v>
      </c>
      <c r="N62" s="2">
        <f t="shared" si="4"/>
        <v>2.3248260576777602</v>
      </c>
      <c r="O62" s="2">
        <f t="shared" si="5"/>
        <v>0.73710390780319468</v>
      </c>
      <c r="P62" s="2">
        <f t="shared" si="6"/>
        <v>1.0843226816376723</v>
      </c>
      <c r="Q62" s="2">
        <f t="shared" si="7"/>
        <v>0.23370443956631756</v>
      </c>
      <c r="S62">
        <v>6.3440430000000001</v>
      </c>
      <c r="T62">
        <v>7.8990039999999997</v>
      </c>
      <c r="U62">
        <f t="shared" si="8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5.44991993036881</v>
      </c>
      <c r="I63">
        <v>6.0831379999999999</v>
      </c>
      <c r="J63" s="2">
        <f t="shared" si="0"/>
        <v>0.63321806963118998</v>
      </c>
      <c r="K63" s="2">
        <f t="shared" si="1"/>
        <v>-1.15314687037037</v>
      </c>
      <c r="L63" s="2">
        <f t="shared" si="2"/>
        <v>-1.7863649400015653</v>
      </c>
      <c r="M63" s="2">
        <f t="shared" si="3"/>
        <v>1.3297477046449788</v>
      </c>
      <c r="N63" s="2">
        <f t="shared" si="4"/>
        <v>3.1910996988667959</v>
      </c>
      <c r="O63" s="2">
        <f t="shared" si="5"/>
        <v>2.059941139902159</v>
      </c>
      <c r="P63" s="2">
        <f t="shared" si="6"/>
        <v>0.40096512370745058</v>
      </c>
      <c r="Q63" s="2">
        <f t="shared" si="7"/>
        <v>1.3297477046449913</v>
      </c>
      <c r="S63">
        <v>4.6902460000000001</v>
      </c>
      <c r="T63">
        <v>5.8541470000000002</v>
      </c>
      <c r="U63">
        <f t="shared" si="8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6.2547284839651187</v>
      </c>
      <c r="I64">
        <v>5.1523380000000003</v>
      </c>
      <c r="J64" s="2">
        <f t="shared" si="0"/>
        <v>-1.1023904839651184</v>
      </c>
      <c r="K64" s="2">
        <f t="shared" si="1"/>
        <v>-2.0839468703703696</v>
      </c>
      <c r="L64" s="2">
        <f t="shared" si="2"/>
        <v>-0.98155638640525655</v>
      </c>
      <c r="M64" s="2">
        <f t="shared" si="3"/>
        <v>4.3428345585264578</v>
      </c>
      <c r="N64" s="2">
        <f t="shared" si="4"/>
        <v>0.96345293969294532</v>
      </c>
      <c r="O64" s="2">
        <f t="shared" si="5"/>
        <v>2.0455113595412837</v>
      </c>
      <c r="P64" s="2">
        <f t="shared" si="6"/>
        <v>1.2152647791368481</v>
      </c>
      <c r="Q64" s="2">
        <f t="shared" si="7"/>
        <v>4.34283455852648</v>
      </c>
      <c r="S64">
        <v>5.0197510000000003</v>
      </c>
      <c r="T64">
        <v>6.4891750000000004</v>
      </c>
      <c r="U64">
        <f t="shared" si="8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6.4289883090204203</v>
      </c>
      <c r="I65">
        <v>6.0189560000000002</v>
      </c>
      <c r="J65" s="2">
        <f t="shared" si="0"/>
        <v>-0.41003230902042009</v>
      </c>
      <c r="K65" s="2">
        <f t="shared" si="1"/>
        <v>-1.2173288703703697</v>
      </c>
      <c r="L65" s="2">
        <f t="shared" si="2"/>
        <v>-0.80729656134995498</v>
      </c>
      <c r="M65" s="2">
        <f t="shared" si="3"/>
        <v>1.4818895786372004</v>
      </c>
      <c r="N65" s="2">
        <f t="shared" si="4"/>
        <v>0.65172773796746164</v>
      </c>
      <c r="O65" s="2">
        <f t="shared" si="5"/>
        <v>0.98274541108202462</v>
      </c>
      <c r="P65" s="2">
        <f t="shared" si="6"/>
        <v>0.16812649444061728</v>
      </c>
      <c r="Q65" s="2">
        <f t="shared" si="7"/>
        <v>1.4818895786372135</v>
      </c>
      <c r="S65">
        <v>5.8286879999999996</v>
      </c>
      <c r="T65">
        <v>8.1289420000000003</v>
      </c>
      <c r="U65">
        <f t="shared" si="8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6.9986275659115691</v>
      </c>
      <c r="I66">
        <v>6.4329400000000003</v>
      </c>
      <c r="J66" s="2">
        <f t="shared" si="0"/>
        <v>-0.56568756591156877</v>
      </c>
      <c r="K66" s="2">
        <f t="shared" si="1"/>
        <v>-0.80334487037036961</v>
      </c>
      <c r="L66" s="2">
        <f t="shared" si="2"/>
        <v>-0.23765730445880617</v>
      </c>
      <c r="M66" s="2">
        <f t="shared" si="3"/>
        <v>0.64536298075038601</v>
      </c>
      <c r="N66" s="2">
        <f t="shared" si="4"/>
        <v>5.6480994362625693E-2</v>
      </c>
      <c r="O66" s="2">
        <f t="shared" si="5"/>
        <v>0.1909207764430311</v>
      </c>
      <c r="P66" s="2">
        <f t="shared" si="6"/>
        <v>0.32000242222695546</v>
      </c>
      <c r="Q66" s="2">
        <f t="shared" si="7"/>
        <v>0.64536298075039455</v>
      </c>
      <c r="S66">
        <v>6.8856330000000003</v>
      </c>
      <c r="T66">
        <v>8.5940560000000001</v>
      </c>
      <c r="U66">
        <f t="shared" si="8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6.5458604965428187</v>
      </c>
      <c r="I67">
        <v>6.7924300000000004</v>
      </c>
      <c r="J67" s="2">
        <f t="shared" si="0"/>
        <v>0.24656950345718176</v>
      </c>
      <c r="K67" s="2">
        <f t="shared" si="1"/>
        <v>-0.44385487037036953</v>
      </c>
      <c r="L67" s="2">
        <f t="shared" si="2"/>
        <v>-0.69042437382755661</v>
      </c>
      <c r="M67" s="2">
        <f t="shared" si="3"/>
        <v>0.19700714595149754</v>
      </c>
      <c r="N67" s="2">
        <f t="shared" si="4"/>
        <v>0.47668581597517362</v>
      </c>
      <c r="O67" s="2">
        <f t="shared" si="5"/>
        <v>0.30644822094577367</v>
      </c>
      <c r="P67" s="2">
        <f t="shared" si="6"/>
        <v>6.079652003512117E-2</v>
      </c>
      <c r="Q67" s="2">
        <f t="shared" si="7"/>
        <v>0.19700714595150226</v>
      </c>
      <c r="S67">
        <v>7.8171679999999997</v>
      </c>
      <c r="T67">
        <v>9.4432200000000002</v>
      </c>
      <c r="U67">
        <f t="shared" si="8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8.147407314268289</v>
      </c>
      <c r="I68">
        <v>8.9587699999999995</v>
      </c>
      <c r="J68" s="2">
        <f t="shared" si="0"/>
        <v>0.81136268573171044</v>
      </c>
      <c r="K68" s="2">
        <f t="shared" si="1"/>
        <v>1.7224851296296295</v>
      </c>
      <c r="L68" s="2">
        <f t="shared" si="2"/>
        <v>0.91112244389791375</v>
      </c>
      <c r="M68" s="2">
        <f t="shared" si="3"/>
        <v>2.9669550217952017</v>
      </c>
      <c r="N68" s="2">
        <f t="shared" si="4"/>
        <v>0.83014410777450698</v>
      </c>
      <c r="O68" s="2">
        <f t="shared" si="5"/>
        <v>1.5693948608859629</v>
      </c>
      <c r="P68" s="2">
        <f t="shared" si="6"/>
        <v>0.65830940779777436</v>
      </c>
      <c r="Q68" s="2">
        <f t="shared" si="7"/>
        <v>2.9669550217951834</v>
      </c>
      <c r="S68">
        <v>9.7518049999999992</v>
      </c>
      <c r="T68">
        <v>11.426868000000001</v>
      </c>
      <c r="U68">
        <f t="shared" si="8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10.385388897565079</v>
      </c>
      <c r="I69">
        <v>11.389341</v>
      </c>
      <c r="J69" s="2">
        <f t="shared" ref="J69:J111" si="9">I69-H69</f>
        <v>1.0039521024349209</v>
      </c>
      <c r="K69" s="2">
        <f t="shared" ref="K69:K111" si="10">I69-I$2</f>
        <v>4.15305612962963</v>
      </c>
      <c r="L69" s="2">
        <f t="shared" ref="L69:L111" si="11">H69-H$2</f>
        <v>3.1491040271947037</v>
      </c>
      <c r="M69" s="2">
        <f t="shared" ref="M69:M111" si="12">K69*K69</f>
        <v>17.247875215854243</v>
      </c>
      <c r="N69" s="2">
        <f t="shared" ref="N69:N111" si="13">L69*L69</f>
        <v>9.9168561740939012</v>
      </c>
      <c r="O69" s="2">
        <f t="shared" ref="O69:O111" si="14">K69*L69</f>
        <v>13.078405782982317</v>
      </c>
      <c r="P69" s="2">
        <f t="shared" ref="P69:P111" si="15">J69*J69</f>
        <v>1.0079198239834981</v>
      </c>
      <c r="Q69" s="2">
        <f t="shared" ref="Q69:Q111" si="16">(I69-H$2)*(I69-H$2)</f>
        <v>17.247875215854197</v>
      </c>
      <c r="S69">
        <v>12.475429999999999</v>
      </c>
      <c r="T69">
        <v>14.382719</v>
      </c>
      <c r="U69">
        <f t="shared" ref="U69:U111" si="17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10.706726614084397</v>
      </c>
      <c r="I70">
        <v>11.897917</v>
      </c>
      <c r="J70" s="2">
        <f t="shared" si="9"/>
        <v>1.1911903859156023</v>
      </c>
      <c r="K70" s="2">
        <f t="shared" si="10"/>
        <v>4.6616321296296297</v>
      </c>
      <c r="L70" s="2">
        <f t="shared" si="11"/>
        <v>3.470441743714022</v>
      </c>
      <c r="M70" s="2">
        <f t="shared" si="12"/>
        <v>21.730814111995276</v>
      </c>
      <c r="N70" s="2">
        <f t="shared" si="13"/>
        <v>12.043965896512821</v>
      </c>
      <c r="O70" s="2">
        <f t="shared" si="14"/>
        <v>16.177922736505163</v>
      </c>
      <c r="P70" s="2">
        <f t="shared" si="15"/>
        <v>1.4189345354977616</v>
      </c>
      <c r="Q70" s="2">
        <f t="shared" si="16"/>
        <v>21.730814111995226</v>
      </c>
      <c r="S70">
        <v>14.963448</v>
      </c>
      <c r="T70">
        <v>17.043074000000001</v>
      </c>
      <c r="U70">
        <f t="shared" si="17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10.759940002906578</v>
      </c>
      <c r="I71">
        <v>11.168345</v>
      </c>
      <c r="J71" s="2">
        <f t="shared" si="9"/>
        <v>0.40840499709342204</v>
      </c>
      <c r="K71" s="2">
        <f t="shared" si="10"/>
        <v>3.9320601296296305</v>
      </c>
      <c r="L71" s="2">
        <f t="shared" si="11"/>
        <v>3.5236551325362031</v>
      </c>
      <c r="M71" s="2">
        <f t="shared" si="12"/>
        <v>15.461096863022986</v>
      </c>
      <c r="N71" s="2">
        <f t="shared" si="13"/>
        <v>12.416145493048727</v>
      </c>
      <c r="O71" s="2">
        <f t="shared" si="14"/>
        <v>13.855223857210415</v>
      </c>
      <c r="P71" s="2">
        <f t="shared" si="15"/>
        <v>0.16679464165087807</v>
      </c>
      <c r="Q71" s="2">
        <f t="shared" si="16"/>
        <v>15.461096863022945</v>
      </c>
      <c r="S71">
        <v>16.450882</v>
      </c>
      <c r="T71">
        <v>18.608875000000001</v>
      </c>
      <c r="U71">
        <f t="shared" si="17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9.0013796180340719</v>
      </c>
      <c r="I72">
        <v>9.3149300000000004</v>
      </c>
      <c r="J72" s="2">
        <f t="shared" si="9"/>
        <v>0.31355038196592844</v>
      </c>
      <c r="K72" s="2">
        <f t="shared" si="10"/>
        <v>2.0786451296296304</v>
      </c>
      <c r="L72" s="2">
        <f t="shared" si="11"/>
        <v>1.7650947476636967</v>
      </c>
      <c r="M72" s="2">
        <f t="shared" si="12"/>
        <v>4.3207655749329827</v>
      </c>
      <c r="N72" s="2">
        <f t="shared" si="13"/>
        <v>3.1155594682299692</v>
      </c>
      <c r="O72" s="2">
        <f t="shared" si="14"/>
        <v>3.6690056005659848</v>
      </c>
      <c r="P72" s="2">
        <f t="shared" si="15"/>
        <v>9.831384203097962E-2</v>
      </c>
      <c r="Q72" s="2">
        <f t="shared" si="16"/>
        <v>4.3207655749329605</v>
      </c>
      <c r="S72">
        <v>15.549884</v>
      </c>
      <c r="T72">
        <v>17.779147999999999</v>
      </c>
      <c r="U72">
        <f t="shared" si="17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8.5929289299315439</v>
      </c>
      <c r="I73">
        <v>8.3287630000000004</v>
      </c>
      <c r="J73" s="2">
        <f t="shared" si="9"/>
        <v>-0.26416592993154353</v>
      </c>
      <c r="K73" s="2">
        <f t="shared" si="10"/>
        <v>1.0924781296296304</v>
      </c>
      <c r="L73" s="2">
        <f t="shared" si="11"/>
        <v>1.3566440595611686</v>
      </c>
      <c r="M73" s="2">
        <f t="shared" si="12"/>
        <v>1.1935084637190556</v>
      </c>
      <c r="N73" s="2">
        <f t="shared" si="13"/>
        <v>1.8404831043426075</v>
      </c>
      <c r="O73" s="2">
        <f t="shared" si="14"/>
        <v>1.4821039647625345</v>
      </c>
      <c r="P73" s="2">
        <f t="shared" si="15"/>
        <v>6.9783638536597165E-2</v>
      </c>
      <c r="Q73" s="2">
        <f t="shared" si="16"/>
        <v>1.1935084637190438</v>
      </c>
      <c r="S73">
        <v>14.527419</v>
      </c>
      <c r="T73">
        <v>16.758285999999998</v>
      </c>
      <c r="U73">
        <f t="shared" si="17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5.218831518947221</v>
      </c>
      <c r="I74">
        <v>5.9748169999999998</v>
      </c>
      <c r="J74" s="2">
        <f t="shared" si="9"/>
        <v>0.75598548105277885</v>
      </c>
      <c r="K74" s="2">
        <f t="shared" si="10"/>
        <v>-1.2614678703703701</v>
      </c>
      <c r="L74" s="2">
        <f t="shared" si="11"/>
        <v>-2.0174533514231543</v>
      </c>
      <c r="M74" s="2">
        <f t="shared" si="12"/>
        <v>1.5913011879767569</v>
      </c>
      <c r="N74" s="2">
        <f t="shared" si="13"/>
        <v>4.070118025168517</v>
      </c>
      <c r="O74" s="2">
        <f t="shared" si="14"/>
        <v>2.5449525827913324</v>
      </c>
      <c r="P74" s="2">
        <f t="shared" si="15"/>
        <v>0.57151404756260149</v>
      </c>
      <c r="Q74" s="2">
        <f t="shared" si="16"/>
        <v>1.5913011879767704</v>
      </c>
      <c r="S74">
        <v>7.187532</v>
      </c>
      <c r="T74">
        <v>8.207122</v>
      </c>
      <c r="U74">
        <f t="shared" si="17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4.7372520442009183</v>
      </c>
      <c r="I75">
        <v>5.4039159999999997</v>
      </c>
      <c r="J75" s="2">
        <f t="shared" si="9"/>
        <v>0.66666395579908144</v>
      </c>
      <c r="K75" s="2">
        <f t="shared" si="10"/>
        <v>-1.8323688703703702</v>
      </c>
      <c r="L75" s="2">
        <f t="shared" si="11"/>
        <v>-2.499032826169457</v>
      </c>
      <c r="M75" s="2">
        <f t="shared" si="12"/>
        <v>3.3575756771023868</v>
      </c>
      <c r="N75" s="2">
        <f t="shared" si="13"/>
        <v>6.2451650662725031</v>
      </c>
      <c r="O75" s="2">
        <f t="shared" si="14"/>
        <v>4.5791499567066021</v>
      </c>
      <c r="P75" s="2">
        <f t="shared" si="15"/>
        <v>0.44444082996167961</v>
      </c>
      <c r="Q75" s="2">
        <f t="shared" si="16"/>
        <v>3.3575756771024063</v>
      </c>
      <c r="S75">
        <v>4.2619350000000003</v>
      </c>
      <c r="T75">
        <v>4.4238860000000004</v>
      </c>
      <c r="U75">
        <f t="shared" si="17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4.9367241357069478</v>
      </c>
      <c r="I76">
        <v>4.6272169999999999</v>
      </c>
      <c r="J76" s="2">
        <f t="shared" si="9"/>
        <v>-0.30950713570694788</v>
      </c>
      <c r="K76" s="2">
        <f t="shared" si="10"/>
        <v>-2.60906787037037</v>
      </c>
      <c r="L76" s="2">
        <f t="shared" si="11"/>
        <v>-2.2995607346634275</v>
      </c>
      <c r="M76" s="2">
        <f t="shared" si="12"/>
        <v>6.8072351521989782</v>
      </c>
      <c r="N76" s="2">
        <f t="shared" si="13"/>
        <v>5.2879795724058027</v>
      </c>
      <c r="O76" s="2">
        <f t="shared" si="14"/>
        <v>5.999710028775632</v>
      </c>
      <c r="P76" s="2">
        <f t="shared" si="15"/>
        <v>9.579466705351905E-2</v>
      </c>
      <c r="Q76" s="2">
        <f t="shared" si="16"/>
        <v>6.8072351521990058</v>
      </c>
      <c r="S76">
        <v>4.3465230000000004</v>
      </c>
      <c r="T76">
        <v>4.3064270000000002</v>
      </c>
      <c r="U76">
        <f t="shared" si="17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5.8574757601393221</v>
      </c>
      <c r="I77">
        <v>5.3779450000000004</v>
      </c>
      <c r="J77" s="2">
        <f t="shared" si="9"/>
        <v>-0.47953076013932172</v>
      </c>
      <c r="K77" s="2">
        <f t="shared" si="10"/>
        <v>-1.8583398703703695</v>
      </c>
      <c r="L77" s="2">
        <f t="shared" si="11"/>
        <v>-1.3788091102310531</v>
      </c>
      <c r="M77" s="2">
        <f t="shared" si="12"/>
        <v>3.4534270738081618</v>
      </c>
      <c r="N77" s="2">
        <f t="shared" si="13"/>
        <v>1.9011145624561485</v>
      </c>
      <c r="O77" s="2">
        <f t="shared" si="14"/>
        <v>2.5622959431722596</v>
      </c>
      <c r="P77" s="2">
        <f t="shared" si="15"/>
        <v>0.22994974991979569</v>
      </c>
      <c r="Q77" s="2">
        <f t="shared" si="16"/>
        <v>3.4534270738081814</v>
      </c>
      <c r="S77">
        <v>5.355829</v>
      </c>
      <c r="T77">
        <v>6.6809029999999998</v>
      </c>
      <c r="U77">
        <f t="shared" si="17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5.7326959162164286</v>
      </c>
      <c r="I78">
        <v>5.659497</v>
      </c>
      <c r="J78" s="2">
        <f t="shared" si="9"/>
        <v>-7.31989162164286E-2</v>
      </c>
      <c r="K78" s="2">
        <f t="shared" si="10"/>
        <v>-1.5767878703703699</v>
      </c>
      <c r="L78" s="2">
        <f t="shared" si="11"/>
        <v>-1.5035889541539467</v>
      </c>
      <c r="M78" s="2">
        <f t="shared" si="12"/>
        <v>2.4862599881471263</v>
      </c>
      <c r="N78" s="2">
        <f t="shared" si="13"/>
        <v>2.2607797430537593</v>
      </c>
      <c r="O78" s="2">
        <f t="shared" si="14"/>
        <v>2.3708408249328135</v>
      </c>
      <c r="P78" s="2">
        <f t="shared" si="15"/>
        <v>5.3580813352597338E-3</v>
      </c>
      <c r="Q78" s="2">
        <f t="shared" si="16"/>
        <v>2.4862599881471432</v>
      </c>
      <c r="S78">
        <v>5.5344850000000001</v>
      </c>
      <c r="T78">
        <v>6.7397119999999999</v>
      </c>
      <c r="U78">
        <f t="shared" si="17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7.6245243111085665</v>
      </c>
      <c r="I79">
        <v>6.7848269999999999</v>
      </c>
      <c r="J79" s="2">
        <f t="shared" si="9"/>
        <v>-0.8396973111085666</v>
      </c>
      <c r="K79" s="2">
        <f t="shared" si="10"/>
        <v>-0.45145787037037</v>
      </c>
      <c r="L79" s="2">
        <f t="shared" si="11"/>
        <v>0.38823944073819128</v>
      </c>
      <c r="M79" s="2">
        <f t="shared" si="12"/>
        <v>0.2038142087193498</v>
      </c>
      <c r="N79" s="2">
        <f t="shared" si="13"/>
        <v>0.15072986334470354</v>
      </c>
      <c r="O79" s="2">
        <f t="shared" si="14"/>
        <v>-0.17527375110944729</v>
      </c>
      <c r="P79" s="2">
        <f t="shared" si="15"/>
        <v>0.70509157428295688</v>
      </c>
      <c r="Q79" s="2">
        <f t="shared" si="16"/>
        <v>0.2038142087193546</v>
      </c>
      <c r="S79">
        <v>7.4366459999999996</v>
      </c>
      <c r="T79">
        <v>8.7652110000000008</v>
      </c>
      <c r="U79">
        <f t="shared" si="17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8.2132466007510168</v>
      </c>
      <c r="I80">
        <v>8.7718749999999996</v>
      </c>
      <c r="J80" s="2">
        <f t="shared" si="9"/>
        <v>0.55862839924898289</v>
      </c>
      <c r="K80" s="2">
        <f t="shared" si="10"/>
        <v>1.5355901296296297</v>
      </c>
      <c r="L80" s="2">
        <f t="shared" si="11"/>
        <v>0.97696173038064149</v>
      </c>
      <c r="M80" s="2">
        <f t="shared" si="12"/>
        <v>2.358037046215943</v>
      </c>
      <c r="N80" s="2">
        <f t="shared" si="13"/>
        <v>0.95445422262833723</v>
      </c>
      <c r="O80" s="2">
        <f t="shared" si="14"/>
        <v>1.5002127901983966</v>
      </c>
      <c r="P80" s="2">
        <f t="shared" si="15"/>
        <v>0.312065688447481</v>
      </c>
      <c r="Q80" s="2">
        <f t="shared" si="16"/>
        <v>2.3580370462159266</v>
      </c>
      <c r="S80">
        <v>9.1137759999999997</v>
      </c>
      <c r="T80">
        <v>10.81246</v>
      </c>
      <c r="U80">
        <f t="shared" si="17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9.2424899157226239</v>
      </c>
      <c r="I81">
        <v>10.353471000000001</v>
      </c>
      <c r="J81" s="2">
        <f t="shared" si="9"/>
        <v>1.1109810842773769</v>
      </c>
      <c r="K81" s="2">
        <f t="shared" si="10"/>
        <v>3.1171861296296308</v>
      </c>
      <c r="L81" s="2">
        <f t="shared" si="11"/>
        <v>2.0062050453522486</v>
      </c>
      <c r="M81" s="2">
        <f t="shared" si="12"/>
        <v>9.7168493667553584</v>
      </c>
      <c r="N81" s="2">
        <f t="shared" si="13"/>
        <v>4.0248586839968183</v>
      </c>
      <c r="O81" s="2">
        <f t="shared" si="14"/>
        <v>6.2537145405650136</v>
      </c>
      <c r="P81" s="2">
        <f t="shared" si="15"/>
        <v>1.2342789696221359</v>
      </c>
      <c r="Q81" s="2">
        <f t="shared" si="16"/>
        <v>9.7168493667553246</v>
      </c>
      <c r="S81">
        <v>10.387589</v>
      </c>
      <c r="T81">
        <v>12.286628</v>
      </c>
      <c r="U81">
        <f t="shared" si="17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9.7784505750613704</v>
      </c>
      <c r="I82">
        <v>11.011625</v>
      </c>
      <c r="J82" s="2">
        <f t="shared" si="9"/>
        <v>1.2331744249386301</v>
      </c>
      <c r="K82" s="2">
        <f t="shared" si="10"/>
        <v>3.7753401296296305</v>
      </c>
      <c r="L82" s="2">
        <f t="shared" si="11"/>
        <v>2.5421657046909951</v>
      </c>
      <c r="M82" s="2">
        <f t="shared" si="12"/>
        <v>14.253193094391875</v>
      </c>
      <c r="N82" s="2">
        <f t="shared" si="13"/>
        <v>6.4626064701070636</v>
      </c>
      <c r="O82" s="2">
        <f t="shared" si="14"/>
        <v>9.597540201088103</v>
      </c>
      <c r="P82" s="2">
        <f t="shared" si="15"/>
        <v>1.520719162322721</v>
      </c>
      <c r="Q82" s="2">
        <f t="shared" si="16"/>
        <v>14.253193094391834</v>
      </c>
      <c r="S82">
        <v>12.385052</v>
      </c>
      <c r="T82">
        <v>14.413005</v>
      </c>
      <c r="U82">
        <f t="shared" si="17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10.755322277916887</v>
      </c>
      <c r="I83">
        <v>10.872294999999999</v>
      </c>
      <c r="J83" s="2">
        <f t="shared" si="9"/>
        <v>0.11697272208311205</v>
      </c>
      <c r="K83" s="2">
        <f t="shared" si="10"/>
        <v>3.6360101296296294</v>
      </c>
      <c r="L83" s="2">
        <f t="shared" si="11"/>
        <v>3.5190374075465121</v>
      </c>
      <c r="M83" s="2">
        <f t="shared" si="12"/>
        <v>13.220569662769275</v>
      </c>
      <c r="N83" s="2">
        <f t="shared" si="13"/>
        <v>12.383624275711677</v>
      </c>
      <c r="O83" s="2">
        <f t="shared" si="14"/>
        <v>12.795255660384708</v>
      </c>
      <c r="P83" s="2">
        <f t="shared" si="15"/>
        <v>1.3682617711532969E-2</v>
      </c>
      <c r="Q83" s="2">
        <f t="shared" si="16"/>
        <v>13.220569662769236</v>
      </c>
      <c r="S83">
        <v>14.474914999999999</v>
      </c>
      <c r="T83">
        <v>16.593639</v>
      </c>
      <c r="U83">
        <f t="shared" si="17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8.8182540320536731</v>
      </c>
      <c r="I84">
        <v>9.0363220000000002</v>
      </c>
      <c r="J84" s="2">
        <f t="shared" si="9"/>
        <v>0.2180679679463271</v>
      </c>
      <c r="K84" s="2">
        <f t="shared" si="10"/>
        <v>1.8000371296296303</v>
      </c>
      <c r="L84" s="2">
        <f t="shared" si="11"/>
        <v>1.5819691616832978</v>
      </c>
      <c r="M84" s="2">
        <f t="shared" si="12"/>
        <v>3.2401336680452784</v>
      </c>
      <c r="N84" s="2">
        <f t="shared" si="13"/>
        <v>2.5026264285169559</v>
      </c>
      <c r="O84" s="2">
        <f t="shared" si="14"/>
        <v>2.8476032289589956</v>
      </c>
      <c r="P84" s="2">
        <f t="shared" si="15"/>
        <v>4.7553638644240344E-2</v>
      </c>
      <c r="Q84" s="2">
        <f t="shared" si="16"/>
        <v>3.2401336680452593</v>
      </c>
      <c r="S84">
        <v>14.355328</v>
      </c>
      <c r="T84">
        <v>16.534609</v>
      </c>
      <c r="U84">
        <f t="shared" si="17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7.0838013640542172</v>
      </c>
      <c r="I85">
        <v>8.2622250000000008</v>
      </c>
      <c r="J85" s="2">
        <f t="shared" si="9"/>
        <v>1.1784236359457836</v>
      </c>
      <c r="K85" s="2">
        <f t="shared" si="10"/>
        <v>1.0259401296296309</v>
      </c>
      <c r="L85" s="2">
        <f t="shared" si="11"/>
        <v>-0.15248350631615804</v>
      </c>
      <c r="M85" s="2">
        <f t="shared" si="12"/>
        <v>1.0525531495844638</v>
      </c>
      <c r="N85" s="2">
        <f t="shared" si="13"/>
        <v>2.3251219698469806E-2</v>
      </c>
      <c r="O85" s="2">
        <f t="shared" si="14"/>
        <v>-0.15643894823637983</v>
      </c>
      <c r="P85" s="2">
        <f t="shared" si="15"/>
        <v>1.3886822657556808</v>
      </c>
      <c r="Q85" s="2">
        <f t="shared" si="16"/>
        <v>1.0525531495844529</v>
      </c>
      <c r="S85">
        <v>10.698161000000001</v>
      </c>
      <c r="T85">
        <v>12.883421999999999</v>
      </c>
      <c r="U85">
        <f t="shared" si="17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6.5432184621405973</v>
      </c>
      <c r="I86">
        <v>7.2404169999999999</v>
      </c>
      <c r="J86" s="2">
        <f t="shared" si="9"/>
        <v>0.69719853785940256</v>
      </c>
      <c r="K86" s="2">
        <f t="shared" si="10"/>
        <v>4.1321296296299437E-3</v>
      </c>
      <c r="L86" s="2">
        <f t="shared" si="11"/>
        <v>-0.69306640822977794</v>
      </c>
      <c r="M86" s="2">
        <f t="shared" si="12"/>
        <v>1.7074495276065697E-5</v>
      </c>
      <c r="N86" s="2">
        <f t="shared" si="13"/>
        <v>0.48034104621652524</v>
      </c>
      <c r="O86" s="2">
        <f t="shared" si="14"/>
        <v>-2.8638402407474678E-3</v>
      </c>
      <c r="P86" s="2">
        <f t="shared" si="15"/>
        <v>0.48608580119328876</v>
      </c>
      <c r="Q86" s="2">
        <f t="shared" si="16"/>
        <v>1.7074495276021654E-5</v>
      </c>
      <c r="S86">
        <v>5.870679</v>
      </c>
      <c r="T86">
        <v>7.5376799999999999</v>
      </c>
      <c r="U86">
        <f t="shared" si="17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3.7340303963589765</v>
      </c>
      <c r="I87">
        <v>4.67211</v>
      </c>
      <c r="J87" s="2">
        <f t="shared" si="9"/>
        <v>0.9380796036410235</v>
      </c>
      <c r="K87" s="2">
        <f t="shared" si="10"/>
        <v>-2.56417487037037</v>
      </c>
      <c r="L87" s="2">
        <f t="shared" si="11"/>
        <v>-3.5022544740113988</v>
      </c>
      <c r="M87" s="2">
        <f t="shared" si="12"/>
        <v>6.5749927658389034</v>
      </c>
      <c r="N87" s="2">
        <f t="shared" si="13"/>
        <v>12.265786400732859</v>
      </c>
      <c r="O87" s="2">
        <f t="shared" si="14"/>
        <v>8.9803929119022268</v>
      </c>
      <c r="P87" s="2">
        <f t="shared" si="15"/>
        <v>0.87999334276729979</v>
      </c>
      <c r="Q87" s="2">
        <f t="shared" si="16"/>
        <v>6.5749927658389309</v>
      </c>
      <c r="S87">
        <v>3.4921540000000002</v>
      </c>
      <c r="T87">
        <v>2.3836870000000001</v>
      </c>
      <c r="U87">
        <f t="shared" si="17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3.6148839811614817</v>
      </c>
      <c r="I88">
        <v>3.6666099999999999</v>
      </c>
      <c r="J88" s="2">
        <f t="shared" si="9"/>
        <v>5.172601883851824E-2</v>
      </c>
      <c r="K88" s="2">
        <f t="shared" si="10"/>
        <v>-3.56967487037037</v>
      </c>
      <c r="L88" s="2">
        <f t="shared" si="11"/>
        <v>-3.6214008892088936</v>
      </c>
      <c r="M88" s="2">
        <f t="shared" si="12"/>
        <v>12.742578680153718</v>
      </c>
      <c r="N88" s="2">
        <f t="shared" si="13"/>
        <v>13.114544400362965</v>
      </c>
      <c r="O88" s="2">
        <f t="shared" si="14"/>
        <v>12.927223749745901</v>
      </c>
      <c r="P88" s="2">
        <f t="shared" si="15"/>
        <v>2.6755810248827437E-3</v>
      </c>
      <c r="Q88" s="2">
        <f t="shared" si="16"/>
        <v>12.742578680153755</v>
      </c>
      <c r="S88">
        <v>1.1970860000000001</v>
      </c>
      <c r="T88">
        <v>-2.3392900000000001</v>
      </c>
      <c r="U88">
        <f t="shared" si="17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3.6148839811614817</v>
      </c>
      <c r="I89">
        <v>4.7065109999999999</v>
      </c>
      <c r="J89" s="2">
        <f t="shared" si="9"/>
        <v>1.0916270188385182</v>
      </c>
      <c r="K89" s="2">
        <f t="shared" si="10"/>
        <v>-2.52977387037037</v>
      </c>
      <c r="L89" s="2">
        <f t="shared" si="11"/>
        <v>-3.6214008892088936</v>
      </c>
      <c r="M89" s="2">
        <f t="shared" si="12"/>
        <v>6.3997558352086816</v>
      </c>
      <c r="N89" s="2">
        <f t="shared" si="13"/>
        <v>13.114544400362965</v>
      </c>
      <c r="O89" s="2">
        <f t="shared" si="14"/>
        <v>9.1613253436566815</v>
      </c>
      <c r="P89" s="2">
        <f t="shared" si="15"/>
        <v>1.1916495482582705</v>
      </c>
      <c r="Q89" s="2">
        <f t="shared" si="16"/>
        <v>6.3997558352087092</v>
      </c>
      <c r="S89">
        <v>2.6418699999999999</v>
      </c>
      <c r="T89">
        <v>1.3647229999999999</v>
      </c>
      <c r="U89">
        <f t="shared" si="17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4.5188881643830765</v>
      </c>
      <c r="I90">
        <v>4.946485</v>
      </c>
      <c r="J90" s="2">
        <f t="shared" si="9"/>
        <v>0.42759683561692352</v>
      </c>
      <c r="K90" s="2">
        <f t="shared" si="10"/>
        <v>-2.2897998703703699</v>
      </c>
      <c r="L90" s="2">
        <f t="shared" si="11"/>
        <v>-2.7173967059872988</v>
      </c>
      <c r="M90" s="2">
        <f t="shared" si="12"/>
        <v>5.243183446348163</v>
      </c>
      <c r="N90" s="2">
        <f t="shared" si="13"/>
        <v>7.3842448577106214</v>
      </c>
      <c r="O90" s="2">
        <f t="shared" si="14"/>
        <v>6.2222946251145865</v>
      </c>
      <c r="P90" s="2">
        <f t="shared" si="15"/>
        <v>0.1828390538296063</v>
      </c>
      <c r="Q90" s="2">
        <f t="shared" si="16"/>
        <v>5.243183446348187</v>
      </c>
      <c r="S90">
        <v>4.3188110000000002</v>
      </c>
      <c r="T90">
        <v>4.5756379999999996</v>
      </c>
      <c r="U90">
        <f t="shared" si="17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6.1817348484114536</v>
      </c>
      <c r="I91">
        <v>5.5992629999999997</v>
      </c>
      <c r="J91" s="2">
        <f t="shared" si="9"/>
        <v>-0.58247184841145394</v>
      </c>
      <c r="K91" s="2">
        <f t="shared" si="10"/>
        <v>-1.6370218703703703</v>
      </c>
      <c r="L91" s="2">
        <f t="shared" si="11"/>
        <v>-1.0545500219589217</v>
      </c>
      <c r="M91" s="2">
        <f t="shared" si="12"/>
        <v>2.6798406040709053</v>
      </c>
      <c r="N91" s="2">
        <f t="shared" si="13"/>
        <v>1.1120757488135622</v>
      </c>
      <c r="O91" s="2">
        <f t="shared" si="14"/>
        <v>1.726321449346309</v>
      </c>
      <c r="P91" s="2">
        <f t="shared" si="15"/>
        <v>0.33927345419185578</v>
      </c>
      <c r="Q91" s="2">
        <f t="shared" si="16"/>
        <v>2.6798406040709231</v>
      </c>
      <c r="S91">
        <v>5.710909</v>
      </c>
      <c r="T91">
        <v>7.86172</v>
      </c>
      <c r="U91">
        <f t="shared" si="17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8.4338628732488949</v>
      </c>
      <c r="I92">
        <v>7.0140260000000003</v>
      </c>
      <c r="J92" s="2">
        <f t="shared" si="9"/>
        <v>-1.4198368732488946</v>
      </c>
      <c r="K92" s="2">
        <f t="shared" si="10"/>
        <v>-0.22225887037036962</v>
      </c>
      <c r="L92" s="2">
        <f t="shared" si="11"/>
        <v>1.1975780028785197</v>
      </c>
      <c r="M92" s="2">
        <f t="shared" si="12"/>
        <v>4.9399005458312766E-2</v>
      </c>
      <c r="N92" s="2">
        <f t="shared" si="13"/>
        <v>1.4341930729785037</v>
      </c>
      <c r="O92" s="2">
        <f t="shared" si="14"/>
        <v>-0.26617233410018304</v>
      </c>
      <c r="P92" s="2">
        <f t="shared" si="15"/>
        <v>2.0159367466371978</v>
      </c>
      <c r="Q92" s="2">
        <f t="shared" si="16"/>
        <v>4.9399005458315139E-2</v>
      </c>
      <c r="S92">
        <v>7.193924</v>
      </c>
      <c r="T92">
        <v>9.5902989999999999</v>
      </c>
      <c r="U92">
        <f t="shared" si="17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10.522704663910257</v>
      </c>
      <c r="I93">
        <v>9.7849989999999991</v>
      </c>
      <c r="J93" s="2">
        <f t="shared" si="9"/>
        <v>-0.73770566391025838</v>
      </c>
      <c r="K93" s="2">
        <f t="shared" si="10"/>
        <v>2.5487141296296292</v>
      </c>
      <c r="L93" s="2">
        <f t="shared" si="11"/>
        <v>3.2864197935398822</v>
      </c>
      <c r="M93" s="2">
        <f t="shared" si="12"/>
        <v>6.495943714573718</v>
      </c>
      <c r="N93" s="2">
        <f t="shared" si="13"/>
        <v>10.800555059370723</v>
      </c>
      <c r="O93" s="2">
        <f t="shared" si="14"/>
        <v>8.3761445636895857</v>
      </c>
      <c r="P93" s="2">
        <f t="shared" si="15"/>
        <v>0.54420964656527504</v>
      </c>
      <c r="Q93" s="2">
        <f t="shared" si="16"/>
        <v>6.4959437145736914</v>
      </c>
      <c r="S93">
        <v>8.9577299999999997</v>
      </c>
      <c r="T93">
        <v>11.902104</v>
      </c>
      <c r="U93">
        <f t="shared" si="17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12.955433321075246</v>
      </c>
      <c r="I94">
        <v>11.298373</v>
      </c>
      <c r="J94" s="2">
        <f t="shared" si="9"/>
        <v>-1.6570603210752459</v>
      </c>
      <c r="K94" s="2">
        <f t="shared" si="10"/>
        <v>4.0620881296296298</v>
      </c>
      <c r="L94" s="2">
        <f t="shared" si="11"/>
        <v>5.7191484507048704</v>
      </c>
      <c r="M94" s="2">
        <f t="shared" si="12"/>
        <v>16.500559972877944</v>
      </c>
      <c r="N94" s="2">
        <f t="shared" si="13"/>
        <v>32.708659001199919</v>
      </c>
      <c r="O94" s="2">
        <f t="shared" si="14"/>
        <v>23.231685033197941</v>
      </c>
      <c r="P94" s="2">
        <f t="shared" si="15"/>
        <v>2.7458489076819972</v>
      </c>
      <c r="Q94" s="2">
        <f t="shared" si="16"/>
        <v>16.500559972877902</v>
      </c>
      <c r="S94">
        <v>11.752560000000001</v>
      </c>
      <c r="T94">
        <v>14.932577999999999</v>
      </c>
      <c r="U94">
        <f t="shared" si="17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11.345452171809825</v>
      </c>
      <c r="I95">
        <v>10.501163</v>
      </c>
      <c r="J95" s="2">
        <f t="shared" si="9"/>
        <v>-0.84428917180982488</v>
      </c>
      <c r="K95" s="2">
        <f t="shared" si="10"/>
        <v>3.2648781296296301</v>
      </c>
      <c r="L95" s="2">
        <f t="shared" si="11"/>
        <v>4.1091673014394496</v>
      </c>
      <c r="M95" s="2">
        <f t="shared" si="12"/>
        <v>10.659429201333872</v>
      </c>
      <c r="N95" s="2">
        <f t="shared" si="13"/>
        <v>16.885255911219168</v>
      </c>
      <c r="O95" s="2">
        <f t="shared" si="14"/>
        <v>13.415930453458865</v>
      </c>
      <c r="P95" s="2">
        <f t="shared" si="15"/>
        <v>0.71282420563532001</v>
      </c>
      <c r="Q95" s="2">
        <f t="shared" si="16"/>
        <v>10.659429201333836</v>
      </c>
      <c r="S95">
        <v>13.397656</v>
      </c>
      <c r="T95">
        <v>16.595585</v>
      </c>
      <c r="U95">
        <f t="shared" si="17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9.0916586639009331</v>
      </c>
      <c r="I96">
        <v>9.2247319999999995</v>
      </c>
      <c r="J96" s="2">
        <f t="shared" si="9"/>
        <v>0.13307333609906635</v>
      </c>
      <c r="K96" s="2">
        <f t="shared" si="10"/>
        <v>1.9884471296296296</v>
      </c>
      <c r="L96" s="2">
        <f t="shared" si="11"/>
        <v>1.8553737935305579</v>
      </c>
      <c r="M96" s="2">
        <f t="shared" si="12"/>
        <v>3.9539219873323126</v>
      </c>
      <c r="N96" s="2">
        <f t="shared" si="13"/>
        <v>3.4424119137199733</v>
      </c>
      <c r="O96" s="2">
        <f t="shared" si="14"/>
        <v>3.6893126941358747</v>
      </c>
      <c r="P96" s="2">
        <f t="shared" si="15"/>
        <v>1.7708512780535077E-2</v>
      </c>
      <c r="Q96" s="2">
        <f t="shared" si="16"/>
        <v>3.9539219873322917</v>
      </c>
      <c r="S96">
        <v>13.115736999999999</v>
      </c>
      <c r="T96">
        <v>16.301480999999999</v>
      </c>
      <c r="U96">
        <f t="shared" si="17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6.3169273497197924</v>
      </c>
      <c r="I97">
        <v>7.2264099999999996</v>
      </c>
      <c r="J97" s="2">
        <f t="shared" si="9"/>
        <v>0.90948265028020714</v>
      </c>
      <c r="K97" s="2">
        <f t="shared" si="10"/>
        <v>-9.8748703703703811E-3</v>
      </c>
      <c r="L97" s="2">
        <f t="shared" si="11"/>
        <v>-0.91935752065058285</v>
      </c>
      <c r="M97" s="2">
        <f t="shared" si="12"/>
        <v>9.7513064831618873E-5</v>
      </c>
      <c r="N97" s="2">
        <f t="shared" si="13"/>
        <v>0.84521825077678692</v>
      </c>
      <c r="O97" s="2">
        <f t="shared" si="14"/>
        <v>9.0785363404496163E-3</v>
      </c>
      <c r="P97" s="2">
        <f t="shared" si="15"/>
        <v>0.82715869116070961</v>
      </c>
      <c r="Q97" s="2">
        <f t="shared" si="16"/>
        <v>9.7513064831724109E-5</v>
      </c>
      <c r="S97">
        <v>9.924175</v>
      </c>
      <c r="T97">
        <v>12.758827</v>
      </c>
      <c r="U97">
        <f t="shared" si="17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3.6148839811614817</v>
      </c>
      <c r="I98">
        <v>6.0619870000000002</v>
      </c>
      <c r="J98" s="2">
        <f t="shared" si="9"/>
        <v>2.4471030188385186</v>
      </c>
      <c r="K98" s="2">
        <f t="shared" si="10"/>
        <v>-1.1742978703703697</v>
      </c>
      <c r="L98" s="2">
        <f t="shared" si="11"/>
        <v>-3.6214008892088936</v>
      </c>
      <c r="M98" s="2">
        <f t="shared" si="12"/>
        <v>1.3789754883563856</v>
      </c>
      <c r="N98" s="2">
        <f t="shared" si="13"/>
        <v>13.114544400362965</v>
      </c>
      <c r="O98" s="2">
        <f t="shared" si="14"/>
        <v>4.2526033519553668</v>
      </c>
      <c r="P98" s="2">
        <f t="shared" si="15"/>
        <v>5.9883131848085913</v>
      </c>
      <c r="Q98" s="2">
        <f t="shared" si="16"/>
        <v>1.378975488356398</v>
      </c>
      <c r="S98">
        <v>4.5283889999999998</v>
      </c>
      <c r="T98">
        <v>5.2282070000000003</v>
      </c>
      <c r="U98">
        <f t="shared" si="17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3.6148839811614817</v>
      </c>
      <c r="I99">
        <v>4.5872989999999998</v>
      </c>
      <c r="J99" s="2">
        <f t="shared" si="9"/>
        <v>0.97241501883851811</v>
      </c>
      <c r="K99" s="2">
        <f t="shared" si="10"/>
        <v>-2.6489858703703701</v>
      </c>
      <c r="L99" s="2">
        <f t="shared" si="11"/>
        <v>-3.6214008892088936</v>
      </c>
      <c r="M99" s="2">
        <f t="shared" si="12"/>
        <v>7.0171261414218673</v>
      </c>
      <c r="N99" s="2">
        <f t="shared" si="13"/>
        <v>13.114544400362965</v>
      </c>
      <c r="O99" s="2">
        <f t="shared" si="14"/>
        <v>9.5930397864610537</v>
      </c>
      <c r="P99" s="2">
        <f t="shared" si="15"/>
        <v>0.94559096886271554</v>
      </c>
      <c r="Q99" s="2">
        <f t="shared" si="16"/>
        <v>7.0171261414218957</v>
      </c>
      <c r="S99">
        <v>2.3634759999999999</v>
      </c>
      <c r="T99">
        <v>1.344606</v>
      </c>
      <c r="U99">
        <f t="shared" si="17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5.6073449742330936</v>
      </c>
      <c r="I100">
        <v>4.9552849999999999</v>
      </c>
      <c r="J100" s="2">
        <f t="shared" si="9"/>
        <v>-0.6520599742330937</v>
      </c>
      <c r="K100" s="2">
        <f t="shared" si="10"/>
        <v>-2.28099987037037</v>
      </c>
      <c r="L100" s="2">
        <f t="shared" si="11"/>
        <v>-1.6289398961372816</v>
      </c>
      <c r="M100" s="2">
        <f t="shared" si="12"/>
        <v>5.2029604086296448</v>
      </c>
      <c r="N100" s="2">
        <f t="shared" si="13"/>
        <v>2.6534451852277376</v>
      </c>
      <c r="O100" s="2">
        <f t="shared" si="14"/>
        <v>3.7156116919302633</v>
      </c>
      <c r="P100" s="2">
        <f t="shared" si="15"/>
        <v>0.42518220999686279</v>
      </c>
      <c r="Q100" s="2">
        <f t="shared" si="16"/>
        <v>5.2029604086296688</v>
      </c>
      <c r="S100">
        <v>4.4663490000000001</v>
      </c>
      <c r="T100">
        <v>5.4185150000000002</v>
      </c>
      <c r="U100">
        <f t="shared" si="17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4.3983932500079304</v>
      </c>
      <c r="I101">
        <v>4.2978680000000002</v>
      </c>
      <c r="J101" s="2">
        <f t="shared" si="9"/>
        <v>-0.10052525000793011</v>
      </c>
      <c r="K101" s="2">
        <f t="shared" si="10"/>
        <v>-2.9384168703703697</v>
      </c>
      <c r="L101" s="2">
        <f t="shared" si="11"/>
        <v>-2.8378916203624449</v>
      </c>
      <c r="M101" s="2">
        <f t="shared" si="12"/>
        <v>8.6342937040771979</v>
      </c>
      <c r="N101" s="2">
        <f t="shared" si="13"/>
        <v>8.0536288489233829</v>
      </c>
      <c r="O101" s="2">
        <f t="shared" si="14"/>
        <v>8.3389086135557129</v>
      </c>
      <c r="P101" s="2">
        <f t="shared" si="15"/>
        <v>1.0105325889156852E-2</v>
      </c>
      <c r="Q101" s="2">
        <f t="shared" si="16"/>
        <v>8.6342937040772298</v>
      </c>
      <c r="S101">
        <v>4.6956059999999997</v>
      </c>
      <c r="T101">
        <v>5.7108840000000001</v>
      </c>
      <c r="U101">
        <f t="shared" si="17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5.4999807976628921</v>
      </c>
      <c r="I102">
        <v>4.6569880000000001</v>
      </c>
      <c r="J102" s="2">
        <f t="shared" si="9"/>
        <v>-0.84299279766289192</v>
      </c>
      <c r="K102" s="2">
        <f t="shared" si="10"/>
        <v>-2.5792968703703698</v>
      </c>
      <c r="L102" s="2">
        <f t="shared" si="11"/>
        <v>-1.7363040727074832</v>
      </c>
      <c r="M102" s="2">
        <f t="shared" si="12"/>
        <v>6.6527723455023846</v>
      </c>
      <c r="N102" s="2">
        <f t="shared" si="13"/>
        <v>3.0147518329005933</v>
      </c>
      <c r="O102" s="2">
        <f t="shared" si="14"/>
        <v>4.4784436607457385</v>
      </c>
      <c r="P102" s="2">
        <f t="shared" si="15"/>
        <v>0.71063685691150946</v>
      </c>
      <c r="Q102" s="2">
        <f t="shared" si="16"/>
        <v>6.6527723455024121</v>
      </c>
      <c r="S102">
        <v>5.3733880000000003</v>
      </c>
      <c r="T102">
        <v>5.9636950000000004</v>
      </c>
      <c r="U102">
        <f t="shared" si="17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6.6507637185836215</v>
      </c>
      <c r="I103">
        <v>5.8367180000000003</v>
      </c>
      <c r="J103" s="2">
        <f t="shared" si="9"/>
        <v>-0.81404571858362118</v>
      </c>
      <c r="K103" s="2">
        <f t="shared" si="10"/>
        <v>-1.3995668703703696</v>
      </c>
      <c r="L103" s="2">
        <f t="shared" si="11"/>
        <v>-0.58552115178675379</v>
      </c>
      <c r="M103" s="2">
        <f t="shared" si="12"/>
        <v>1.958787424638311</v>
      </c>
      <c r="N103" s="2">
        <f t="shared" si="13"/>
        <v>0.34283501918968678</v>
      </c>
      <c r="O103" s="2">
        <f t="shared" si="14"/>
        <v>0.81947600594184122</v>
      </c>
      <c r="P103" s="2">
        <f t="shared" si="15"/>
        <v>0.66267043194432418</v>
      </c>
      <c r="Q103" s="2">
        <f t="shared" si="16"/>
        <v>1.9587874246383259</v>
      </c>
      <c r="S103">
        <v>6.4953919999999998</v>
      </c>
      <c r="T103">
        <v>7.5892429999999997</v>
      </c>
      <c r="U103">
        <f t="shared" si="17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8.6325477755364801</v>
      </c>
      <c r="I104">
        <v>8.8799700000000001</v>
      </c>
      <c r="J104" s="2">
        <f t="shared" si="9"/>
        <v>0.24742222446352002</v>
      </c>
      <c r="K104" s="2">
        <f t="shared" si="10"/>
        <v>1.6436851296296302</v>
      </c>
      <c r="L104" s="2">
        <f t="shared" si="11"/>
        <v>1.3962629051661049</v>
      </c>
      <c r="M104" s="2">
        <f t="shared" si="12"/>
        <v>2.7017008053655744</v>
      </c>
      <c r="N104" s="2">
        <f t="shared" si="13"/>
        <v>1.949550100342891</v>
      </c>
      <c r="O104" s="2">
        <f t="shared" si="14"/>
        <v>2.2950165742749933</v>
      </c>
      <c r="P104" s="2">
        <f t="shared" si="15"/>
        <v>6.1217757158476487E-2</v>
      </c>
      <c r="Q104" s="2">
        <f t="shared" si="16"/>
        <v>2.7017008053655567</v>
      </c>
      <c r="S104">
        <v>9.6104040000000008</v>
      </c>
      <c r="T104">
        <v>11.136310999999999</v>
      </c>
      <c r="U104">
        <f t="shared" si="17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9.0564836162560756</v>
      </c>
      <c r="I105">
        <v>10.157683</v>
      </c>
      <c r="J105" s="2">
        <f t="shared" si="9"/>
        <v>1.1011993837439249</v>
      </c>
      <c r="K105" s="2">
        <f t="shared" si="10"/>
        <v>2.9213981296296305</v>
      </c>
      <c r="L105" s="2">
        <f t="shared" si="11"/>
        <v>1.8201987458857003</v>
      </c>
      <c r="M105" s="2">
        <f t="shared" si="12"/>
        <v>8.534567031803503</v>
      </c>
      <c r="N105" s="2">
        <f t="shared" si="13"/>
        <v>3.3131234745238762</v>
      </c>
      <c r="O105" s="2">
        <f t="shared" si="14"/>
        <v>5.3175252117846838</v>
      </c>
      <c r="P105" s="2">
        <f t="shared" si="15"/>
        <v>1.2126400827579999</v>
      </c>
      <c r="Q105" s="2">
        <f t="shared" si="16"/>
        <v>8.5345670318034728</v>
      </c>
      <c r="S105">
        <v>10.771552</v>
      </c>
      <c r="T105">
        <v>12.600471000000001</v>
      </c>
      <c r="U105">
        <f t="shared" si="17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11.013973982412441</v>
      </c>
      <c r="I106">
        <v>11.548427</v>
      </c>
      <c r="J106" s="2">
        <f t="shared" si="9"/>
        <v>0.53445301758755903</v>
      </c>
      <c r="K106" s="2">
        <f t="shared" si="10"/>
        <v>4.3121421296296303</v>
      </c>
      <c r="L106" s="2">
        <f t="shared" si="11"/>
        <v>3.7776891120420659</v>
      </c>
      <c r="M106" s="2">
        <f t="shared" si="12"/>
        <v>18.594569746126762</v>
      </c>
      <c r="N106" s="2">
        <f t="shared" si="13"/>
        <v>14.270935027241173</v>
      </c>
      <c r="O106" s="2">
        <f t="shared" si="14"/>
        <v>16.28993237267974</v>
      </c>
      <c r="P106" s="2">
        <f t="shared" si="15"/>
        <v>0.28564002800844768</v>
      </c>
      <c r="Q106" s="2">
        <f t="shared" si="16"/>
        <v>18.594569746126716</v>
      </c>
      <c r="S106">
        <v>13.215975</v>
      </c>
      <c r="T106">
        <v>15.246349</v>
      </c>
      <c r="U106">
        <f t="shared" si="17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10.619245082843198</v>
      </c>
      <c r="I107">
        <v>10.903589</v>
      </c>
      <c r="J107" s="2">
        <f t="shared" si="9"/>
        <v>0.28434391715680185</v>
      </c>
      <c r="K107" s="2">
        <f t="shared" si="10"/>
        <v>3.6673041296296303</v>
      </c>
      <c r="L107" s="2">
        <f t="shared" si="11"/>
        <v>3.3829602124728231</v>
      </c>
      <c r="M107" s="2">
        <f t="shared" si="12"/>
        <v>13.449119579198539</v>
      </c>
      <c r="N107" s="2">
        <f t="shared" si="13"/>
        <v>11.444419799174169</v>
      </c>
      <c r="O107" s="2">
        <f t="shared" si="14"/>
        <v>12.406343957574315</v>
      </c>
      <c r="P107" s="2">
        <f t="shared" si="15"/>
        <v>8.0851463224074188E-2</v>
      </c>
      <c r="Q107" s="2">
        <f t="shared" si="16"/>
        <v>13.4491195791985</v>
      </c>
      <c r="S107">
        <v>15.243527</v>
      </c>
      <c r="T107">
        <v>17.401871</v>
      </c>
      <c r="U107">
        <f t="shared" si="17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8.9654083460003982</v>
      </c>
      <c r="I108">
        <v>8.9095630000000003</v>
      </c>
      <c r="J108" s="2">
        <f t="shared" si="9"/>
        <v>-5.5845346000397811E-2</v>
      </c>
      <c r="K108" s="2">
        <f t="shared" si="10"/>
        <v>1.6732781296296304</v>
      </c>
      <c r="L108" s="2">
        <f t="shared" si="11"/>
        <v>1.7291234756300229</v>
      </c>
      <c r="M108" s="2">
        <f t="shared" si="12"/>
        <v>2.7998596990968343</v>
      </c>
      <c r="N108" s="2">
        <f t="shared" si="13"/>
        <v>2.9898679939748503</v>
      </c>
      <c r="O108" s="2">
        <f t="shared" si="14"/>
        <v>2.8933044952008906</v>
      </c>
      <c r="P108" s="2">
        <f t="shared" si="15"/>
        <v>3.1187026699041479E-3</v>
      </c>
      <c r="Q108" s="2">
        <f t="shared" si="16"/>
        <v>2.7998596990968165</v>
      </c>
      <c r="S108">
        <v>14.913529</v>
      </c>
      <c r="T108">
        <v>17.110749999999999</v>
      </c>
      <c r="U108">
        <f t="shared" si="17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7.7505397145794932</v>
      </c>
      <c r="I109">
        <v>7.4504200000000003</v>
      </c>
      <c r="J109" s="2">
        <f t="shared" si="9"/>
        <v>-0.30011971457949294</v>
      </c>
      <c r="K109" s="2">
        <f t="shared" si="10"/>
        <v>0.21413512962963033</v>
      </c>
      <c r="L109" s="2">
        <f t="shared" si="11"/>
        <v>0.51425484420911793</v>
      </c>
      <c r="M109" s="2">
        <f t="shared" si="12"/>
        <v>4.5853853741498585E-2</v>
      </c>
      <c r="N109" s="2">
        <f t="shared" si="13"/>
        <v>0.26445804479254414</v>
      </c>
      <c r="O109" s="2">
        <f t="shared" si="14"/>
        <v>0.11012002772738481</v>
      </c>
      <c r="P109" s="2">
        <f t="shared" si="15"/>
        <v>9.0071843079276306E-2</v>
      </c>
      <c r="Q109" s="2">
        <f t="shared" si="16"/>
        <v>4.5853853741496302E-2</v>
      </c>
      <c r="S109">
        <v>13.524543</v>
      </c>
      <c r="T109">
        <v>15.616877000000001</v>
      </c>
      <c r="U109">
        <f t="shared" si="17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5.9520856643366429</v>
      </c>
      <c r="I110">
        <v>5.8304580000000001</v>
      </c>
      <c r="J110" s="2">
        <f t="shared" si="9"/>
        <v>-0.12162766433664274</v>
      </c>
      <c r="K110" s="2">
        <f t="shared" si="10"/>
        <v>-1.4058268703703698</v>
      </c>
      <c r="L110" s="2">
        <f t="shared" si="11"/>
        <v>-1.2841992060337324</v>
      </c>
      <c r="M110" s="2">
        <f t="shared" si="12"/>
        <v>1.9763491894553484</v>
      </c>
      <c r="N110" s="2">
        <f t="shared" si="13"/>
        <v>1.6491676007776686</v>
      </c>
      <c r="O110" s="2">
        <f t="shared" si="14"/>
        <v>1.8053617507505157</v>
      </c>
      <c r="P110" s="2">
        <f t="shared" si="15"/>
        <v>1.4793288731987035E-2</v>
      </c>
      <c r="Q110" s="2">
        <f t="shared" si="16"/>
        <v>1.9763491894553635</v>
      </c>
      <c r="S110">
        <v>7.9147090000000002</v>
      </c>
      <c r="T110">
        <v>9.3853279999999994</v>
      </c>
      <c r="U110">
        <f t="shared" si="17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5.022127954228587</v>
      </c>
      <c r="I111">
        <v>4.8333740000000001</v>
      </c>
      <c r="J111" s="2">
        <f t="shared" si="9"/>
        <v>-0.18875395422858698</v>
      </c>
      <c r="K111" s="2">
        <f t="shared" si="10"/>
        <v>-2.4029108703703699</v>
      </c>
      <c r="L111" s="2">
        <f t="shared" si="11"/>
        <v>-2.2141569161417882</v>
      </c>
      <c r="M111" s="2">
        <f t="shared" si="12"/>
        <v>5.7739806509440887</v>
      </c>
      <c r="N111" s="2">
        <f t="shared" si="13"/>
        <v>4.9024908492985135</v>
      </c>
      <c r="O111" s="2">
        <f t="shared" si="14"/>
        <v>5.3204217225028385</v>
      </c>
      <c r="P111" s="2">
        <f t="shared" si="15"/>
        <v>3.5628055236927511E-2</v>
      </c>
      <c r="Q111" s="2">
        <f t="shared" si="16"/>
        <v>5.7739806509441145</v>
      </c>
      <c r="S111">
        <v>4.2786520000000001</v>
      </c>
      <c r="T111">
        <v>4.3472080000000002</v>
      </c>
      <c r="U111">
        <f t="shared" si="17"/>
        <v>6.8556000000000061E-2</v>
      </c>
      <c r="V111"/>
    </row>
    <row r="112" spans="4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  <c r="G1" s="3" t="s">
        <v>32</v>
      </c>
      <c r="H1" s="3" t="s">
        <v>33</v>
      </c>
      <c r="I1" s="3" t="s">
        <v>26</v>
      </c>
      <c r="J1" s="3" t="s">
        <v>27</v>
      </c>
      <c r="K1" s="3" t="s">
        <v>30</v>
      </c>
      <c r="L1" s="3" t="s">
        <v>31</v>
      </c>
      <c r="M1" s="3" t="s">
        <v>28</v>
      </c>
      <c r="N1" s="3" t="s">
        <v>29</v>
      </c>
      <c r="O1" s="3" t="s">
        <v>22</v>
      </c>
      <c r="P1" s="3" t="s">
        <v>23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2020-12-03T23:19:36Z</dcterms:modified>
</cp:coreProperties>
</file>