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424F0DE4-A88F-4B81-BEF0-2ABA84A337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0" i="1" l="1"/>
  <c r="L90" i="1"/>
  <c r="K90" i="1"/>
  <c r="J90" i="1"/>
  <c r="M91" i="1"/>
  <c r="M89" i="1"/>
  <c r="L89" i="1"/>
  <c r="K89" i="1"/>
  <c r="J89" i="1"/>
  <c r="J91" i="1"/>
  <c r="E91" i="1"/>
  <c r="G89" i="1" s="1"/>
  <c r="J95" i="1"/>
  <c r="D95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3" i="1" l="1"/>
  <c r="J94" i="1" s="1"/>
  <c r="F89" i="1"/>
  <c r="H89" i="1"/>
  <c r="J92" i="1"/>
  <c r="I89" i="1"/>
  <c r="E89" i="1"/>
  <c r="U74" i="1"/>
  <c r="T74" i="1"/>
  <c r="F91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<sst xmlns="http://schemas.openxmlformats.org/spreadsheetml/2006/main" count="663" uniqueCount="132">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</sst>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workbookViewId="0">
      <pane ySplit="1" topLeftCell="A74" activePane="bottomLeft" state="frozen"/>
      <selection pane="bottomLeft" activeCell="T88" sqref="T88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8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8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8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8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8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8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8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8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8" s="8" customFormat="1" x14ac:dyDescent="0.3">
      <c r="A89"/>
      <c r="B89"/>
      <c r="C89"/>
      <c r="D89" s="13"/>
      <c r="E89" s="20">
        <f>E87/$E91</f>
        <v>0.86752539266866613</v>
      </c>
      <c r="F89" s="21">
        <f>(F87)/$E91</f>
        <v>4.8348589849734502E-4</v>
      </c>
      <c r="G89" s="20">
        <f>G87/$E91</f>
        <v>0.12410410187647543</v>
      </c>
      <c r="H89" s="21">
        <f>H87/$E91</f>
        <v>4.5180950961439771E-3</v>
      </c>
      <c r="I89" s="20">
        <f>I87/$E91</f>
        <v>3.3689244602171388E-3</v>
      </c>
      <c r="J89" s="20">
        <f>J87/$E87</f>
        <v>4.3394882895423969E-3</v>
      </c>
      <c r="K89" s="20">
        <f t="shared" ref="K89:M89" si="1">K87/$E87</f>
        <v>0.35395211306017388</v>
      </c>
      <c r="L89" s="20">
        <f t="shared" si="1"/>
        <v>4.241412480311036E-2</v>
      </c>
      <c r="M89" s="20">
        <f t="shared" si="1"/>
        <v>0.75068557970027316</v>
      </c>
      <c r="N89" s="13"/>
      <c r="O89" s="14"/>
      <c r="P89" s="14"/>
      <c r="Q89" s="13"/>
      <c r="R89" s="15"/>
    </row>
    <row r="90" spans="1:18" s="8" customFormat="1" x14ac:dyDescent="0.3">
      <c r="A90"/>
      <c r="B90"/>
      <c r="C90"/>
      <c r="D90" s="13"/>
      <c r="E90" s="20"/>
      <c r="F90" s="21"/>
      <c r="G90" s="20"/>
      <c r="H90" s="21"/>
      <c r="I90" s="20"/>
      <c r="J90" s="20">
        <f>J87/$M87</f>
        <v>5.7807002117651277E-3</v>
      </c>
      <c r="K90" s="20">
        <f t="shared" ref="K90:M90" si="2">K87/$M87</f>
        <v>0.4715051449389725</v>
      </c>
      <c r="L90" s="20">
        <f t="shared" si="2"/>
        <v>5.6500518925706657E-2</v>
      </c>
      <c r="M90" s="20">
        <f t="shared" si="2"/>
        <v>1</v>
      </c>
      <c r="N90" s="13"/>
      <c r="O90" s="14"/>
      <c r="P90" s="14"/>
      <c r="Q90" s="13"/>
      <c r="R90" s="15"/>
    </row>
    <row r="91" spans="1:18" s="8" customFormat="1" x14ac:dyDescent="0.3">
      <c r="A91"/>
      <c r="B91"/>
      <c r="C91"/>
      <c r="D91" s="13"/>
      <c r="E91" s="13">
        <f>SUM(E87:I87)</f>
        <v>2178.9131411111107</v>
      </c>
      <c r="F91" s="20">
        <f>F89+H89</f>
        <v>5.0015809946413218E-3</v>
      </c>
      <c r="G91" s="13"/>
      <c r="H91" s="13"/>
      <c r="I91" s="13"/>
      <c r="J91" s="13">
        <f>SUM(J87:M87)</f>
        <v>2176.4317833333334</v>
      </c>
      <c r="K91" s="13"/>
      <c r="L91" s="13"/>
      <c r="M91" s="13">
        <f>(M87/1000)*3307080000/(365.25*24*60*60)</f>
        <v>148.70340764865134</v>
      </c>
      <c r="N91" s="13"/>
      <c r="O91" s="14"/>
      <c r="P91" s="14"/>
      <c r="Q91" s="13"/>
      <c r="R91" s="15"/>
    </row>
    <row r="92" spans="1:18" s="8" customFormat="1" x14ac:dyDescent="0.3">
      <c r="A92"/>
      <c r="B92"/>
      <c r="C92"/>
      <c r="D92" s="13"/>
      <c r="E92" s="13"/>
      <c r="F92" s="20"/>
      <c r="G92" s="13"/>
      <c r="H92" s="13"/>
      <c r="I92" s="13"/>
      <c r="J92" s="20">
        <f>J91/E87</f>
        <v>1.1513913058531</v>
      </c>
      <c r="K92" s="13"/>
      <c r="L92" s="13"/>
      <c r="M92" s="13"/>
      <c r="N92" s="13"/>
      <c r="O92" s="14"/>
      <c r="P92" s="14"/>
      <c r="Q92" s="13"/>
      <c r="R92" s="15"/>
    </row>
    <row r="93" spans="1:18" s="8" customFormat="1" x14ac:dyDescent="0.3">
      <c r="A93"/>
      <c r="B93"/>
      <c r="C93"/>
      <c r="D93" s="13"/>
      <c r="E93" s="13"/>
      <c r="F93" s="20"/>
      <c r="G93" s="13"/>
      <c r="H93" s="13"/>
      <c r="I93" s="13"/>
      <c r="J93" s="22">
        <f>J91-E91</f>
        <v>-2.481357777777248</v>
      </c>
      <c r="K93" s="13"/>
      <c r="L93" s="13"/>
      <c r="M93" s="13"/>
      <c r="N93" s="13"/>
      <c r="O93" s="14"/>
      <c r="P93" s="14"/>
      <c r="Q93" s="13"/>
      <c r="R93" s="15"/>
    </row>
    <row r="94" spans="1:18" s="8" customFormat="1" x14ac:dyDescent="0.3">
      <c r="A94"/>
      <c r="B94"/>
      <c r="C94"/>
      <c r="D94" s="13"/>
      <c r="E94" s="13"/>
      <c r="F94" s="20"/>
      <c r="G94" s="13"/>
      <c r="H94" s="13"/>
      <c r="I94" s="13"/>
      <c r="J94" s="21">
        <f>J93/E91</f>
        <v>-1.1388052745011715E-3</v>
      </c>
      <c r="K94" s="13"/>
      <c r="L94" s="13"/>
      <c r="M94" s="13"/>
      <c r="N94" s="13"/>
      <c r="O94" s="14"/>
      <c r="P94" s="14"/>
      <c r="Q94" s="13"/>
      <c r="R94" s="15"/>
    </row>
    <row r="95" spans="1:18" x14ac:dyDescent="0.3">
      <c r="D95" s="2">
        <f>SUM(D85:I85)</f>
        <v>3109.2584012222219</v>
      </c>
      <c r="J95" s="2">
        <f>SUM(J85:N85)</f>
        <v>3108.8211602222223</v>
      </c>
    </row>
    <row r="97" spans="1:19" x14ac:dyDescent="0.3">
      <c r="A97" t="s">
        <v>16</v>
      </c>
      <c r="B97" t="s">
        <v>128</v>
      </c>
      <c r="C97" t="s">
        <v>23</v>
      </c>
      <c r="D97" s="5">
        <v>928.42462833333332</v>
      </c>
      <c r="E97" s="13">
        <v>1890.2624918888889</v>
      </c>
      <c r="F97" s="13">
        <v>0.97914977777777779</v>
      </c>
      <c r="G97" s="13">
        <v>270.41205844444437</v>
      </c>
      <c r="H97" s="13">
        <v>9.8445367777777779</v>
      </c>
      <c r="I97" s="13">
        <v>7.3341234444444439</v>
      </c>
      <c r="J97" s="13">
        <v>8.2027718888888881</v>
      </c>
      <c r="K97" s="13">
        <v>669.07213688888896</v>
      </c>
      <c r="L97" s="13">
        <v>80.17382866666668</v>
      </c>
      <c r="M97" s="5">
        <v>1393.0887585555556</v>
      </c>
      <c r="N97" s="13">
        <v>930.93472622222225</v>
      </c>
      <c r="O97" s="14">
        <v>5483.3967555555555</v>
      </c>
      <c r="P97" s="14">
        <v>27412.728515555555</v>
      </c>
      <c r="Q97" s="23">
        <v>-25.78476622222222</v>
      </c>
      <c r="R97" s="24">
        <v>-7.9697777777777788E-3</v>
      </c>
    </row>
    <row r="98" spans="1:19" x14ac:dyDescent="0.3">
      <c r="A98" t="s">
        <v>16</v>
      </c>
      <c r="B98" t="s">
        <v>129</v>
      </c>
      <c r="C98" t="s">
        <v>23</v>
      </c>
      <c r="D98" s="2">
        <v>928.62194833333342</v>
      </c>
      <c r="E98" s="2">
        <v>1890.2624918888889</v>
      </c>
      <c r="F98" s="2">
        <v>1.0534737777777776</v>
      </c>
      <c r="G98" s="2">
        <v>270.41205844444437</v>
      </c>
      <c r="H98" s="2">
        <v>9.8445367777777779</v>
      </c>
      <c r="I98" s="2">
        <v>7.3320814444444453</v>
      </c>
      <c r="J98" s="2">
        <v>8.2027718888888881</v>
      </c>
      <c r="K98" s="2">
        <v>669.06689466666683</v>
      </c>
      <c r="L98" s="2">
        <v>80.17382866666668</v>
      </c>
      <c r="M98" s="2">
        <v>1393.1514079999999</v>
      </c>
      <c r="N98" s="2">
        <v>931.139784111111</v>
      </c>
      <c r="O98" s="3">
        <v>5989.2639431111111</v>
      </c>
      <c r="P98" s="3">
        <v>27412.728515555555</v>
      </c>
      <c r="Q98" s="23">
        <v>-25.791903222222221</v>
      </c>
      <c r="R98" s="24">
        <v>-7.9711111111111128E-3</v>
      </c>
    </row>
    <row r="99" spans="1:19" x14ac:dyDescent="0.3">
      <c r="A99" t="s">
        <v>16</v>
      </c>
      <c r="C99" t="s">
        <v>23</v>
      </c>
    </row>
    <row r="101" spans="1:19" x14ac:dyDescent="0.3">
      <c r="A101" t="s">
        <v>16</v>
      </c>
      <c r="B101" t="s">
        <v>93</v>
      </c>
      <c r="C101" t="s">
        <v>92</v>
      </c>
      <c r="D101" s="2">
        <v>1230.0044677999999</v>
      </c>
      <c r="E101" s="2">
        <v>1848.1456909000001</v>
      </c>
      <c r="F101" s="2">
        <v>1.0573501000000001</v>
      </c>
      <c r="G101" s="2">
        <v>299.4371582</v>
      </c>
      <c r="H101" s="2">
        <v>9.7418259000000003</v>
      </c>
      <c r="I101" s="2">
        <v>5.7446602000000002</v>
      </c>
      <c r="J101" s="2">
        <v>8.1171118999999994</v>
      </c>
      <c r="K101" s="2">
        <v>673.08737180000003</v>
      </c>
      <c r="L101" s="2">
        <v>81.12013859999999</v>
      </c>
      <c r="M101" s="2">
        <v>1432.6230836</v>
      </c>
      <c r="N101" s="2">
        <v>1196.8767700000001</v>
      </c>
      <c r="O101" s="3">
        <v>5429.4087645999998</v>
      </c>
      <c r="P101" s="3">
        <v>27140.258789299998</v>
      </c>
      <c r="Q101" s="2">
        <v>-2.3066774000000003</v>
      </c>
      <c r="R101" s="4">
        <v>-7.1000000000000002E-4</v>
      </c>
      <c r="S101" t="s">
        <v>92</v>
      </c>
    </row>
    <row r="102" spans="1:19" x14ac:dyDescent="0.3">
      <c r="A102" t="s">
        <v>16</v>
      </c>
      <c r="B102" t="s">
        <v>95</v>
      </c>
      <c r="C102" t="s">
        <v>92</v>
      </c>
      <c r="D102" s="2">
        <v>1230.0044677999999</v>
      </c>
      <c r="E102" s="2">
        <v>1848.1456909000001</v>
      </c>
      <c r="F102" s="2">
        <v>1.0573501000000001</v>
      </c>
      <c r="G102" s="2">
        <v>299.4371582</v>
      </c>
      <c r="H102" s="2">
        <v>9.7418259000000003</v>
      </c>
      <c r="I102" s="2">
        <v>5.7446602000000002</v>
      </c>
      <c r="J102" s="2">
        <v>8.1171118999999994</v>
      </c>
      <c r="K102" s="5">
        <v>675.4841553</v>
      </c>
      <c r="L102" s="2">
        <v>81.12013859999999</v>
      </c>
      <c r="M102" s="2">
        <v>1432.6230836</v>
      </c>
      <c r="N102" s="2">
        <v>1196.8767700000001</v>
      </c>
      <c r="O102" s="3">
        <v>5429.4087645999998</v>
      </c>
      <c r="P102" s="3">
        <v>27140.258789299998</v>
      </c>
      <c r="Q102" s="5">
        <v>9.0106100000000008E-2</v>
      </c>
      <c r="R102" s="7">
        <v>3.5000000000000063E-6</v>
      </c>
      <c r="S102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2021-08-31T14:05:03Z</dcterms:modified>
</cp:coreProperties>
</file>