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4420B6CD-82D1-46B7-836E-713F3A62E925}" xr6:coauthVersionLast="45" xr6:coauthVersionMax="45" xr10:uidLastSave="{00000000-0000-0000-0000-000000000000}"/>
  <bookViews>
    <workbookView xWindow="-108" yWindow="-108" windowWidth="23256" windowHeight="12576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83" i="4" l="1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W104" i="4"/>
  <c r="R104" i="4"/>
  <c r="M104" i="4"/>
  <c r="H104" i="4"/>
  <c r="W116" i="4"/>
  <c r="R116" i="4"/>
  <c r="M116" i="4"/>
  <c r="H116" i="4"/>
  <c r="W125" i="4"/>
  <c r="R125" i="4"/>
  <c r="M125" i="4"/>
  <c r="H125" i="4"/>
  <c r="W137" i="4"/>
  <c r="R137" i="4"/>
  <c r="M137" i="4"/>
  <c r="H137" i="4"/>
  <c r="W152" i="4"/>
  <c r="R152" i="4"/>
  <c r="M152" i="4"/>
  <c r="H152" i="4"/>
  <c r="W175" i="4"/>
  <c r="R175" i="4"/>
  <c r="M175" i="4"/>
  <c r="H175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59" i="4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44" i="4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13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W174" i="4" l="1"/>
  <c r="R174" i="4"/>
  <c r="M174" i="4"/>
  <c r="H174" i="4"/>
  <c r="BI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11" i="4" l="1"/>
  <c r="Z11" i="4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K10" i="4"/>
  <c r="J10" i="4"/>
  <c r="I10" i="4"/>
  <c r="H10" i="4"/>
  <c r="BI9" i="4"/>
  <c r="Z9" i="4"/>
  <c r="Y9" i="4"/>
  <c r="X9" i="4"/>
  <c r="W9" i="4"/>
  <c r="U9" i="4"/>
  <c r="T9" i="4"/>
  <c r="S9" i="4"/>
  <c r="R9" i="4"/>
  <c r="P9" i="4"/>
  <c r="O9" i="4"/>
  <c r="N9" i="4"/>
  <c r="M9" i="4"/>
  <c r="K9" i="4"/>
  <c r="J9" i="4"/>
  <c r="I9" i="4"/>
  <c r="H9" i="4"/>
  <c r="W173" i="4"/>
  <c r="R173" i="4"/>
  <c r="M173" i="4"/>
  <c r="H173" i="4"/>
  <c r="W151" i="4"/>
  <c r="R151" i="4"/>
  <c r="M151" i="4"/>
  <c r="H151" i="4"/>
  <c r="W115" i="4"/>
  <c r="R115" i="4"/>
  <c r="M115" i="4"/>
  <c r="H115" i="4"/>
  <c r="W114" i="4"/>
  <c r="R114" i="4"/>
  <c r="M114" i="4"/>
  <c r="H114" i="4"/>
  <c r="W172" i="4"/>
  <c r="R172" i="4"/>
  <c r="M172" i="4"/>
  <c r="H172" i="4"/>
  <c r="W150" i="4"/>
  <c r="R150" i="4"/>
  <c r="M150" i="4"/>
  <c r="H150" i="4"/>
  <c r="W171" i="4"/>
  <c r="R171" i="4"/>
  <c r="M171" i="4"/>
  <c r="H171" i="4"/>
  <c r="W113" i="4"/>
  <c r="R113" i="4"/>
  <c r="M113" i="4"/>
  <c r="H113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W170" i="4" l="1"/>
  <c r="R170" i="4"/>
  <c r="M170" i="4"/>
  <c r="H170" i="4"/>
  <c r="W136" i="4"/>
  <c r="R136" i="4"/>
  <c r="M136" i="4"/>
  <c r="H136" i="4"/>
  <c r="W112" i="4"/>
  <c r="R112" i="4"/>
  <c r="M112" i="4"/>
  <c r="H112" i="4"/>
  <c r="W103" i="4"/>
  <c r="R103" i="4"/>
  <c r="M103" i="4"/>
  <c r="H103" i="4"/>
  <c r="BI79" i="4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43" i="4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42" i="4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32" i="4" l="1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8" i="4"/>
  <c r="Z8" i="4"/>
  <c r="Y8" i="4"/>
  <c r="X8" i="4"/>
  <c r="W8" i="4"/>
  <c r="U8" i="4"/>
  <c r="T8" i="4"/>
  <c r="S8" i="4"/>
  <c r="R8" i="4"/>
  <c r="P8" i="4"/>
  <c r="O8" i="4"/>
  <c r="N8" i="4"/>
  <c r="M8" i="4"/>
  <c r="K8" i="4"/>
  <c r="J8" i="4"/>
  <c r="I8" i="4"/>
  <c r="H8" i="4"/>
  <c r="W102" i="4" l="1"/>
  <c r="R102" i="4"/>
  <c r="M102" i="4"/>
  <c r="H102" i="4"/>
  <c r="W111" i="4"/>
  <c r="R111" i="4"/>
  <c r="M111" i="4"/>
  <c r="H111" i="4"/>
  <c r="W135" i="4"/>
  <c r="R135" i="4"/>
  <c r="M135" i="4"/>
  <c r="H135" i="4"/>
  <c r="W149" i="4"/>
  <c r="R149" i="4"/>
  <c r="M149" i="4"/>
  <c r="H149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30" i="4"/>
  <c r="Z30" i="4"/>
  <c r="Y30" i="4"/>
  <c r="X30" i="4"/>
  <c r="W30" i="4"/>
  <c r="U30" i="4"/>
  <c r="T30" i="4"/>
  <c r="S30" i="4"/>
  <c r="R30" i="4"/>
  <c r="P30" i="4"/>
  <c r="O30" i="4"/>
  <c r="N30" i="4"/>
  <c r="M30" i="4"/>
  <c r="K30" i="4"/>
  <c r="J30" i="4"/>
  <c r="I30" i="4"/>
  <c r="H30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W124" i="4" l="1"/>
  <c r="R124" i="4"/>
  <c r="M124" i="4"/>
  <c r="H124" i="4"/>
  <c r="W169" i="4"/>
  <c r="R169" i="4"/>
  <c r="M169" i="4"/>
  <c r="H169" i="4"/>
  <c r="BI7" i="4"/>
  <c r="Z7" i="4"/>
  <c r="Y7" i="4"/>
  <c r="X7" i="4"/>
  <c r="W7" i="4"/>
  <c r="U7" i="4"/>
  <c r="T7" i="4"/>
  <c r="S7" i="4"/>
  <c r="R7" i="4"/>
  <c r="P7" i="4"/>
  <c r="O7" i="4"/>
  <c r="N7" i="4"/>
  <c r="M7" i="4"/>
  <c r="K7" i="4"/>
  <c r="J7" i="4"/>
  <c r="I7" i="4"/>
  <c r="H7" i="4"/>
  <c r="BI86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W148" i="4" l="1"/>
  <c r="R148" i="4"/>
  <c r="M148" i="4"/>
  <c r="H148" i="4"/>
  <c r="W134" i="4"/>
  <c r="R134" i="4"/>
  <c r="M134" i="4"/>
  <c r="H134" i="4"/>
  <c r="W123" i="4"/>
  <c r="R123" i="4"/>
  <c r="M123" i="4"/>
  <c r="H123" i="4"/>
  <c r="W110" i="4"/>
  <c r="R110" i="4"/>
  <c r="M110" i="4"/>
  <c r="H110" i="4"/>
  <c r="W101" i="4"/>
  <c r="R101" i="4"/>
  <c r="M101" i="4"/>
  <c r="H101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W168" i="4"/>
  <c r="R168" i="4"/>
  <c r="M168" i="4"/>
  <c r="H168" i="4"/>
  <c r="W167" i="4" l="1"/>
  <c r="R167" i="4"/>
  <c r="M167" i="4"/>
  <c r="H167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W100" i="4"/>
  <c r="R100" i="4"/>
  <c r="M100" i="4"/>
  <c r="H100" i="4"/>
  <c r="W109" i="4"/>
  <c r="R109" i="4"/>
  <c r="M109" i="4"/>
  <c r="H109" i="4"/>
  <c r="W122" i="4"/>
  <c r="R122" i="4"/>
  <c r="M122" i="4"/>
  <c r="H122" i="4"/>
  <c r="W133" i="4"/>
  <c r="R133" i="4"/>
  <c r="M133" i="4"/>
  <c r="H133" i="4"/>
  <c r="W147" i="4"/>
  <c r="R147" i="4"/>
  <c r="M147" i="4"/>
  <c r="H147" i="4"/>
  <c r="W166" i="4"/>
  <c r="R166" i="4"/>
  <c r="M166" i="4"/>
  <c r="H166" i="4"/>
  <c r="BI29" i="4" l="1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W108" i="4" l="1"/>
  <c r="R108" i="4"/>
  <c r="M108" i="4"/>
  <c r="H108" i="4"/>
  <c r="W146" i="4"/>
  <c r="R146" i="4"/>
  <c r="M146" i="4"/>
  <c r="H146" i="4"/>
  <c r="W165" i="4"/>
  <c r="R165" i="4"/>
  <c r="M165" i="4"/>
  <c r="H165" i="4"/>
  <c r="W164" i="4" l="1"/>
  <c r="R164" i="4"/>
  <c r="M164" i="4"/>
  <c r="H164" i="4"/>
  <c r="W107" i="4"/>
  <c r="R107" i="4"/>
  <c r="M107" i="4"/>
  <c r="H107" i="4"/>
  <c r="W163" i="4" l="1"/>
  <c r="R163" i="4"/>
  <c r="M163" i="4"/>
  <c r="H163" i="4"/>
  <c r="W145" i="4"/>
  <c r="R145" i="4"/>
  <c r="M145" i="4"/>
  <c r="H145" i="4"/>
  <c r="W144" i="4"/>
  <c r="R144" i="4"/>
  <c r="M144" i="4"/>
  <c r="H144" i="4"/>
  <c r="W162" i="4"/>
  <c r="R162" i="4"/>
  <c r="M162" i="4"/>
  <c r="H162" i="4"/>
  <c r="W143" i="4"/>
  <c r="R143" i="4"/>
  <c r="M143" i="4"/>
  <c r="H143" i="4"/>
  <c r="W106" i="4"/>
  <c r="R106" i="4"/>
  <c r="M106" i="4"/>
  <c r="H106" i="4"/>
  <c r="W132" i="4"/>
  <c r="R132" i="4"/>
  <c r="M132" i="4"/>
  <c r="H132" i="4"/>
  <c r="W141" i="4"/>
  <c r="R141" i="4"/>
  <c r="M141" i="4"/>
  <c r="H141" i="4"/>
  <c r="W161" i="4"/>
  <c r="R161" i="4"/>
  <c r="M161" i="4"/>
  <c r="H161" i="4"/>
  <c r="W131" i="4"/>
  <c r="R131" i="4"/>
  <c r="M131" i="4"/>
  <c r="H131" i="4"/>
  <c r="W99" i="4"/>
  <c r="R99" i="4"/>
  <c r="M99" i="4"/>
  <c r="H99" i="4"/>
  <c r="W121" i="4"/>
  <c r="R121" i="4"/>
  <c r="M121" i="4"/>
  <c r="H121" i="4"/>
  <c r="W98" i="4" l="1"/>
  <c r="R98" i="4"/>
  <c r="M98" i="4"/>
  <c r="H98" i="4"/>
  <c r="W130" i="4"/>
  <c r="R130" i="4"/>
  <c r="M130" i="4"/>
  <c r="H130" i="4"/>
  <c r="W160" i="4"/>
  <c r="R160" i="4"/>
  <c r="M160" i="4"/>
  <c r="H160" i="4"/>
  <c r="W142" i="4"/>
  <c r="R142" i="4"/>
  <c r="M142" i="4"/>
  <c r="H142" i="4"/>
  <c r="W97" i="4"/>
  <c r="R97" i="4"/>
  <c r="M97" i="4"/>
  <c r="H97" i="4"/>
  <c r="W120" i="4"/>
  <c r="R120" i="4"/>
  <c r="M120" i="4"/>
  <c r="H120" i="4"/>
  <c r="W159" i="4" l="1"/>
  <c r="R159" i="4"/>
  <c r="M159" i="4"/>
  <c r="H159" i="4"/>
  <c r="W129" i="4"/>
  <c r="R129" i="4"/>
  <c r="M129" i="4"/>
  <c r="H129" i="4"/>
  <c r="W128" i="4"/>
  <c r="R128" i="4"/>
  <c r="M128" i="4"/>
  <c r="H128" i="4"/>
  <c r="W158" i="4" l="1"/>
  <c r="R158" i="4"/>
  <c r="M158" i="4"/>
  <c r="H158" i="4"/>
  <c r="W157" i="4"/>
  <c r="R157" i="4"/>
  <c r="M157" i="4"/>
  <c r="H157" i="4"/>
  <c r="H154" i="4" l="1"/>
  <c r="M154" i="4"/>
  <c r="R154" i="4"/>
  <c r="W154" i="4"/>
  <c r="H155" i="4"/>
  <c r="M155" i="4"/>
  <c r="R155" i="4"/>
  <c r="W155" i="4"/>
  <c r="W156" i="4"/>
  <c r="R156" i="4"/>
  <c r="M156" i="4"/>
  <c r="H156" i="4"/>
  <c r="W96" i="4" l="1"/>
  <c r="R96" i="4"/>
  <c r="M96" i="4"/>
  <c r="H96" i="4"/>
  <c r="BI28" i="4" l="1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W95" i="4" l="1"/>
  <c r="R95" i="4"/>
  <c r="M95" i="4"/>
  <c r="H95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W140" i="4" l="1"/>
  <c r="R140" i="4"/>
  <c r="M140" i="4"/>
  <c r="H140" i="4"/>
  <c r="A1" i="5"/>
  <c r="W119" i="4" l="1"/>
  <c r="R119" i="4"/>
  <c r="M119" i="4"/>
  <c r="H119" i="4"/>
  <c r="W94" i="4"/>
  <c r="R94" i="4"/>
  <c r="M94" i="4"/>
  <c r="H94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I5" i="4" l="1"/>
  <c r="Z5" i="4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H21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W17" i="4"/>
  <c r="R17" i="4"/>
  <c r="M17" i="4"/>
  <c r="H17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W139" i="4"/>
  <c r="R139" i="4"/>
  <c r="M139" i="4"/>
  <c r="H139" i="4"/>
  <c r="W127" i="4"/>
  <c r="R127" i="4"/>
  <c r="M127" i="4"/>
  <c r="H127" i="4"/>
  <c r="W118" i="4"/>
  <c r="R118" i="4"/>
  <c r="M118" i="4"/>
  <c r="H118" i="4"/>
  <c r="W93" i="4"/>
  <c r="R93" i="4"/>
  <c r="M93" i="4"/>
  <c r="H93" i="4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40" i="4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<sst xmlns="http://schemas.openxmlformats.org/spreadsheetml/2006/main" count="24400" uniqueCount="206">
  <si>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</si>
  <si>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</si>
  <si>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</si>
  <si>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</si>
  <si>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</si>
  <si>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</si>
  <si>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</si>
  <si>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</si>
  <si>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</si>
  <si>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</si>
  <si>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</si>
  <si>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</si>
  <si>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</si>
  <si>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</si>
  <si>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</si>
  <si>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</si>
  <si>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</si>
  <si>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</si>
  <si>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</si>
  <si>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</si>
  <si>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</si>
  <si>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</si>
  <si>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</si>
  <si>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</si>
  <si>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</si>
  <si>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</si>
  <si>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</si>
  <si>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</si>
  <si>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</si>
  <si>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</si>
  <si>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</si>
  <si>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</si>
  <si>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</si>
  <si>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</si>
  <si>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</si>
  <si>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</si>
  <si>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</si>
  <si>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</si>
  <si>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</si>
  <si>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</si>
  <si>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</si>
  <si>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</si>
  <si>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</si>
  <si>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</si>
  <si>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</si>
  <si>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</si>
  <si>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</si>
  <si>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</si>
  <si>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</si>
  <si>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</si>
  <si>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</si>
  <si>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</si>
  <si>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</si>
  <si>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</si>
  <si>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</si>
  <si>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</si>
  <si>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</si>
  <si>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</si>
  <si>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</si>
  <si>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</si>
  <si>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</si>
  <si>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</si>
  <si>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</si>
  <si>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</si>
  <si>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</si>
  <si>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</si>
  <si>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</si>
  <si>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</si>
  <si>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</si>
  <si>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</si>
  <si>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</si>
  <si>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</si>
  <si>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</si>
  <si>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</si>
  <si>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</si>
  <si>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</si>
  <si>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</si>
  <si>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</si>
  <si>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</si>
  <si>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</si>
  <si>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</si>
  <si>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</si>
  <si>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</si>
  <si>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</si>
  <si>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</si>
  <si>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</si>
  <si>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</si>
  <si>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</si>
  <si>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</si>
  <si>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</si>
  <si>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</si>
  <si>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</si>
  <si>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</si>
  <si>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</si>
  <si>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</si>
  <si>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</si>
  <si>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</si>
  <si>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</si>
  <si>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</si>
  <si>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</si>
  <si>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</si>
  <si>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</si>
  <si>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</si>
  <si>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</si>
  <si>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</si>
  <si>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</si>
  <si>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</si>
  <si>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</si>
  <si>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</si>
  <si>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</si>
  <si>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</si>
  <si>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</si>
  <si>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</si>
  <si>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</si>
  <si>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</si>
  <si>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</si>
  <si>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</si>
  <si>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</si>
  <si>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</si>
  <si>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</si>
  <si>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</si>
  <si>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</si>
  <si>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</si>
  <si>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</si>
  <si>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</si>
  <si>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</si>
  <si>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</si>
  <si>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</si>
  <si>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</si>
  <si>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</si>
  <si>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</si>
  <si>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</si>
  <si>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</si>
  <si>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</si>
  <si>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</si>
  <si>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</si>
  <si>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</si>
  <si>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</si>
  <si>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</si>
  <si>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</si>
  <si>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</si>
  <si>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</si>
  <si>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</si>
  <si>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</si>
  <si>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</si>
  <si>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</si>
  <si>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</si>
  <si>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</si>
  <si>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</si>
  <si>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</si>
  <si>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</si>
  <si>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</si>
  <si>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</si>
  <si>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</si>
  <si>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</si>
  <si>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</si>
  <si>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</si>
  <si>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</si>
  <si>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</si>
  <si>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</si>
  <si>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</si>
  <si>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</si>
  <si>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</si>
  <si>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</si>
  <si>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</si>
  <si>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</si>
  <si>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</si>
  <si>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</si>
  <si>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</si>
  <si>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</si>
  <si>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</si>
  <si>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</si>
  <si>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</si>
  <si>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</si>
  <si>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</si>
  <si>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</si>
  <si>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</si>
  <si>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</si>
  <si>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</si>
  <si>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</si>
  <si>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</si>
  <si>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</si>
  <si>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</si>
  <si>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</si>
  <si>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</si>
  <si>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</si>
  <si>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</si>
  <si>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</si>
  <si>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</si>
  <si>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</si>
  <si>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</si>
  <si>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</si>
  <si>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</si>
  <si>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</si>
  <si>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</si>
  <si>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obs shifted one month earlier</t>
  </si>
  <si>
    <t>obs shifted 2 months earlier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</si>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</sst>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%"/>
    <numFmt numFmtId="166" formatCode="0.0000"/>
    <numFmt numFmtId="167" formatCode="0.0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8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0" fontId="0" fillId="0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0" fontId="0" fillId="3" borderId="0" xfId="0" applyFill="1" applyAlignment="1">
      <alignment wrapText="1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16" fontId="0" fillId="0" borderId="0" xfId="0" applyNumberFormat="1" applyFill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49" fontId="0" fillId="7" borderId="0" xfId="0" applyNumberFormat="1" applyFill="1"/>
    <xf numFmtId="16" fontId="0" fillId="7" borderId="0" xfId="0" applyNumberFormat="1" applyFill="1"/>
    <xf numFmtId="167" fontId="0" fillId="7" borderId="0" xfId="0" applyNumberFormat="1" applyFill="1"/>
    <xf numFmtId="0" fontId="0" fillId="7" borderId="0" xfId="0" quotePrefix="1" applyFill="1"/>
    <xf numFmtId="167" fontId="0" fillId="11" borderId="0" xfId="0" applyNumberFormat="1" applyFill="1" applyAlignment="1">
      <alignment vertical="top"/>
    </xf>
    <xf numFmtId="2" fontId="0" fillId="10" borderId="0" xfId="0" applyNumberFormat="1" applyFill="1" applyAlignment="1">
      <alignment wrapText="1"/>
    </xf>
    <xf numFmtId="0" fontId="0" fillId="11" borderId="0" xfId="0" applyFill="1" applyAlignment="1"/>
    <xf numFmtId="167" fontId="0" fillId="11" borderId="0" xfId="0" applyNumberFormat="1" applyFill="1" applyAlignment="1"/>
    <xf numFmtId="2" fontId="0" fillId="11" borderId="0" xfId="0" applyNumberFormat="1" applyFill="1" applyAlignment="1"/>
    <xf numFmtId="165" fontId="0" fillId="11" borderId="0" xfId="1" applyNumberFormat="1" applyFont="1" applyFill="1" applyAlignment="1"/>
    <xf numFmtId="0" fontId="0" fillId="10" borderId="0" xfId="0" applyFill="1" applyAlignment="1"/>
    <xf numFmtId="167" fontId="0" fillId="10" borderId="0" xfId="0" applyNumberFormat="1" applyFill="1" applyAlignment="1"/>
    <xf numFmtId="2" fontId="0" fillId="10" borderId="0" xfId="0" applyNumberFormat="1" applyFill="1" applyAlignment="1"/>
    <xf numFmtId="165" fontId="0" fillId="10" borderId="0" xfId="1" applyNumberFormat="1" applyFont="1" applyFill="1" applyAlignment="1"/>
    <xf numFmtId="168" fontId="0" fillId="11" borderId="0" xfId="0" applyNumberFormat="1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175"/>
  <sheetViews>
    <sheetView tabSelected="1" workbookViewId="0">
      <pane ySplit="3" topLeftCell="A4" activePane="bottomLeft" state="frozen"/>
      <selection pane="bottomLeft" activeCell="E16" sqref="E16"/>
    </sheetView>
  </sheetViews>
  <sheetFormatPr defaultRowHeight="14.4" x14ac:dyDescent="0.3"/>
  <cols>
    <col min="3" max="3" width="49.5546875" customWidth="1"/>
    <col min="4" max="4" width="11.5546875" customWidth="1"/>
    <col min="5" max="5" width="22.33203125" customWidth="1"/>
    <col min="6" max="6" width="8.44140625" style="7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61</v>
      </c>
      <c r="C1" s="69"/>
      <c r="F1" s="77" t="s">
        <v>173</v>
      </c>
      <c r="G1" s="16" t="s">
        <v>48</v>
      </c>
      <c r="I1" s="20" t="s">
        <v>62</v>
      </c>
      <c r="J1" s="20" t="s">
        <v>63</v>
      </c>
      <c r="K1" s="20" t="s">
        <v>64</v>
      </c>
      <c r="L1" s="19" t="s">
        <v>49</v>
      </c>
      <c r="N1" s="21" t="s">
        <v>62</v>
      </c>
      <c r="O1" s="21" t="s">
        <v>63</v>
      </c>
      <c r="P1" s="21" t="s">
        <v>64</v>
      </c>
      <c r="Q1" s="17" t="s">
        <v>50</v>
      </c>
      <c r="S1" s="22" t="s">
        <v>62</v>
      </c>
      <c r="T1" s="22" t="s">
        <v>63</v>
      </c>
      <c r="U1" s="22" t="s">
        <v>64</v>
      </c>
      <c r="V1" s="18" t="s">
        <v>51</v>
      </c>
      <c r="X1" s="23" t="s">
        <v>62</v>
      </c>
      <c r="Y1" s="23" t="s">
        <v>63</v>
      </c>
      <c r="Z1" s="23" t="s">
        <v>64</v>
      </c>
    </row>
    <row r="3" spans="1:78" x14ac:dyDescent="0.3">
      <c r="A3" t="s">
        <v>54</v>
      </c>
      <c r="F3" s="77" t="s">
        <v>65</v>
      </c>
      <c r="L3" s="19" t="s">
        <v>65</v>
      </c>
      <c r="Q3" s="17" t="s">
        <v>65</v>
      </c>
      <c r="V3" s="18" t="s">
        <v>65</v>
      </c>
      <c r="AA3" s="115" t="s">
        <v>66</v>
      </c>
      <c r="AB3" s="115"/>
      <c r="AC3" s="121" t="s">
        <v>67</v>
      </c>
      <c r="AD3" s="121"/>
      <c r="AE3" s="119" t="s">
        <v>50</v>
      </c>
      <c r="AF3" s="119"/>
      <c r="AG3" s="118" t="s">
        <v>68</v>
      </c>
      <c r="AH3" s="118"/>
      <c r="AI3" s="122" t="s">
        <v>48</v>
      </c>
      <c r="AJ3" s="122"/>
      <c r="AK3" s="121" t="s">
        <v>67</v>
      </c>
      <c r="AL3" s="121"/>
      <c r="AM3" s="119" t="s">
        <v>50</v>
      </c>
      <c r="AN3" s="119"/>
      <c r="AO3" s="118" t="s">
        <v>68</v>
      </c>
      <c r="AP3" s="118"/>
      <c r="AR3" s="32" t="s">
        <v>53</v>
      </c>
      <c r="AS3" s="115" t="s">
        <v>48</v>
      </c>
      <c r="AT3" s="115"/>
      <c r="AU3" s="120" t="s">
        <v>67</v>
      </c>
      <c r="AV3" s="120"/>
      <c r="AW3" s="117" t="s">
        <v>50</v>
      </c>
      <c r="AX3" s="117"/>
      <c r="AY3" s="118" t="s">
        <v>68</v>
      </c>
      <c r="AZ3" s="118"/>
      <c r="BA3" s="115" t="s">
        <v>48</v>
      </c>
      <c r="BB3" s="115"/>
      <c r="BC3" s="116" t="s">
        <v>67</v>
      </c>
      <c r="BD3" s="116"/>
      <c r="BE3" s="117" t="s">
        <v>50</v>
      </c>
      <c r="BF3" s="117"/>
      <c r="BG3" s="118" t="s">
        <v>68</v>
      </c>
      <c r="BH3" s="118"/>
      <c r="BI3">
        <f>MIN(BI6:BI205)</f>
        <v>1</v>
      </c>
      <c r="BJ3" t="s">
        <v>52</v>
      </c>
      <c r="BK3" s="33" t="s">
        <v>48</v>
      </c>
      <c r="BL3" s="33"/>
      <c r="BM3" s="34" t="s">
        <v>67</v>
      </c>
      <c r="BN3" s="34"/>
      <c r="BO3" s="35" t="s">
        <v>50</v>
      </c>
      <c r="BP3" s="35"/>
      <c r="BQ3" s="35" t="s">
        <v>68</v>
      </c>
      <c r="BR3" s="35"/>
      <c r="BS3" t="s">
        <v>48</v>
      </c>
      <c r="BU3" t="s">
        <v>67</v>
      </c>
      <c r="BW3" t="s">
        <v>50</v>
      </c>
      <c r="BY3" t="s">
        <v>68</v>
      </c>
    </row>
    <row r="4" spans="1:78" x14ac:dyDescent="0.3">
      <c r="A4" s="3" t="s">
        <v>16</v>
      </c>
      <c r="B4" s="3" t="s">
        <v>56</v>
      </c>
      <c r="F4" s="77" t="s">
        <v>164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69</v>
      </c>
      <c r="AB4" s="36" t="s">
        <v>70</v>
      </c>
      <c r="AC4" s="37" t="s">
        <v>69</v>
      </c>
      <c r="AD4" s="37" t="s">
        <v>70</v>
      </c>
      <c r="AE4" s="38" t="s">
        <v>69</v>
      </c>
      <c r="AF4" s="38" t="s">
        <v>70</v>
      </c>
      <c r="AG4" s="3" t="s">
        <v>69</v>
      </c>
      <c r="AH4" s="3" t="s">
        <v>70</v>
      </c>
      <c r="AI4" s="39" t="s">
        <v>69</v>
      </c>
      <c r="AJ4" s="39" t="s">
        <v>70</v>
      </c>
      <c r="AK4" s="37" t="s">
        <v>69</v>
      </c>
      <c r="AL4" s="37" t="s">
        <v>70</v>
      </c>
      <c r="AM4" s="38" t="s">
        <v>69</v>
      </c>
      <c r="AN4" s="38" t="s">
        <v>70</v>
      </c>
      <c r="AO4" s="3" t="s">
        <v>69</v>
      </c>
      <c r="AP4" s="3" t="s">
        <v>70</v>
      </c>
      <c r="AS4" s="36" t="s">
        <v>71</v>
      </c>
      <c r="AT4" s="36" t="s">
        <v>72</v>
      </c>
      <c r="AU4" s="40" t="s">
        <v>71</v>
      </c>
      <c r="AV4" s="40" t="s">
        <v>72</v>
      </c>
      <c r="AW4" s="41" t="s">
        <v>71</v>
      </c>
      <c r="AX4" s="41" t="s">
        <v>72</v>
      </c>
      <c r="AY4" s="3" t="s">
        <v>71</v>
      </c>
      <c r="AZ4" s="3" t="s">
        <v>72</v>
      </c>
      <c r="BA4" s="36" t="s">
        <v>71</v>
      </c>
      <c r="BB4" s="36" t="s">
        <v>72</v>
      </c>
      <c r="BC4" s="40" t="s">
        <v>71</v>
      </c>
      <c r="BD4" s="40" t="s">
        <v>72</v>
      </c>
      <c r="BE4" s="41" t="s">
        <v>71</v>
      </c>
      <c r="BF4" s="41" t="s">
        <v>72</v>
      </c>
      <c r="BG4" s="3" t="s">
        <v>71</v>
      </c>
      <c r="BH4" s="3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s="35" t="s">
        <v>71</v>
      </c>
      <c r="BR4" s="35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  <c r="BY4" t="s">
        <v>71</v>
      </c>
      <c r="BZ4" t="s">
        <v>72</v>
      </c>
    </row>
    <row r="5" spans="1:78" x14ac:dyDescent="0.3">
      <c r="A5" s="2">
        <v>14158500</v>
      </c>
      <c r="B5">
        <v>23773373</v>
      </c>
      <c r="C5" t="s">
        <v>129</v>
      </c>
      <c r="D5" t="s">
        <v>130</v>
      </c>
      <c r="G5" s="16">
        <v>0.69299999999999995</v>
      </c>
      <c r="H5" s="16" t="str">
        <f t="shared" ref="H5:H15" si="0">IF(G5&gt;0.8,"VG",IF(G5&gt;0.7,"G",IF(G5&gt;0.45,"S","NS")))</f>
        <v>S</v>
      </c>
      <c r="I5" s="16" t="str">
        <f t="shared" ref="I5:I11" si="1">AJ5</f>
        <v>NS</v>
      </c>
      <c r="J5" s="16" t="str">
        <f t="shared" ref="J5:J11" si="2">BB5</f>
        <v>NS</v>
      </c>
      <c r="K5" s="16" t="str">
        <f t="shared" ref="K5:K11" si="3">BT5</f>
        <v>NS</v>
      </c>
      <c r="L5" s="19">
        <v>0</v>
      </c>
      <c r="M5" s="26" t="str">
        <f t="shared" ref="M5:M15" si="4">IF(ABS(L5)&lt;5%,"VG",IF(ABS(L5)&lt;10%,"G",IF(ABS(L5)&lt;15%,"S","NS")))</f>
        <v>VG</v>
      </c>
      <c r="N5" s="26" t="str">
        <f t="shared" ref="N5:N11" si="5">AO5</f>
        <v>NS</v>
      </c>
      <c r="O5" s="26" t="str">
        <f t="shared" ref="O5:O11" si="6">BD5</f>
        <v>NS</v>
      </c>
      <c r="P5" s="26" t="str">
        <f t="shared" ref="P5:P11" si="7">BY5</f>
        <v>NS</v>
      </c>
      <c r="Q5" s="17">
        <v>0.55000000000000004</v>
      </c>
      <c r="R5" s="17" t="str">
        <f t="shared" ref="R5:R15" si="8">IF(Q5&lt;=0.5,"VG",IF(Q5&lt;=0.6,"G",IF(Q5&lt;=0.7,"S","NS")))</f>
        <v>G</v>
      </c>
      <c r="S5" s="17" t="str">
        <f t="shared" ref="S5:S11" si="9">AN5</f>
        <v>NS</v>
      </c>
      <c r="T5" s="17" t="str">
        <f t="shared" ref="T5:T11" si="10">BF5</f>
        <v>NS</v>
      </c>
      <c r="U5" s="17" t="str">
        <f t="shared" ref="U5:U11" si="11">BX5</f>
        <v>NS</v>
      </c>
      <c r="V5" s="18">
        <v>0.69399999999999995</v>
      </c>
      <c r="W5" s="18" t="str">
        <f t="shared" ref="W5:W15" si="12">IF(V5&gt;0.85,"VG",IF(V5&gt;0.75,"G",IF(V5&gt;0.6,"S","NS")))</f>
        <v>S</v>
      </c>
      <c r="X5" s="18" t="str">
        <f t="shared" ref="X5:X11" si="13">AP5</f>
        <v>NS</v>
      </c>
      <c r="Y5" s="18" t="str">
        <f t="shared" ref="Y5:Y11" si="14">BH5</f>
        <v>NS</v>
      </c>
      <c r="Z5" s="18" t="str">
        <f t="shared" ref="Z5:Z11" si="15">BZ5</f>
        <v>NS</v>
      </c>
      <c r="AA5" s="33">
        <v>-1.4541049943029001</v>
      </c>
      <c r="AB5" s="33">
        <v>-1.3504457651966399</v>
      </c>
      <c r="AC5" s="42">
        <v>62.899204382333799</v>
      </c>
      <c r="AD5" s="42">
        <v>62.157426473123202</v>
      </c>
      <c r="AE5" s="43">
        <v>1.5665583277691599</v>
      </c>
      <c r="AF5" s="43">
        <v>1.5331163573573401</v>
      </c>
      <c r="AG5" s="35">
        <v>0.50888231720407495</v>
      </c>
      <c r="AH5" s="35">
        <v>0.46514882670209701</v>
      </c>
      <c r="AI5" s="36" t="s">
        <v>73</v>
      </c>
      <c r="AJ5" s="36" t="s">
        <v>73</v>
      </c>
      <c r="AK5" s="40" t="s">
        <v>73</v>
      </c>
      <c r="AL5" s="40" t="s">
        <v>73</v>
      </c>
      <c r="AM5" s="41" t="s">
        <v>73</v>
      </c>
      <c r="AN5" s="41" t="s">
        <v>73</v>
      </c>
      <c r="AO5" s="3" t="s">
        <v>73</v>
      </c>
      <c r="AP5" s="3" t="s">
        <v>73</v>
      </c>
      <c r="AR5" s="44" t="s">
        <v>74</v>
      </c>
      <c r="AS5" s="33">
        <v>-1.4035295644097801</v>
      </c>
      <c r="AT5" s="33">
        <v>-1.41662761682807</v>
      </c>
      <c r="AU5" s="42">
        <v>62.146960657570503</v>
      </c>
      <c r="AV5" s="42">
        <v>62.151711810774401</v>
      </c>
      <c r="AW5" s="43">
        <v>1.5503320819778501</v>
      </c>
      <c r="AX5" s="43">
        <v>1.5545506157176301</v>
      </c>
      <c r="AY5" s="35">
        <v>0.52114593619514005</v>
      </c>
      <c r="AZ5" s="35">
        <v>0.51427154263673303</v>
      </c>
      <c r="BA5" s="36" t="s">
        <v>73</v>
      </c>
      <c r="BB5" s="36" t="s">
        <v>73</v>
      </c>
      <c r="BC5" s="40" t="s">
        <v>73</v>
      </c>
      <c r="BD5" s="40" t="s">
        <v>73</v>
      </c>
      <c r="BE5" s="41" t="s">
        <v>73</v>
      </c>
      <c r="BF5" s="41" t="s">
        <v>73</v>
      </c>
      <c r="BG5" s="3" t="s">
        <v>73</v>
      </c>
      <c r="BH5" s="3" t="s">
        <v>73</v>
      </c>
      <c r="BI5">
        <f t="shared" ref="BI5:BI11" si="16">IF(BJ5=AR5,1,0)</f>
        <v>1</v>
      </c>
      <c r="BJ5" t="s">
        <v>74</v>
      </c>
      <c r="BK5" s="35">
        <v>-1.4512831889503</v>
      </c>
      <c r="BL5" s="35">
        <v>-1.4554895635925</v>
      </c>
      <c r="BM5" s="35">
        <v>62.8780054845842</v>
      </c>
      <c r="BN5" s="35">
        <v>62.728644377839302</v>
      </c>
      <c r="BO5" s="35">
        <v>1.5656574302670101</v>
      </c>
      <c r="BP5" s="35">
        <v>1.5670001798316799</v>
      </c>
      <c r="BQ5" s="35">
        <v>0.51047864847191304</v>
      </c>
      <c r="BR5" s="35">
        <v>0.50298660633611003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  <c r="BZ5" t="s">
        <v>73</v>
      </c>
    </row>
    <row r="6" spans="1:78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F6" s="77"/>
      <c r="G6" s="49">
        <v>0.42799999999999999</v>
      </c>
      <c r="H6" s="49" t="str">
        <f t="shared" si="0"/>
        <v>NS</v>
      </c>
      <c r="I6" s="49" t="str">
        <f t="shared" si="1"/>
        <v>NS</v>
      </c>
      <c r="J6" s="49" t="str">
        <f t="shared" si="2"/>
        <v>NS</v>
      </c>
      <c r="K6" s="49" t="str">
        <f t="shared" si="3"/>
        <v>NS</v>
      </c>
      <c r="L6" s="50">
        <v>2E-3</v>
      </c>
      <c r="M6" s="49" t="str">
        <f t="shared" si="4"/>
        <v>VG</v>
      </c>
      <c r="N6" s="49" t="str">
        <f t="shared" si="5"/>
        <v>NS</v>
      </c>
      <c r="O6" s="49" t="str">
        <f t="shared" si="6"/>
        <v>NS</v>
      </c>
      <c r="P6" s="49" t="str">
        <f t="shared" si="7"/>
        <v>NS</v>
      </c>
      <c r="Q6" s="49">
        <v>0.754</v>
      </c>
      <c r="R6" s="49" t="str">
        <f t="shared" si="8"/>
        <v>NS</v>
      </c>
      <c r="S6" s="49" t="str">
        <f t="shared" si="9"/>
        <v>NS</v>
      </c>
      <c r="T6" s="49" t="str">
        <f t="shared" si="10"/>
        <v>NS</v>
      </c>
      <c r="U6" s="49" t="str">
        <f t="shared" si="11"/>
        <v>NS</v>
      </c>
      <c r="V6" s="49">
        <v>0.43</v>
      </c>
      <c r="W6" s="49" t="str">
        <f t="shared" si="12"/>
        <v>NS</v>
      </c>
      <c r="X6" s="49" t="str">
        <f t="shared" si="13"/>
        <v>NS</v>
      </c>
      <c r="Y6" s="49" t="str">
        <f t="shared" si="14"/>
        <v>NS</v>
      </c>
      <c r="Z6" s="49" t="str">
        <f t="shared" si="15"/>
        <v>NS</v>
      </c>
      <c r="AA6" s="51">
        <v>-1.4541049943029001</v>
      </c>
      <c r="AB6" s="51">
        <v>-1.3504457651966399</v>
      </c>
      <c r="AC6" s="51">
        <v>62.899204382333799</v>
      </c>
      <c r="AD6" s="51">
        <v>62.157426473123202</v>
      </c>
      <c r="AE6" s="51">
        <v>1.5665583277691599</v>
      </c>
      <c r="AF6" s="51">
        <v>1.5331163573573401</v>
      </c>
      <c r="AG6" s="51">
        <v>0.50888231720407495</v>
      </c>
      <c r="AH6" s="51">
        <v>0.46514882670209701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P6" s="52" t="s">
        <v>73</v>
      </c>
      <c r="AR6" s="53" t="s">
        <v>74</v>
      </c>
      <c r="AS6" s="51">
        <v>-1.4035295644097801</v>
      </c>
      <c r="AT6" s="51">
        <v>-1.41662761682807</v>
      </c>
      <c r="AU6" s="51">
        <v>62.146960657570503</v>
      </c>
      <c r="AV6" s="51">
        <v>62.151711810774401</v>
      </c>
      <c r="AW6" s="51">
        <v>1.5503320819778501</v>
      </c>
      <c r="AX6" s="51">
        <v>1.5545506157176301</v>
      </c>
      <c r="AY6" s="51">
        <v>0.52114593619514005</v>
      </c>
      <c r="AZ6" s="51">
        <v>0.51427154263673303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52" t="s">
        <v>73</v>
      </c>
      <c r="BI6" s="47">
        <f t="shared" si="16"/>
        <v>1</v>
      </c>
      <c r="BJ6" s="47" t="s">
        <v>74</v>
      </c>
      <c r="BK6" s="51">
        <v>-1.4512831889503</v>
      </c>
      <c r="BL6" s="51">
        <v>-1.4554895635925</v>
      </c>
      <c r="BM6" s="51">
        <v>62.8780054845842</v>
      </c>
      <c r="BN6" s="51">
        <v>62.728644377839302</v>
      </c>
      <c r="BO6" s="51">
        <v>1.5656574302670101</v>
      </c>
      <c r="BP6" s="51">
        <v>1.5670001798316799</v>
      </c>
      <c r="BQ6" s="51">
        <v>0.51047864847191304</v>
      </c>
      <c r="BR6" s="51">
        <v>0.50298660633611003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  <c r="BZ6" s="47" t="s">
        <v>73</v>
      </c>
    </row>
    <row r="7" spans="1:78" s="76" customFormat="1" x14ac:dyDescent="0.3">
      <c r="A7" s="95">
        <v>14158500</v>
      </c>
      <c r="B7" s="76">
        <v>23773373</v>
      </c>
      <c r="C7" s="76" t="s">
        <v>2</v>
      </c>
      <c r="D7" s="96" t="s">
        <v>178</v>
      </c>
      <c r="E7" s="96"/>
      <c r="F7" s="77"/>
      <c r="G7" s="16">
        <v>0.37</v>
      </c>
      <c r="H7" s="16" t="str">
        <f t="shared" si="0"/>
        <v>NS</v>
      </c>
      <c r="I7" s="16" t="str">
        <f t="shared" si="1"/>
        <v>NS</v>
      </c>
      <c r="J7" s="16" t="str">
        <f t="shared" si="2"/>
        <v>NS</v>
      </c>
      <c r="K7" s="16" t="str">
        <f t="shared" si="3"/>
        <v>NS</v>
      </c>
      <c r="L7" s="28">
        <v>7.2999999999999995E-2</v>
      </c>
      <c r="M7" s="16" t="str">
        <f t="shared" si="4"/>
        <v>G</v>
      </c>
      <c r="N7" s="16" t="str">
        <f t="shared" si="5"/>
        <v>NS</v>
      </c>
      <c r="O7" s="16" t="str">
        <f t="shared" si="6"/>
        <v>NS</v>
      </c>
      <c r="P7" s="16" t="str">
        <f t="shared" si="7"/>
        <v>NS</v>
      </c>
      <c r="Q7" s="16">
        <v>0.79</v>
      </c>
      <c r="R7" s="16" t="str">
        <f t="shared" si="8"/>
        <v>NS</v>
      </c>
      <c r="S7" s="16" t="str">
        <f t="shared" si="9"/>
        <v>NS</v>
      </c>
      <c r="T7" s="16" t="str">
        <f t="shared" si="10"/>
        <v>NS</v>
      </c>
      <c r="U7" s="16" t="str">
        <f t="shared" si="11"/>
        <v>NS</v>
      </c>
      <c r="V7" s="16">
        <v>0.4</v>
      </c>
      <c r="W7" s="16" t="str">
        <f t="shared" si="12"/>
        <v>NS</v>
      </c>
      <c r="X7" s="16" t="str">
        <f t="shared" si="13"/>
        <v>NS</v>
      </c>
      <c r="Y7" s="16" t="str">
        <f t="shared" si="14"/>
        <v>NS</v>
      </c>
      <c r="Z7" s="16" t="str">
        <f t="shared" si="15"/>
        <v>NS</v>
      </c>
      <c r="AA7" s="97">
        <v>-1.4541049943029001</v>
      </c>
      <c r="AB7" s="97">
        <v>-1.3504457651966399</v>
      </c>
      <c r="AC7" s="97">
        <v>62.899204382333799</v>
      </c>
      <c r="AD7" s="97">
        <v>62.157426473123202</v>
      </c>
      <c r="AE7" s="97">
        <v>1.5665583277691599</v>
      </c>
      <c r="AF7" s="97">
        <v>1.5331163573573401</v>
      </c>
      <c r="AG7" s="97">
        <v>0.50888231720407495</v>
      </c>
      <c r="AH7" s="97">
        <v>0.46514882670209701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P7" s="39" t="s">
        <v>73</v>
      </c>
      <c r="AR7" s="98" t="s">
        <v>74</v>
      </c>
      <c r="AS7" s="97">
        <v>-1.4035295644097801</v>
      </c>
      <c r="AT7" s="97">
        <v>-1.41662761682807</v>
      </c>
      <c r="AU7" s="97">
        <v>62.146960657570503</v>
      </c>
      <c r="AV7" s="97">
        <v>62.151711810774401</v>
      </c>
      <c r="AW7" s="97">
        <v>1.5503320819778501</v>
      </c>
      <c r="AX7" s="97">
        <v>1.5545506157176301</v>
      </c>
      <c r="AY7" s="97">
        <v>0.52114593619514005</v>
      </c>
      <c r="AZ7" s="97">
        <v>0.51427154263673303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39" t="s">
        <v>73</v>
      </c>
      <c r="BI7" s="76">
        <f t="shared" si="16"/>
        <v>1</v>
      </c>
      <c r="BJ7" s="76" t="s">
        <v>74</v>
      </c>
      <c r="BK7" s="97">
        <v>-1.4512831889503</v>
      </c>
      <c r="BL7" s="97">
        <v>-1.4554895635925</v>
      </c>
      <c r="BM7" s="97">
        <v>62.8780054845842</v>
      </c>
      <c r="BN7" s="97">
        <v>62.728644377839302</v>
      </c>
      <c r="BO7" s="97">
        <v>1.5656574302670101</v>
      </c>
      <c r="BP7" s="97">
        <v>1.5670001798316799</v>
      </c>
      <c r="BQ7" s="97">
        <v>0.51047864847191304</v>
      </c>
      <c r="BR7" s="97">
        <v>0.50298660633611003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  <c r="BZ7" s="76" t="s">
        <v>73</v>
      </c>
    </row>
    <row r="8" spans="1:78" s="47" customFormat="1" x14ac:dyDescent="0.3">
      <c r="A8" s="48">
        <v>14158500</v>
      </c>
      <c r="B8" s="47">
        <v>23773373</v>
      </c>
      <c r="C8" s="47" t="s">
        <v>2</v>
      </c>
      <c r="D8" s="94" t="s">
        <v>180</v>
      </c>
      <c r="E8" s="94"/>
      <c r="F8" s="101"/>
      <c r="G8" s="49">
        <v>0.53</v>
      </c>
      <c r="H8" s="49" t="str">
        <f t="shared" si="0"/>
        <v>S</v>
      </c>
      <c r="I8" s="49" t="str">
        <f t="shared" si="1"/>
        <v>NS</v>
      </c>
      <c r="J8" s="49" t="str">
        <f t="shared" si="2"/>
        <v>NS</v>
      </c>
      <c r="K8" s="49" t="str">
        <f t="shared" si="3"/>
        <v>NS</v>
      </c>
      <c r="L8" s="50">
        <v>-1E-3</v>
      </c>
      <c r="M8" s="49" t="str">
        <f t="shared" si="4"/>
        <v>VG</v>
      </c>
      <c r="N8" s="49" t="str">
        <f t="shared" si="5"/>
        <v>NS</v>
      </c>
      <c r="O8" s="49" t="str">
        <f t="shared" si="6"/>
        <v>NS</v>
      </c>
      <c r="P8" s="49" t="str">
        <f t="shared" si="7"/>
        <v>NS</v>
      </c>
      <c r="Q8" s="49">
        <v>0.69</v>
      </c>
      <c r="R8" s="49" t="str">
        <f t="shared" si="8"/>
        <v>S</v>
      </c>
      <c r="S8" s="49" t="str">
        <f t="shared" si="9"/>
        <v>NS</v>
      </c>
      <c r="T8" s="49" t="str">
        <f t="shared" si="10"/>
        <v>NS</v>
      </c>
      <c r="U8" s="49" t="str">
        <f t="shared" si="11"/>
        <v>NS</v>
      </c>
      <c r="V8" s="49">
        <v>0.57999999999999996</v>
      </c>
      <c r="W8" s="49" t="str">
        <f t="shared" si="12"/>
        <v>NS</v>
      </c>
      <c r="X8" s="49" t="str">
        <f t="shared" si="13"/>
        <v>NS</v>
      </c>
      <c r="Y8" s="49" t="str">
        <f t="shared" si="14"/>
        <v>NS</v>
      </c>
      <c r="Z8" s="49" t="str">
        <f t="shared" si="15"/>
        <v>NS</v>
      </c>
      <c r="AA8" s="51">
        <v>-1.4541049943029001</v>
      </c>
      <c r="AB8" s="51">
        <v>-1.3504457651966399</v>
      </c>
      <c r="AC8" s="51">
        <v>62.899204382333799</v>
      </c>
      <c r="AD8" s="51">
        <v>62.157426473123202</v>
      </c>
      <c r="AE8" s="51">
        <v>1.5665583277691599</v>
      </c>
      <c r="AF8" s="51">
        <v>1.5331163573573401</v>
      </c>
      <c r="AG8" s="51">
        <v>0.50888231720407495</v>
      </c>
      <c r="AH8" s="51">
        <v>0.46514882670209701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P8" s="52" t="s">
        <v>73</v>
      </c>
      <c r="AR8" s="53" t="s">
        <v>74</v>
      </c>
      <c r="AS8" s="51">
        <v>-1.4035295644097801</v>
      </c>
      <c r="AT8" s="51">
        <v>-1.41662761682807</v>
      </c>
      <c r="AU8" s="51">
        <v>62.146960657570503</v>
      </c>
      <c r="AV8" s="51">
        <v>62.151711810774401</v>
      </c>
      <c r="AW8" s="51">
        <v>1.5503320819778501</v>
      </c>
      <c r="AX8" s="51">
        <v>1.5545506157176301</v>
      </c>
      <c r="AY8" s="51">
        <v>0.52114593619514005</v>
      </c>
      <c r="AZ8" s="51">
        <v>0.51427154263673303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52" t="s">
        <v>73</v>
      </c>
      <c r="BI8" s="47">
        <f t="shared" si="16"/>
        <v>1</v>
      </c>
      <c r="BJ8" s="47" t="s">
        <v>74</v>
      </c>
      <c r="BK8" s="51">
        <v>-1.4512831889503</v>
      </c>
      <c r="BL8" s="51">
        <v>-1.4554895635925</v>
      </c>
      <c r="BM8" s="51">
        <v>62.8780054845842</v>
      </c>
      <c r="BN8" s="51">
        <v>62.728644377839302</v>
      </c>
      <c r="BO8" s="51">
        <v>1.5656574302670101</v>
      </c>
      <c r="BP8" s="51">
        <v>1.5670001798316799</v>
      </c>
      <c r="BQ8" s="51">
        <v>0.51047864847191304</v>
      </c>
      <c r="BR8" s="51">
        <v>0.50298660633611003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  <c r="BZ8" s="47" t="s">
        <v>73</v>
      </c>
    </row>
    <row r="9" spans="1:78" s="47" customFormat="1" x14ac:dyDescent="0.3">
      <c r="A9" s="48">
        <v>14158500</v>
      </c>
      <c r="B9" s="47">
        <v>23773373</v>
      </c>
      <c r="C9" s="47" t="s">
        <v>2</v>
      </c>
      <c r="D9" s="94">
        <v>44184</v>
      </c>
      <c r="E9" s="94"/>
      <c r="F9" s="101"/>
      <c r="G9" s="49">
        <v>0.32</v>
      </c>
      <c r="H9" s="49" t="str">
        <f t="shared" si="0"/>
        <v>NS</v>
      </c>
      <c r="I9" s="49" t="str">
        <f t="shared" si="1"/>
        <v>NS</v>
      </c>
      <c r="J9" s="49" t="str">
        <f t="shared" si="2"/>
        <v>NS</v>
      </c>
      <c r="K9" s="49" t="str">
        <f t="shared" si="3"/>
        <v>NS</v>
      </c>
      <c r="L9" s="50">
        <v>1.4999999999999999E-2</v>
      </c>
      <c r="M9" s="49" t="str">
        <f t="shared" si="4"/>
        <v>VG</v>
      </c>
      <c r="N9" s="49" t="str">
        <f t="shared" si="5"/>
        <v>NS</v>
      </c>
      <c r="O9" s="49" t="str">
        <f t="shared" si="6"/>
        <v>NS</v>
      </c>
      <c r="P9" s="49" t="str">
        <f t="shared" si="7"/>
        <v>NS</v>
      </c>
      <c r="Q9" s="49">
        <v>0.83</v>
      </c>
      <c r="R9" s="49" t="str">
        <f t="shared" si="8"/>
        <v>NS</v>
      </c>
      <c r="S9" s="49" t="str">
        <f t="shared" si="9"/>
        <v>NS</v>
      </c>
      <c r="T9" s="49" t="str">
        <f t="shared" si="10"/>
        <v>NS</v>
      </c>
      <c r="U9" s="49" t="str">
        <f t="shared" si="11"/>
        <v>NS</v>
      </c>
      <c r="V9" s="49">
        <v>0.41</v>
      </c>
      <c r="W9" s="49" t="str">
        <f t="shared" si="12"/>
        <v>NS</v>
      </c>
      <c r="X9" s="49" t="str">
        <f t="shared" si="13"/>
        <v>NS</v>
      </c>
      <c r="Y9" s="49" t="str">
        <f t="shared" si="14"/>
        <v>NS</v>
      </c>
      <c r="Z9" s="49" t="str">
        <f t="shared" si="15"/>
        <v>NS</v>
      </c>
      <c r="AA9" s="51">
        <v>-1.4541049943029001</v>
      </c>
      <c r="AB9" s="51">
        <v>-1.3504457651966399</v>
      </c>
      <c r="AC9" s="51">
        <v>62.899204382333799</v>
      </c>
      <c r="AD9" s="51">
        <v>62.157426473123202</v>
      </c>
      <c r="AE9" s="51">
        <v>1.5665583277691599</v>
      </c>
      <c r="AF9" s="51">
        <v>1.5331163573573401</v>
      </c>
      <c r="AG9" s="51">
        <v>0.50888231720407495</v>
      </c>
      <c r="AH9" s="51">
        <v>0.46514882670209701</v>
      </c>
      <c r="AI9" s="52" t="s">
        <v>73</v>
      </c>
      <c r="AJ9" s="52" t="s">
        <v>73</v>
      </c>
      <c r="AK9" s="52" t="s">
        <v>73</v>
      </c>
      <c r="AL9" s="52" t="s">
        <v>73</v>
      </c>
      <c r="AM9" s="52" t="s">
        <v>73</v>
      </c>
      <c r="AN9" s="52" t="s">
        <v>73</v>
      </c>
      <c r="AO9" s="52" t="s">
        <v>73</v>
      </c>
      <c r="AP9" s="52" t="s">
        <v>73</v>
      </c>
      <c r="AR9" s="53" t="s">
        <v>74</v>
      </c>
      <c r="AS9" s="51">
        <v>-1.4035295644097801</v>
      </c>
      <c r="AT9" s="51">
        <v>-1.41662761682807</v>
      </c>
      <c r="AU9" s="51">
        <v>62.146960657570503</v>
      </c>
      <c r="AV9" s="51">
        <v>62.151711810774401</v>
      </c>
      <c r="AW9" s="51">
        <v>1.5503320819778501</v>
      </c>
      <c r="AX9" s="51">
        <v>1.5545506157176301</v>
      </c>
      <c r="AY9" s="51">
        <v>0.52114593619514005</v>
      </c>
      <c r="AZ9" s="51">
        <v>0.51427154263673303</v>
      </c>
      <c r="BA9" s="52" t="s">
        <v>73</v>
      </c>
      <c r="BB9" s="52" t="s">
        <v>73</v>
      </c>
      <c r="BC9" s="52" t="s">
        <v>73</v>
      </c>
      <c r="BD9" s="52" t="s">
        <v>73</v>
      </c>
      <c r="BE9" s="52" t="s">
        <v>73</v>
      </c>
      <c r="BF9" s="52" t="s">
        <v>73</v>
      </c>
      <c r="BG9" s="52" t="s">
        <v>73</v>
      </c>
      <c r="BH9" s="52" t="s">
        <v>73</v>
      </c>
      <c r="BI9" s="47">
        <f t="shared" si="16"/>
        <v>1</v>
      </c>
      <c r="BJ9" s="47" t="s">
        <v>74</v>
      </c>
      <c r="BK9" s="51">
        <v>-1.4512831889503</v>
      </c>
      <c r="BL9" s="51">
        <v>-1.4554895635925</v>
      </c>
      <c r="BM9" s="51">
        <v>62.8780054845842</v>
      </c>
      <c r="BN9" s="51">
        <v>62.728644377839302</v>
      </c>
      <c r="BO9" s="51">
        <v>1.5656574302670101</v>
      </c>
      <c r="BP9" s="51">
        <v>1.5670001798316799</v>
      </c>
      <c r="BQ9" s="51">
        <v>0.51047864847191304</v>
      </c>
      <c r="BR9" s="51">
        <v>0.50298660633611003</v>
      </c>
      <c r="BS9" s="47" t="s">
        <v>73</v>
      </c>
      <c r="BT9" s="47" t="s">
        <v>73</v>
      </c>
      <c r="BU9" s="47" t="s">
        <v>73</v>
      </c>
      <c r="BV9" s="47" t="s">
        <v>73</v>
      </c>
      <c r="BW9" s="47" t="s">
        <v>73</v>
      </c>
      <c r="BX9" s="47" t="s">
        <v>73</v>
      </c>
      <c r="BY9" s="47" t="s">
        <v>73</v>
      </c>
      <c r="BZ9" s="47" t="s">
        <v>73</v>
      </c>
    </row>
    <row r="10" spans="1:78" s="47" customFormat="1" x14ac:dyDescent="0.3">
      <c r="A10" s="48">
        <v>14158500</v>
      </c>
      <c r="B10" s="47">
        <v>23773373</v>
      </c>
      <c r="C10" s="47" t="s">
        <v>2</v>
      </c>
      <c r="D10" s="94">
        <v>44184</v>
      </c>
      <c r="E10" s="94" t="s">
        <v>195</v>
      </c>
      <c r="F10" s="101"/>
      <c r="G10" s="49">
        <v>0.59</v>
      </c>
      <c r="H10" s="49" t="str">
        <f t="shared" si="0"/>
        <v>S</v>
      </c>
      <c r="I10" s="49" t="str">
        <f t="shared" si="1"/>
        <v>NS</v>
      </c>
      <c r="J10" s="49" t="str">
        <f t="shared" si="2"/>
        <v>NS</v>
      </c>
      <c r="K10" s="49" t="str">
        <f t="shared" si="3"/>
        <v>NS</v>
      </c>
      <c r="L10" s="50">
        <v>8.0000000000000002E-3</v>
      </c>
      <c r="M10" s="49" t="str">
        <f t="shared" si="4"/>
        <v>VG</v>
      </c>
      <c r="N10" s="49" t="str">
        <f t="shared" si="5"/>
        <v>NS</v>
      </c>
      <c r="O10" s="49" t="str">
        <f t="shared" si="6"/>
        <v>NS</v>
      </c>
      <c r="P10" s="49" t="str">
        <f t="shared" si="7"/>
        <v>NS</v>
      </c>
      <c r="Q10" s="49">
        <v>0.64</v>
      </c>
      <c r="R10" s="49" t="str">
        <f t="shared" si="8"/>
        <v>S</v>
      </c>
      <c r="S10" s="49" t="str">
        <f t="shared" si="9"/>
        <v>NS</v>
      </c>
      <c r="T10" s="49" t="str">
        <f t="shared" si="10"/>
        <v>NS</v>
      </c>
      <c r="U10" s="49" t="str">
        <f t="shared" si="11"/>
        <v>NS</v>
      </c>
      <c r="V10" s="49">
        <v>0.62</v>
      </c>
      <c r="W10" s="49" t="str">
        <f t="shared" si="12"/>
        <v>S</v>
      </c>
      <c r="X10" s="49" t="str">
        <f t="shared" si="13"/>
        <v>NS</v>
      </c>
      <c r="Y10" s="49" t="str">
        <f t="shared" si="14"/>
        <v>NS</v>
      </c>
      <c r="Z10" s="49" t="str">
        <f t="shared" si="15"/>
        <v>NS</v>
      </c>
      <c r="AA10" s="51">
        <v>-1.4541049943029001</v>
      </c>
      <c r="AB10" s="51">
        <v>-1.3504457651966399</v>
      </c>
      <c r="AC10" s="51">
        <v>62.899204382333799</v>
      </c>
      <c r="AD10" s="51">
        <v>62.157426473123202</v>
      </c>
      <c r="AE10" s="51">
        <v>1.5665583277691599</v>
      </c>
      <c r="AF10" s="51">
        <v>1.5331163573573401</v>
      </c>
      <c r="AG10" s="51">
        <v>0.50888231720407495</v>
      </c>
      <c r="AH10" s="51">
        <v>0.46514882670209701</v>
      </c>
      <c r="AI10" s="52" t="s">
        <v>73</v>
      </c>
      <c r="AJ10" s="52" t="s">
        <v>73</v>
      </c>
      <c r="AK10" s="52" t="s">
        <v>73</v>
      </c>
      <c r="AL10" s="52" t="s">
        <v>73</v>
      </c>
      <c r="AM10" s="52" t="s">
        <v>73</v>
      </c>
      <c r="AN10" s="52" t="s">
        <v>73</v>
      </c>
      <c r="AO10" s="52" t="s">
        <v>73</v>
      </c>
      <c r="AP10" s="52" t="s">
        <v>73</v>
      </c>
      <c r="AR10" s="53" t="s">
        <v>74</v>
      </c>
      <c r="AS10" s="51">
        <v>-1.4035295644097801</v>
      </c>
      <c r="AT10" s="51">
        <v>-1.41662761682807</v>
      </c>
      <c r="AU10" s="51">
        <v>62.146960657570503</v>
      </c>
      <c r="AV10" s="51">
        <v>62.151711810774401</v>
      </c>
      <c r="AW10" s="51">
        <v>1.5503320819778501</v>
      </c>
      <c r="AX10" s="51">
        <v>1.5545506157176301</v>
      </c>
      <c r="AY10" s="51">
        <v>0.52114593619514005</v>
      </c>
      <c r="AZ10" s="51">
        <v>0.51427154263673303</v>
      </c>
      <c r="BA10" s="52" t="s">
        <v>73</v>
      </c>
      <c r="BB10" s="52" t="s">
        <v>73</v>
      </c>
      <c r="BC10" s="52" t="s">
        <v>73</v>
      </c>
      <c r="BD10" s="52" t="s">
        <v>73</v>
      </c>
      <c r="BE10" s="52" t="s">
        <v>73</v>
      </c>
      <c r="BF10" s="52" t="s">
        <v>73</v>
      </c>
      <c r="BG10" s="52" t="s">
        <v>73</v>
      </c>
      <c r="BH10" s="52" t="s">
        <v>73</v>
      </c>
      <c r="BI10" s="47">
        <f t="shared" si="16"/>
        <v>1</v>
      </c>
      <c r="BJ10" s="47" t="s">
        <v>74</v>
      </c>
      <c r="BK10" s="51">
        <v>-1.4512831889503</v>
      </c>
      <c r="BL10" s="51">
        <v>-1.4554895635925</v>
      </c>
      <c r="BM10" s="51">
        <v>62.8780054845842</v>
      </c>
      <c r="BN10" s="51">
        <v>62.728644377839302</v>
      </c>
      <c r="BO10" s="51">
        <v>1.5656574302670101</v>
      </c>
      <c r="BP10" s="51">
        <v>1.5670001798316799</v>
      </c>
      <c r="BQ10" s="51">
        <v>0.51047864847191304</v>
      </c>
      <c r="BR10" s="51">
        <v>0.50298660633611003</v>
      </c>
      <c r="BS10" s="47" t="s">
        <v>73</v>
      </c>
      <c r="BT10" s="47" t="s">
        <v>73</v>
      </c>
      <c r="BU10" s="47" t="s">
        <v>73</v>
      </c>
      <c r="BV10" s="47" t="s">
        <v>73</v>
      </c>
      <c r="BW10" s="47" t="s">
        <v>73</v>
      </c>
      <c r="BX10" s="47" t="s">
        <v>73</v>
      </c>
      <c r="BY10" s="47" t="s">
        <v>73</v>
      </c>
      <c r="BZ10" s="47" t="s">
        <v>73</v>
      </c>
    </row>
    <row r="11" spans="1:78" s="47" customFormat="1" x14ac:dyDescent="0.3">
      <c r="A11" s="48">
        <v>14158500</v>
      </c>
      <c r="B11" s="47">
        <v>23773373</v>
      </c>
      <c r="C11" s="47" t="s">
        <v>2</v>
      </c>
      <c r="D11" s="94">
        <v>44184</v>
      </c>
      <c r="E11" s="94" t="s">
        <v>196</v>
      </c>
      <c r="F11" s="101"/>
      <c r="G11" s="49">
        <v>0.28000000000000003</v>
      </c>
      <c r="H11" s="49" t="str">
        <f t="shared" si="0"/>
        <v>NS</v>
      </c>
      <c r="I11" s="49" t="str">
        <f t="shared" si="1"/>
        <v>NS</v>
      </c>
      <c r="J11" s="49" t="str">
        <f t="shared" si="2"/>
        <v>NS</v>
      </c>
      <c r="K11" s="49" t="str">
        <f t="shared" si="3"/>
        <v>NS</v>
      </c>
      <c r="L11" s="50">
        <v>6.0000000000000001E-3</v>
      </c>
      <c r="M11" s="49" t="str">
        <f t="shared" si="4"/>
        <v>VG</v>
      </c>
      <c r="N11" s="49" t="str">
        <f t="shared" si="5"/>
        <v>NS</v>
      </c>
      <c r="O11" s="49" t="str">
        <f t="shared" si="6"/>
        <v>NS</v>
      </c>
      <c r="P11" s="49" t="str">
        <f t="shared" si="7"/>
        <v>NS</v>
      </c>
      <c r="Q11" s="49">
        <v>0.85</v>
      </c>
      <c r="R11" s="49" t="str">
        <f t="shared" si="8"/>
        <v>NS</v>
      </c>
      <c r="S11" s="49" t="str">
        <f t="shared" si="9"/>
        <v>NS</v>
      </c>
      <c r="T11" s="49" t="str">
        <f t="shared" si="10"/>
        <v>NS</v>
      </c>
      <c r="U11" s="49" t="str">
        <f t="shared" si="11"/>
        <v>NS</v>
      </c>
      <c r="V11" s="49">
        <v>0.39</v>
      </c>
      <c r="W11" s="49" t="str">
        <f t="shared" si="12"/>
        <v>NS</v>
      </c>
      <c r="X11" s="49" t="str">
        <f t="shared" si="13"/>
        <v>NS</v>
      </c>
      <c r="Y11" s="49" t="str">
        <f t="shared" si="14"/>
        <v>NS</v>
      </c>
      <c r="Z11" s="49" t="str">
        <f t="shared" si="15"/>
        <v>NS</v>
      </c>
      <c r="AA11" s="51">
        <v>-1.4541049943029001</v>
      </c>
      <c r="AB11" s="51">
        <v>-1.3504457651966399</v>
      </c>
      <c r="AC11" s="51">
        <v>62.899204382333799</v>
      </c>
      <c r="AD11" s="51">
        <v>62.157426473123202</v>
      </c>
      <c r="AE11" s="51">
        <v>1.5665583277691599</v>
      </c>
      <c r="AF11" s="51">
        <v>1.5331163573573401</v>
      </c>
      <c r="AG11" s="51">
        <v>0.50888231720407495</v>
      </c>
      <c r="AH11" s="51">
        <v>0.46514882670209701</v>
      </c>
      <c r="AI11" s="52" t="s">
        <v>73</v>
      </c>
      <c r="AJ11" s="52" t="s">
        <v>73</v>
      </c>
      <c r="AK11" s="52" t="s">
        <v>73</v>
      </c>
      <c r="AL11" s="52" t="s">
        <v>73</v>
      </c>
      <c r="AM11" s="52" t="s">
        <v>73</v>
      </c>
      <c r="AN11" s="52" t="s">
        <v>73</v>
      </c>
      <c r="AO11" s="52" t="s">
        <v>73</v>
      </c>
      <c r="AP11" s="52" t="s">
        <v>73</v>
      </c>
      <c r="AR11" s="53" t="s">
        <v>74</v>
      </c>
      <c r="AS11" s="51">
        <v>-1.4035295644097801</v>
      </c>
      <c r="AT11" s="51">
        <v>-1.41662761682807</v>
      </c>
      <c r="AU11" s="51">
        <v>62.146960657570503</v>
      </c>
      <c r="AV11" s="51">
        <v>62.151711810774401</v>
      </c>
      <c r="AW11" s="51">
        <v>1.5503320819778501</v>
      </c>
      <c r="AX11" s="51">
        <v>1.5545506157176301</v>
      </c>
      <c r="AY11" s="51">
        <v>0.52114593619514005</v>
      </c>
      <c r="AZ11" s="51">
        <v>0.51427154263673303</v>
      </c>
      <c r="BA11" s="52" t="s">
        <v>73</v>
      </c>
      <c r="BB11" s="52" t="s">
        <v>73</v>
      </c>
      <c r="BC11" s="52" t="s">
        <v>73</v>
      </c>
      <c r="BD11" s="52" t="s">
        <v>73</v>
      </c>
      <c r="BE11" s="52" t="s">
        <v>73</v>
      </c>
      <c r="BF11" s="52" t="s">
        <v>73</v>
      </c>
      <c r="BG11" s="52" t="s">
        <v>73</v>
      </c>
      <c r="BH11" s="52" t="s">
        <v>73</v>
      </c>
      <c r="BI11" s="47">
        <f t="shared" si="16"/>
        <v>1</v>
      </c>
      <c r="BJ11" s="47" t="s">
        <v>74</v>
      </c>
      <c r="BK11" s="51">
        <v>-1.4512831889503</v>
      </c>
      <c r="BL11" s="51">
        <v>-1.4554895635925</v>
      </c>
      <c r="BM11" s="51">
        <v>62.8780054845842</v>
      </c>
      <c r="BN11" s="51">
        <v>62.728644377839302</v>
      </c>
      <c r="BO11" s="51">
        <v>1.5656574302670101</v>
      </c>
      <c r="BP11" s="51">
        <v>1.5670001798316799</v>
      </c>
      <c r="BQ11" s="51">
        <v>0.51047864847191304</v>
      </c>
      <c r="BR11" s="51">
        <v>0.50298660633611003</v>
      </c>
      <c r="BS11" s="47" t="s">
        <v>73</v>
      </c>
      <c r="BT11" s="47" t="s">
        <v>73</v>
      </c>
      <c r="BU11" s="47" t="s">
        <v>73</v>
      </c>
      <c r="BV11" s="47" t="s">
        <v>73</v>
      </c>
      <c r="BW11" s="47" t="s">
        <v>73</v>
      </c>
      <c r="BX11" s="47" t="s">
        <v>73</v>
      </c>
      <c r="BY11" s="47" t="s">
        <v>73</v>
      </c>
      <c r="BZ11" s="47" t="s">
        <v>73</v>
      </c>
    </row>
    <row r="12" spans="1:78" s="47" customFormat="1" x14ac:dyDescent="0.3">
      <c r="A12" s="48">
        <v>14158500</v>
      </c>
      <c r="B12" s="47">
        <v>23773373</v>
      </c>
      <c r="C12" s="47" t="s">
        <v>2</v>
      </c>
      <c r="D12" s="94" t="s">
        <v>197</v>
      </c>
      <c r="E12" s="94"/>
      <c r="F12" s="101"/>
      <c r="G12" s="49">
        <v>0.53</v>
      </c>
      <c r="H12" s="49" t="str">
        <f t="shared" si="0"/>
        <v>S</v>
      </c>
      <c r="I12" s="49" t="str">
        <f t="shared" ref="I12" si="17">AJ12</f>
        <v>NS</v>
      </c>
      <c r="J12" s="49" t="str">
        <f t="shared" ref="J12" si="18">BB12</f>
        <v>NS</v>
      </c>
      <c r="K12" s="49" t="str">
        <f t="shared" ref="K12" si="19">BT12</f>
        <v>NS</v>
      </c>
      <c r="L12" s="50">
        <v>-1E-3</v>
      </c>
      <c r="M12" s="49" t="str">
        <f t="shared" si="4"/>
        <v>VG</v>
      </c>
      <c r="N12" s="49" t="str">
        <f t="shared" ref="N12" si="20">AO12</f>
        <v>NS</v>
      </c>
      <c r="O12" s="49" t="str">
        <f t="shared" ref="O12" si="21">BD12</f>
        <v>NS</v>
      </c>
      <c r="P12" s="49" t="str">
        <f t="shared" ref="P12" si="22">BY12</f>
        <v>NS</v>
      </c>
      <c r="Q12" s="49">
        <v>0.69</v>
      </c>
      <c r="R12" s="49" t="str">
        <f t="shared" si="8"/>
        <v>S</v>
      </c>
      <c r="S12" s="49" t="str">
        <f t="shared" ref="S12" si="23">AN12</f>
        <v>NS</v>
      </c>
      <c r="T12" s="49" t="str">
        <f t="shared" ref="T12" si="24">BF12</f>
        <v>NS</v>
      </c>
      <c r="U12" s="49" t="str">
        <f t="shared" ref="U12" si="25">BX12</f>
        <v>NS</v>
      </c>
      <c r="V12" s="49">
        <v>0.57999999999999996</v>
      </c>
      <c r="W12" s="49" t="str">
        <f t="shared" si="12"/>
        <v>NS</v>
      </c>
      <c r="X12" s="49" t="str">
        <f t="shared" ref="X12" si="26">AP12</f>
        <v>NS</v>
      </c>
      <c r="Y12" s="49" t="str">
        <f t="shared" ref="Y12" si="27">BH12</f>
        <v>NS</v>
      </c>
      <c r="Z12" s="49" t="str">
        <f t="shared" ref="Z12" si="28">BZ12</f>
        <v>NS</v>
      </c>
      <c r="AA12" s="51">
        <v>-1.4541049943029001</v>
      </c>
      <c r="AB12" s="51">
        <v>-1.3504457651966399</v>
      </c>
      <c r="AC12" s="51">
        <v>62.899204382333799</v>
      </c>
      <c r="AD12" s="51">
        <v>62.157426473123202</v>
      </c>
      <c r="AE12" s="51">
        <v>1.5665583277691599</v>
      </c>
      <c r="AF12" s="51">
        <v>1.5331163573573401</v>
      </c>
      <c r="AG12" s="51">
        <v>0.50888231720407495</v>
      </c>
      <c r="AH12" s="51">
        <v>0.46514882670209701</v>
      </c>
      <c r="AI12" s="52" t="s">
        <v>73</v>
      </c>
      <c r="AJ12" s="52" t="s">
        <v>73</v>
      </c>
      <c r="AK12" s="52" t="s">
        <v>73</v>
      </c>
      <c r="AL12" s="52" t="s">
        <v>73</v>
      </c>
      <c r="AM12" s="52" t="s">
        <v>73</v>
      </c>
      <c r="AN12" s="52" t="s">
        <v>73</v>
      </c>
      <c r="AO12" s="52" t="s">
        <v>73</v>
      </c>
      <c r="AP12" s="52" t="s">
        <v>73</v>
      </c>
      <c r="AR12" s="53" t="s">
        <v>74</v>
      </c>
      <c r="AS12" s="51">
        <v>-1.4035295644097801</v>
      </c>
      <c r="AT12" s="51">
        <v>-1.41662761682807</v>
      </c>
      <c r="AU12" s="51">
        <v>62.146960657570503</v>
      </c>
      <c r="AV12" s="51">
        <v>62.151711810774401</v>
      </c>
      <c r="AW12" s="51">
        <v>1.5503320819778501</v>
      </c>
      <c r="AX12" s="51">
        <v>1.5545506157176301</v>
      </c>
      <c r="AY12" s="51">
        <v>0.52114593619514005</v>
      </c>
      <c r="AZ12" s="51">
        <v>0.51427154263673303</v>
      </c>
      <c r="BA12" s="52" t="s">
        <v>73</v>
      </c>
      <c r="BB12" s="52" t="s">
        <v>73</v>
      </c>
      <c r="BC12" s="52" t="s">
        <v>73</v>
      </c>
      <c r="BD12" s="52" t="s">
        <v>73</v>
      </c>
      <c r="BE12" s="52" t="s">
        <v>73</v>
      </c>
      <c r="BF12" s="52" t="s">
        <v>73</v>
      </c>
      <c r="BG12" s="52" t="s">
        <v>73</v>
      </c>
      <c r="BH12" s="52" t="s">
        <v>73</v>
      </c>
      <c r="BI12" s="47">
        <f t="shared" ref="BI12" si="29">IF(BJ12=AR12,1,0)</f>
        <v>1</v>
      </c>
      <c r="BJ12" s="47" t="s">
        <v>74</v>
      </c>
      <c r="BK12" s="51">
        <v>-1.4512831889503</v>
      </c>
      <c r="BL12" s="51">
        <v>-1.4554895635925</v>
      </c>
      <c r="BM12" s="51">
        <v>62.8780054845842</v>
      </c>
      <c r="BN12" s="51">
        <v>62.728644377839302</v>
      </c>
      <c r="BO12" s="51">
        <v>1.5656574302670101</v>
      </c>
      <c r="BP12" s="51">
        <v>1.5670001798316799</v>
      </c>
      <c r="BQ12" s="51">
        <v>0.51047864847191304</v>
      </c>
      <c r="BR12" s="51">
        <v>0.50298660633611003</v>
      </c>
      <c r="BS12" s="47" t="s">
        <v>73</v>
      </c>
      <c r="BT12" s="47" t="s">
        <v>73</v>
      </c>
      <c r="BU12" s="47" t="s">
        <v>73</v>
      </c>
      <c r="BV12" s="47" t="s">
        <v>73</v>
      </c>
      <c r="BW12" s="47" t="s">
        <v>73</v>
      </c>
      <c r="BX12" s="47" t="s">
        <v>73</v>
      </c>
      <c r="BY12" s="47" t="s">
        <v>73</v>
      </c>
      <c r="BZ12" s="47" t="s">
        <v>73</v>
      </c>
    </row>
    <row r="13" spans="1:78" s="63" customFormat="1" x14ac:dyDescent="0.3">
      <c r="A13" s="62">
        <v>14158500</v>
      </c>
      <c r="B13" s="63">
        <v>23773373</v>
      </c>
      <c r="C13" s="63" t="s">
        <v>2</v>
      </c>
      <c r="D13" s="84">
        <v>44187</v>
      </c>
      <c r="E13" s="84"/>
      <c r="F13" s="79"/>
      <c r="G13" s="64">
        <v>0.53</v>
      </c>
      <c r="H13" s="64" t="str">
        <f t="shared" si="0"/>
        <v>S</v>
      </c>
      <c r="I13" s="64" t="str">
        <f t="shared" ref="I13" si="30">AJ13</f>
        <v>NS</v>
      </c>
      <c r="J13" s="64" t="str">
        <f t="shared" ref="J13" si="31">BB13</f>
        <v>NS</v>
      </c>
      <c r="K13" s="64" t="str">
        <f t="shared" ref="K13" si="32">BT13</f>
        <v>NS</v>
      </c>
      <c r="L13" s="65">
        <v>-4.7E-2</v>
      </c>
      <c r="M13" s="64" t="str">
        <f t="shared" si="4"/>
        <v>VG</v>
      </c>
      <c r="N13" s="64" t="str">
        <f t="shared" ref="N13" si="33">AO13</f>
        <v>NS</v>
      </c>
      <c r="O13" s="64" t="str">
        <f t="shared" ref="O13" si="34">BD13</f>
        <v>NS</v>
      </c>
      <c r="P13" s="64" t="str">
        <f t="shared" ref="P13" si="35">BY13</f>
        <v>NS</v>
      </c>
      <c r="Q13" s="64">
        <v>0.68</v>
      </c>
      <c r="R13" s="64" t="str">
        <f t="shared" si="8"/>
        <v>S</v>
      </c>
      <c r="S13" s="64" t="str">
        <f t="shared" ref="S13" si="36">AN13</f>
        <v>NS</v>
      </c>
      <c r="T13" s="64" t="str">
        <f t="shared" ref="T13" si="37">BF13</f>
        <v>NS</v>
      </c>
      <c r="U13" s="64" t="str">
        <f t="shared" ref="U13" si="38">BX13</f>
        <v>NS</v>
      </c>
      <c r="V13" s="64">
        <v>0.63</v>
      </c>
      <c r="W13" s="64" t="str">
        <f t="shared" si="12"/>
        <v>S</v>
      </c>
      <c r="X13" s="64" t="str">
        <f t="shared" ref="X13" si="39">AP13</f>
        <v>NS</v>
      </c>
      <c r="Y13" s="64" t="str">
        <f t="shared" ref="Y13" si="40">BH13</f>
        <v>NS</v>
      </c>
      <c r="Z13" s="64" t="str">
        <f t="shared" ref="Z13" si="41">BZ13</f>
        <v>NS</v>
      </c>
      <c r="AA13" s="66">
        <v>-1.4541049943029001</v>
      </c>
      <c r="AB13" s="66">
        <v>-1.3504457651966399</v>
      </c>
      <c r="AC13" s="66">
        <v>62.899204382333799</v>
      </c>
      <c r="AD13" s="66">
        <v>62.157426473123202</v>
      </c>
      <c r="AE13" s="66">
        <v>1.5665583277691599</v>
      </c>
      <c r="AF13" s="66">
        <v>1.5331163573573401</v>
      </c>
      <c r="AG13" s="66">
        <v>0.50888231720407495</v>
      </c>
      <c r="AH13" s="66">
        <v>0.46514882670209701</v>
      </c>
      <c r="AI13" s="67" t="s">
        <v>73</v>
      </c>
      <c r="AJ13" s="67" t="s">
        <v>73</v>
      </c>
      <c r="AK13" s="67" t="s">
        <v>73</v>
      </c>
      <c r="AL13" s="67" t="s">
        <v>73</v>
      </c>
      <c r="AM13" s="67" t="s">
        <v>73</v>
      </c>
      <c r="AN13" s="67" t="s">
        <v>73</v>
      </c>
      <c r="AO13" s="67" t="s">
        <v>73</v>
      </c>
      <c r="AP13" s="67" t="s">
        <v>73</v>
      </c>
      <c r="AR13" s="68" t="s">
        <v>74</v>
      </c>
      <c r="AS13" s="66">
        <v>-1.4035295644097801</v>
      </c>
      <c r="AT13" s="66">
        <v>-1.41662761682807</v>
      </c>
      <c r="AU13" s="66">
        <v>62.146960657570503</v>
      </c>
      <c r="AV13" s="66">
        <v>62.151711810774401</v>
      </c>
      <c r="AW13" s="66">
        <v>1.5503320819778501</v>
      </c>
      <c r="AX13" s="66">
        <v>1.5545506157176301</v>
      </c>
      <c r="AY13" s="66">
        <v>0.52114593619514005</v>
      </c>
      <c r="AZ13" s="66">
        <v>0.51427154263673303</v>
      </c>
      <c r="BA13" s="67" t="s">
        <v>73</v>
      </c>
      <c r="BB13" s="67" t="s">
        <v>73</v>
      </c>
      <c r="BC13" s="67" t="s">
        <v>73</v>
      </c>
      <c r="BD13" s="67" t="s">
        <v>73</v>
      </c>
      <c r="BE13" s="67" t="s">
        <v>73</v>
      </c>
      <c r="BF13" s="67" t="s">
        <v>73</v>
      </c>
      <c r="BG13" s="67" t="s">
        <v>73</v>
      </c>
      <c r="BH13" s="67" t="s">
        <v>73</v>
      </c>
      <c r="BI13" s="63">
        <f t="shared" ref="BI13" si="42">IF(BJ13=AR13,1,0)</f>
        <v>1</v>
      </c>
      <c r="BJ13" s="63" t="s">
        <v>74</v>
      </c>
      <c r="BK13" s="66">
        <v>-1.4512831889503</v>
      </c>
      <c r="BL13" s="66">
        <v>-1.4554895635925</v>
      </c>
      <c r="BM13" s="66">
        <v>62.8780054845842</v>
      </c>
      <c r="BN13" s="66">
        <v>62.728644377839302</v>
      </c>
      <c r="BO13" s="66">
        <v>1.5656574302670101</v>
      </c>
      <c r="BP13" s="66">
        <v>1.5670001798316799</v>
      </c>
      <c r="BQ13" s="66">
        <v>0.51047864847191304</v>
      </c>
      <c r="BR13" s="66">
        <v>0.50298660633611003</v>
      </c>
      <c r="BS13" s="63" t="s">
        <v>73</v>
      </c>
      <c r="BT13" s="63" t="s">
        <v>73</v>
      </c>
      <c r="BU13" s="63" t="s">
        <v>73</v>
      </c>
      <c r="BV13" s="63" t="s">
        <v>73</v>
      </c>
      <c r="BW13" s="63" t="s">
        <v>73</v>
      </c>
      <c r="BX13" s="63" t="s">
        <v>73</v>
      </c>
      <c r="BY13" s="63" t="s">
        <v>73</v>
      </c>
      <c r="BZ13" s="63" t="s">
        <v>73</v>
      </c>
    </row>
    <row r="14" spans="1:78" s="63" customFormat="1" x14ac:dyDescent="0.3">
      <c r="A14" s="62">
        <v>14158500</v>
      </c>
      <c r="B14" s="63">
        <v>23773373</v>
      </c>
      <c r="C14" s="63" t="s">
        <v>2</v>
      </c>
      <c r="D14" s="84" t="s">
        <v>204</v>
      </c>
      <c r="E14" s="84"/>
      <c r="F14" s="79"/>
      <c r="G14" s="64">
        <v>0.53</v>
      </c>
      <c r="H14" s="64" t="str">
        <f t="shared" si="0"/>
        <v>S</v>
      </c>
      <c r="I14" s="64" t="str">
        <f t="shared" ref="I14" si="43">AJ14</f>
        <v>NS</v>
      </c>
      <c r="J14" s="64" t="str">
        <f t="shared" ref="J14" si="44">BB14</f>
        <v>NS</v>
      </c>
      <c r="K14" s="64" t="str">
        <f t="shared" ref="K14" si="45">BT14</f>
        <v>NS</v>
      </c>
      <c r="L14" s="65">
        <v>-4.8000000000000001E-2</v>
      </c>
      <c r="M14" s="64" t="str">
        <f t="shared" si="4"/>
        <v>VG</v>
      </c>
      <c r="N14" s="64" t="str">
        <f t="shared" ref="N14" si="46">AO14</f>
        <v>NS</v>
      </c>
      <c r="O14" s="64" t="str">
        <f t="shared" ref="O14" si="47">BD14</f>
        <v>NS</v>
      </c>
      <c r="P14" s="64" t="str">
        <f t="shared" ref="P14" si="48">BY14</f>
        <v>NS</v>
      </c>
      <c r="Q14" s="64">
        <v>0.68</v>
      </c>
      <c r="R14" s="64" t="str">
        <f t="shared" si="8"/>
        <v>S</v>
      </c>
      <c r="S14" s="64" t="str">
        <f t="shared" ref="S14" si="49">AN14</f>
        <v>NS</v>
      </c>
      <c r="T14" s="64" t="str">
        <f t="shared" ref="T14" si="50">BF14</f>
        <v>NS</v>
      </c>
      <c r="U14" s="64" t="str">
        <f t="shared" ref="U14" si="51">BX14</f>
        <v>NS</v>
      </c>
      <c r="V14" s="64">
        <v>0.63</v>
      </c>
      <c r="W14" s="64" t="str">
        <f t="shared" si="12"/>
        <v>S</v>
      </c>
      <c r="X14" s="64" t="str">
        <f t="shared" ref="X14" si="52">AP14</f>
        <v>NS</v>
      </c>
      <c r="Y14" s="64" t="str">
        <f t="shared" ref="Y14" si="53">BH14</f>
        <v>NS</v>
      </c>
      <c r="Z14" s="64" t="str">
        <f t="shared" ref="Z14" si="54">BZ14</f>
        <v>NS</v>
      </c>
      <c r="AA14" s="66">
        <v>-1.4541049943029001</v>
      </c>
      <c r="AB14" s="66">
        <v>-1.3504457651966399</v>
      </c>
      <c r="AC14" s="66">
        <v>62.899204382333799</v>
      </c>
      <c r="AD14" s="66">
        <v>62.157426473123202</v>
      </c>
      <c r="AE14" s="66">
        <v>1.5665583277691599</v>
      </c>
      <c r="AF14" s="66">
        <v>1.5331163573573401</v>
      </c>
      <c r="AG14" s="66">
        <v>0.50888231720407495</v>
      </c>
      <c r="AH14" s="66">
        <v>0.46514882670209701</v>
      </c>
      <c r="AI14" s="67" t="s">
        <v>73</v>
      </c>
      <c r="AJ14" s="67" t="s">
        <v>73</v>
      </c>
      <c r="AK14" s="67" t="s">
        <v>73</v>
      </c>
      <c r="AL14" s="67" t="s">
        <v>73</v>
      </c>
      <c r="AM14" s="67" t="s">
        <v>73</v>
      </c>
      <c r="AN14" s="67" t="s">
        <v>73</v>
      </c>
      <c r="AO14" s="67" t="s">
        <v>73</v>
      </c>
      <c r="AP14" s="67" t="s">
        <v>73</v>
      </c>
      <c r="AR14" s="68" t="s">
        <v>74</v>
      </c>
      <c r="AS14" s="66">
        <v>-1.4035295644097801</v>
      </c>
      <c r="AT14" s="66">
        <v>-1.41662761682807</v>
      </c>
      <c r="AU14" s="66">
        <v>62.146960657570503</v>
      </c>
      <c r="AV14" s="66">
        <v>62.151711810774401</v>
      </c>
      <c r="AW14" s="66">
        <v>1.5503320819778501</v>
      </c>
      <c r="AX14" s="66">
        <v>1.5545506157176301</v>
      </c>
      <c r="AY14" s="66">
        <v>0.52114593619514005</v>
      </c>
      <c r="AZ14" s="66">
        <v>0.51427154263673303</v>
      </c>
      <c r="BA14" s="67" t="s">
        <v>73</v>
      </c>
      <c r="BB14" s="67" t="s">
        <v>73</v>
      </c>
      <c r="BC14" s="67" t="s">
        <v>73</v>
      </c>
      <c r="BD14" s="67" t="s">
        <v>73</v>
      </c>
      <c r="BE14" s="67" t="s">
        <v>73</v>
      </c>
      <c r="BF14" s="67" t="s">
        <v>73</v>
      </c>
      <c r="BG14" s="67" t="s">
        <v>73</v>
      </c>
      <c r="BH14" s="67" t="s">
        <v>73</v>
      </c>
      <c r="BI14" s="63">
        <f t="shared" ref="BI14" si="55">IF(BJ14=AR14,1,0)</f>
        <v>1</v>
      </c>
      <c r="BJ14" s="63" t="s">
        <v>74</v>
      </c>
      <c r="BK14" s="66">
        <v>-1.4512831889503</v>
      </c>
      <c r="BL14" s="66">
        <v>-1.4554895635925</v>
      </c>
      <c r="BM14" s="66">
        <v>62.8780054845842</v>
      </c>
      <c r="BN14" s="66">
        <v>62.728644377839302</v>
      </c>
      <c r="BO14" s="66">
        <v>1.5656574302670101</v>
      </c>
      <c r="BP14" s="66">
        <v>1.5670001798316799</v>
      </c>
      <c r="BQ14" s="66">
        <v>0.51047864847191304</v>
      </c>
      <c r="BR14" s="66">
        <v>0.50298660633611003</v>
      </c>
      <c r="BS14" s="63" t="s">
        <v>73</v>
      </c>
      <c r="BT14" s="63" t="s">
        <v>73</v>
      </c>
      <c r="BU14" s="63" t="s">
        <v>73</v>
      </c>
      <c r="BV14" s="63" t="s">
        <v>73</v>
      </c>
      <c r="BW14" s="63" t="s">
        <v>73</v>
      </c>
      <c r="BX14" s="63" t="s">
        <v>73</v>
      </c>
      <c r="BY14" s="63" t="s">
        <v>73</v>
      </c>
      <c r="BZ14" s="63" t="s">
        <v>73</v>
      </c>
    </row>
    <row r="15" spans="1:78" s="63" customFormat="1" x14ac:dyDescent="0.3">
      <c r="A15" s="62">
        <v>14158500</v>
      </c>
      <c r="B15" s="63">
        <v>23773373</v>
      </c>
      <c r="C15" s="63" t="s">
        <v>2</v>
      </c>
      <c r="D15" s="84" t="s">
        <v>205</v>
      </c>
      <c r="E15" s="84"/>
      <c r="F15" s="79"/>
      <c r="G15" s="64">
        <v>0.55000000000000004</v>
      </c>
      <c r="H15" s="64" t="str">
        <f t="shared" si="0"/>
        <v>S</v>
      </c>
      <c r="I15" s="64" t="str">
        <f t="shared" ref="I15" si="56">AJ15</f>
        <v>NS</v>
      </c>
      <c r="J15" s="64" t="str">
        <f t="shared" ref="J15" si="57">BB15</f>
        <v>NS</v>
      </c>
      <c r="K15" s="64" t="str">
        <f t="shared" ref="K15" si="58">BT15</f>
        <v>NS</v>
      </c>
      <c r="L15" s="65">
        <v>-1E-3</v>
      </c>
      <c r="M15" s="64" t="str">
        <f t="shared" si="4"/>
        <v>VG</v>
      </c>
      <c r="N15" s="64" t="str">
        <f t="shared" ref="N15" si="59">AO15</f>
        <v>NS</v>
      </c>
      <c r="O15" s="64" t="str">
        <f t="shared" ref="O15" si="60">BD15</f>
        <v>NS</v>
      </c>
      <c r="P15" s="64" t="str">
        <f t="shared" ref="P15" si="61">BY15</f>
        <v>NS</v>
      </c>
      <c r="Q15" s="64">
        <v>0.67</v>
      </c>
      <c r="R15" s="64" t="str">
        <f t="shared" si="8"/>
        <v>S</v>
      </c>
      <c r="S15" s="64" t="str">
        <f t="shared" ref="S15" si="62">AN15</f>
        <v>NS</v>
      </c>
      <c r="T15" s="64" t="str">
        <f t="shared" ref="T15" si="63">BF15</f>
        <v>NS</v>
      </c>
      <c r="U15" s="64" t="str">
        <f t="shared" ref="U15" si="64">BX15</f>
        <v>NS</v>
      </c>
      <c r="V15" s="64">
        <v>0.63</v>
      </c>
      <c r="W15" s="64" t="str">
        <f t="shared" si="12"/>
        <v>S</v>
      </c>
      <c r="X15" s="64" t="str">
        <f t="shared" ref="X15" si="65">AP15</f>
        <v>NS</v>
      </c>
      <c r="Y15" s="64" t="str">
        <f t="shared" ref="Y15" si="66">BH15</f>
        <v>NS</v>
      </c>
      <c r="Z15" s="64" t="str">
        <f t="shared" ref="Z15" si="67">BZ15</f>
        <v>NS</v>
      </c>
      <c r="AA15" s="66">
        <v>-1.4541049943029001</v>
      </c>
      <c r="AB15" s="66">
        <v>-1.3504457651966399</v>
      </c>
      <c r="AC15" s="66">
        <v>62.899204382333799</v>
      </c>
      <c r="AD15" s="66">
        <v>62.157426473123202</v>
      </c>
      <c r="AE15" s="66">
        <v>1.5665583277691599</v>
      </c>
      <c r="AF15" s="66">
        <v>1.5331163573573401</v>
      </c>
      <c r="AG15" s="66">
        <v>0.50888231720407495</v>
      </c>
      <c r="AH15" s="66">
        <v>0.46514882670209701</v>
      </c>
      <c r="AI15" s="67" t="s">
        <v>73</v>
      </c>
      <c r="AJ15" s="67" t="s">
        <v>73</v>
      </c>
      <c r="AK15" s="67" t="s">
        <v>73</v>
      </c>
      <c r="AL15" s="67" t="s">
        <v>73</v>
      </c>
      <c r="AM15" s="67" t="s">
        <v>73</v>
      </c>
      <c r="AN15" s="67" t="s">
        <v>73</v>
      </c>
      <c r="AO15" s="67" t="s">
        <v>73</v>
      </c>
      <c r="AP15" s="67" t="s">
        <v>73</v>
      </c>
      <c r="AR15" s="68" t="s">
        <v>74</v>
      </c>
      <c r="AS15" s="66">
        <v>-1.4035295644097801</v>
      </c>
      <c r="AT15" s="66">
        <v>-1.41662761682807</v>
      </c>
      <c r="AU15" s="66">
        <v>62.146960657570503</v>
      </c>
      <c r="AV15" s="66">
        <v>62.151711810774401</v>
      </c>
      <c r="AW15" s="66">
        <v>1.5503320819778501</v>
      </c>
      <c r="AX15" s="66">
        <v>1.5545506157176301</v>
      </c>
      <c r="AY15" s="66">
        <v>0.52114593619514005</v>
      </c>
      <c r="AZ15" s="66">
        <v>0.51427154263673303</v>
      </c>
      <c r="BA15" s="67" t="s">
        <v>73</v>
      </c>
      <c r="BB15" s="67" t="s">
        <v>73</v>
      </c>
      <c r="BC15" s="67" t="s">
        <v>73</v>
      </c>
      <c r="BD15" s="67" t="s">
        <v>73</v>
      </c>
      <c r="BE15" s="67" t="s">
        <v>73</v>
      </c>
      <c r="BF15" s="67" t="s">
        <v>73</v>
      </c>
      <c r="BG15" s="67" t="s">
        <v>73</v>
      </c>
      <c r="BH15" s="67" t="s">
        <v>73</v>
      </c>
      <c r="BI15" s="63">
        <f t="shared" ref="BI15" si="68">IF(BJ15=AR15,1,0)</f>
        <v>1</v>
      </c>
      <c r="BJ15" s="63" t="s">
        <v>74</v>
      </c>
      <c r="BK15" s="66">
        <v>-1.4512831889503</v>
      </c>
      <c r="BL15" s="66">
        <v>-1.4554895635925</v>
      </c>
      <c r="BM15" s="66">
        <v>62.8780054845842</v>
      </c>
      <c r="BN15" s="66">
        <v>62.728644377839302</v>
      </c>
      <c r="BO15" s="66">
        <v>1.5656574302670101</v>
      </c>
      <c r="BP15" s="66">
        <v>1.5670001798316799</v>
      </c>
      <c r="BQ15" s="66">
        <v>0.51047864847191304</v>
      </c>
      <c r="BR15" s="66">
        <v>0.50298660633611003</v>
      </c>
      <c r="BS15" s="63" t="s">
        <v>73</v>
      </c>
      <c r="BT15" s="63" t="s">
        <v>73</v>
      </c>
      <c r="BU15" s="63" t="s">
        <v>73</v>
      </c>
      <c r="BV15" s="63" t="s">
        <v>73</v>
      </c>
      <c r="BW15" s="63" t="s">
        <v>73</v>
      </c>
      <c r="BX15" s="63" t="s">
        <v>73</v>
      </c>
      <c r="BY15" s="63" t="s">
        <v>73</v>
      </c>
      <c r="BZ15" s="63" t="s">
        <v>73</v>
      </c>
    </row>
    <row r="16" spans="1:78" s="69" customFormat="1" x14ac:dyDescent="0.3">
      <c r="A16" s="72"/>
      <c r="D16" s="114"/>
      <c r="E16" s="114"/>
      <c r="F16" s="80"/>
      <c r="G16" s="70"/>
      <c r="H16" s="70"/>
      <c r="I16" s="70"/>
      <c r="J16" s="70"/>
      <c r="K16" s="70"/>
      <c r="L16" s="71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3"/>
      <c r="AB16" s="73"/>
      <c r="AC16" s="73"/>
      <c r="AD16" s="73"/>
      <c r="AE16" s="73"/>
      <c r="AF16" s="73"/>
      <c r="AG16" s="73"/>
      <c r="AH16" s="73"/>
      <c r="AI16" s="74"/>
      <c r="AJ16" s="74"/>
      <c r="AK16" s="74"/>
      <c r="AL16" s="74"/>
      <c r="AM16" s="74"/>
      <c r="AN16" s="74"/>
      <c r="AO16" s="74"/>
      <c r="AP16" s="74"/>
      <c r="AR16" s="75"/>
      <c r="AS16" s="73"/>
      <c r="AT16" s="73"/>
      <c r="AU16" s="73"/>
      <c r="AV16" s="73"/>
      <c r="AW16" s="73"/>
      <c r="AX16" s="73"/>
      <c r="AY16" s="73"/>
      <c r="AZ16" s="73"/>
      <c r="BA16" s="74"/>
      <c r="BB16" s="74"/>
      <c r="BC16" s="74"/>
      <c r="BD16" s="74"/>
      <c r="BE16" s="74"/>
      <c r="BF16" s="74"/>
      <c r="BG16" s="74"/>
      <c r="BH16" s="74"/>
      <c r="BK16" s="73"/>
      <c r="BL16" s="73"/>
      <c r="BM16" s="73"/>
      <c r="BN16" s="73"/>
      <c r="BO16" s="73"/>
      <c r="BP16" s="73"/>
      <c r="BQ16" s="73"/>
      <c r="BR16" s="73"/>
    </row>
    <row r="17" spans="1:78" x14ac:dyDescent="0.3">
      <c r="A17" s="2" t="s">
        <v>89</v>
      </c>
      <c r="B17">
        <v>23773363</v>
      </c>
      <c r="C17" t="s">
        <v>90</v>
      </c>
      <c r="D17" t="s">
        <v>91</v>
      </c>
      <c r="G17" s="16">
        <v>-9.5</v>
      </c>
      <c r="H17" s="16" t="str">
        <f>IF(G17&gt;0.8,"VG",IF(G17&gt;0.7,"G",IF(G17&gt;0.45,"S","NS")))</f>
        <v>NS</v>
      </c>
      <c r="L17" s="19">
        <v>-0.58399999999999996</v>
      </c>
      <c r="M17" s="26" t="str">
        <f>IF(ABS(L17)&lt;5%,"VG",IF(ABS(L17)&lt;10%,"G",IF(ABS(L17)&lt;15%,"S","NS")))</f>
        <v>NS</v>
      </c>
      <c r="Q17" s="17">
        <v>1.0109999999999999</v>
      </c>
      <c r="R17" s="17" t="str">
        <f>IF(Q17&lt;=0.5,"VG",IF(Q17&lt;=0.6,"G",IF(Q17&lt;=0.7,"S","NS")))</f>
        <v>NS</v>
      </c>
      <c r="V17" s="18">
        <v>0.42399999999999999</v>
      </c>
      <c r="W17" s="18" t="str">
        <f>IF(V17&gt;0.85,"VG",IF(V17&gt;0.75,"G",IF(V17&gt;0.6,"S","NS")))</f>
        <v>NS</v>
      </c>
      <c r="AA17" s="33"/>
      <c r="AB17" s="33"/>
      <c r="AC17" s="42"/>
      <c r="AD17" s="42"/>
      <c r="AE17" s="43"/>
      <c r="AF17" s="43"/>
      <c r="AG17" s="35"/>
      <c r="AH17" s="35"/>
      <c r="AI17" s="36"/>
      <c r="AJ17" s="36"/>
      <c r="AK17" s="40"/>
      <c r="AL17" s="40"/>
      <c r="AM17" s="41"/>
      <c r="AN17" s="41"/>
      <c r="AO17" s="3"/>
      <c r="AP17" s="3"/>
      <c r="AR17" s="44"/>
      <c r="AS17" s="33"/>
      <c r="AT17" s="33"/>
      <c r="AU17" s="42"/>
      <c r="AV17" s="42"/>
      <c r="AW17" s="43"/>
      <c r="AX17" s="43"/>
      <c r="AY17" s="35"/>
      <c r="AZ17" s="35"/>
      <c r="BA17" s="36"/>
      <c r="BB17" s="36"/>
      <c r="BC17" s="40"/>
      <c r="BD17" s="40"/>
      <c r="BE17" s="41"/>
      <c r="BF17" s="41"/>
      <c r="BG17" s="3"/>
      <c r="BH17" s="3"/>
      <c r="BK17" s="35"/>
      <c r="BL17" s="35"/>
      <c r="BM17" s="35"/>
      <c r="BN17" s="35"/>
      <c r="BO17" s="35"/>
      <c r="BP17" s="35"/>
      <c r="BQ17" s="35"/>
      <c r="BR17" s="35"/>
    </row>
    <row r="18" spans="1:78" s="55" customFormat="1" ht="28.8" x14ac:dyDescent="0.3">
      <c r="A18" s="54">
        <v>14158790</v>
      </c>
      <c r="B18" s="55">
        <v>23773393</v>
      </c>
      <c r="C18" s="56" t="s">
        <v>92</v>
      </c>
      <c r="D18" s="55" t="s">
        <v>172</v>
      </c>
      <c r="F18" s="78"/>
      <c r="G18" s="57">
        <v>0.69399999999999995</v>
      </c>
      <c r="H18" s="57" t="str">
        <f>IF(G18&gt;0.8,"VG",IF(G18&gt;0.7,"G",IF(G18&gt;0.45,"S","NS")))</f>
        <v>S</v>
      </c>
      <c r="I18" s="57" t="str">
        <f>AJ18</f>
        <v>S</v>
      </c>
      <c r="J18" s="57" t="str">
        <f>BB18</f>
        <v>G</v>
      </c>
      <c r="K18" s="57" t="str">
        <f>BT18</f>
        <v>G</v>
      </c>
      <c r="L18" s="58">
        <v>2E-3</v>
      </c>
      <c r="M18" s="57" t="str">
        <f>IF(ABS(L18)&lt;5%,"VG",IF(ABS(L18)&lt;10%,"G",IF(ABS(L18)&lt;15%,"S","NS")))</f>
        <v>VG</v>
      </c>
      <c r="N18" s="57" t="str">
        <f>AO18</f>
        <v>G</v>
      </c>
      <c r="O18" s="57" t="str">
        <f>BD18</f>
        <v>G</v>
      </c>
      <c r="P18" s="57" t="str">
        <f>BY18</f>
        <v>G</v>
      </c>
      <c r="Q18" s="57">
        <v>0.55200000000000005</v>
      </c>
      <c r="R18" s="57" t="str">
        <f>IF(Q18&lt;=0.5,"VG",IF(Q18&lt;=0.6,"G",IF(Q18&lt;=0.7,"S","NS")))</f>
        <v>G</v>
      </c>
      <c r="S18" s="57" t="str">
        <f>AN18</f>
        <v>G</v>
      </c>
      <c r="T18" s="57" t="str">
        <f>BF18</f>
        <v>VG</v>
      </c>
      <c r="U18" s="57" t="str">
        <f>BX18</f>
        <v>VG</v>
      </c>
      <c r="V18" s="57">
        <v>0.71799999999999997</v>
      </c>
      <c r="W18" s="57" t="str">
        <f>IF(V18&gt;0.85,"VG",IF(V18&gt;0.75,"G",IF(V18&gt;0.6,"S","NS")))</f>
        <v>S</v>
      </c>
      <c r="X18" s="57" t="str">
        <f>AP18</f>
        <v>S</v>
      </c>
      <c r="Y18" s="57" t="str">
        <f>BH18</f>
        <v>G</v>
      </c>
      <c r="Z18" s="57" t="str">
        <f>BZ18</f>
        <v>G</v>
      </c>
      <c r="AA18" s="59">
        <v>0.73826421128751596</v>
      </c>
      <c r="AB18" s="59">
        <v>0.68764690136602502</v>
      </c>
      <c r="AC18" s="59">
        <v>7.6075962877986996</v>
      </c>
      <c r="AD18" s="59">
        <v>3.4185755354494298</v>
      </c>
      <c r="AE18" s="59">
        <v>0.51160120085129301</v>
      </c>
      <c r="AF18" s="59">
        <v>0.55888558635374996</v>
      </c>
      <c r="AG18" s="59">
        <v>0.80425822209953401</v>
      </c>
      <c r="AH18" s="59">
        <v>0.71702551703780304</v>
      </c>
      <c r="AI18" s="60" t="s">
        <v>75</v>
      </c>
      <c r="AJ18" s="60" t="s">
        <v>76</v>
      </c>
      <c r="AK18" s="60" t="s">
        <v>75</v>
      </c>
      <c r="AL18" s="60" t="s">
        <v>77</v>
      </c>
      <c r="AM18" s="60" t="s">
        <v>75</v>
      </c>
      <c r="AN18" s="60" t="s">
        <v>75</v>
      </c>
      <c r="AO18" s="60" t="s">
        <v>75</v>
      </c>
      <c r="AP18" s="60" t="s">
        <v>76</v>
      </c>
      <c r="AR18" s="61" t="s">
        <v>78</v>
      </c>
      <c r="AS18" s="59">
        <v>0.73520929581453698</v>
      </c>
      <c r="AT18" s="59">
        <v>0.75118898337791196</v>
      </c>
      <c r="AU18" s="59">
        <v>8.0861336842206004</v>
      </c>
      <c r="AV18" s="59">
        <v>7.9465833675547897</v>
      </c>
      <c r="AW18" s="59">
        <v>0.51457818082917495</v>
      </c>
      <c r="AX18" s="59">
        <v>0.49880959956890197</v>
      </c>
      <c r="AY18" s="59">
        <v>0.80222190842627705</v>
      </c>
      <c r="AZ18" s="59">
        <v>0.81279403757242896</v>
      </c>
      <c r="BA18" s="60" t="s">
        <v>75</v>
      </c>
      <c r="BB18" s="60" t="s">
        <v>75</v>
      </c>
      <c r="BC18" s="60" t="s">
        <v>75</v>
      </c>
      <c r="BD18" s="60" t="s">
        <v>75</v>
      </c>
      <c r="BE18" s="60" t="s">
        <v>75</v>
      </c>
      <c r="BF18" s="60" t="s">
        <v>77</v>
      </c>
      <c r="BG18" s="60" t="s">
        <v>75</v>
      </c>
      <c r="BH18" s="60" t="s">
        <v>75</v>
      </c>
      <c r="BI18" s="55">
        <f>IF(BJ18=AR18,1,0)</f>
        <v>1</v>
      </c>
      <c r="BJ18" s="55" t="s">
        <v>78</v>
      </c>
      <c r="BK18" s="59">
        <v>0.73593302929872295</v>
      </c>
      <c r="BL18" s="59">
        <v>0.75000401917089399</v>
      </c>
      <c r="BM18" s="59">
        <v>9.9614971936286505</v>
      </c>
      <c r="BN18" s="59">
        <v>9.4196893225000498</v>
      </c>
      <c r="BO18" s="59">
        <v>0.51387446978934104</v>
      </c>
      <c r="BP18" s="59">
        <v>0.49999598081295199</v>
      </c>
      <c r="BQ18" s="59">
        <v>0.80755704914537996</v>
      </c>
      <c r="BR18" s="59">
        <v>0.81135155731168696</v>
      </c>
      <c r="BS18" s="55" t="s">
        <v>75</v>
      </c>
      <c r="BT18" s="55" t="s">
        <v>75</v>
      </c>
      <c r="BU18" s="55" t="s">
        <v>75</v>
      </c>
      <c r="BV18" s="55" t="s">
        <v>75</v>
      </c>
      <c r="BW18" s="55" t="s">
        <v>75</v>
      </c>
      <c r="BX18" s="55" t="s">
        <v>77</v>
      </c>
      <c r="BY18" s="55" t="s">
        <v>75</v>
      </c>
      <c r="BZ18" s="55" t="s">
        <v>75</v>
      </c>
    </row>
    <row r="19" spans="1:78" s="55" customFormat="1" ht="28.8" x14ac:dyDescent="0.3">
      <c r="A19" s="54">
        <v>14158790</v>
      </c>
      <c r="B19" s="55">
        <v>23773393</v>
      </c>
      <c r="C19" s="56" t="s">
        <v>92</v>
      </c>
      <c r="D19" s="55" t="s">
        <v>204</v>
      </c>
      <c r="F19" s="127"/>
      <c r="G19" s="57">
        <v>0.7</v>
      </c>
      <c r="H19" s="57" t="str">
        <f>IF(G19&gt;0.8,"VG",IF(G19&gt;0.7,"G",IF(G19&gt;0.45,"S","NS")))</f>
        <v>S</v>
      </c>
      <c r="I19" s="57" t="str">
        <f>AJ19</f>
        <v>S</v>
      </c>
      <c r="J19" s="57" t="str">
        <f>BB19</f>
        <v>G</v>
      </c>
      <c r="K19" s="57" t="str">
        <f>BT19</f>
        <v>G</v>
      </c>
      <c r="L19" s="58">
        <v>-7.0000000000000001E-3</v>
      </c>
      <c r="M19" s="57" t="str">
        <f>IF(ABS(L19)&lt;5%,"VG",IF(ABS(L19)&lt;10%,"G",IF(ABS(L19)&lt;15%,"S","NS")))</f>
        <v>VG</v>
      </c>
      <c r="N19" s="57" t="str">
        <f>AO19</f>
        <v>G</v>
      </c>
      <c r="O19" s="57" t="str">
        <f>BD19</f>
        <v>G</v>
      </c>
      <c r="P19" s="57" t="str">
        <f>BY19</f>
        <v>G</v>
      </c>
      <c r="Q19" s="57">
        <v>0.55000000000000004</v>
      </c>
      <c r="R19" s="57" t="str">
        <f>IF(Q19&lt;=0.5,"VG",IF(Q19&lt;=0.6,"G",IF(Q19&lt;=0.7,"S","NS")))</f>
        <v>G</v>
      </c>
      <c r="S19" s="57" t="str">
        <f>AN19</f>
        <v>G</v>
      </c>
      <c r="T19" s="57" t="str">
        <f>BF19</f>
        <v>VG</v>
      </c>
      <c r="U19" s="57" t="str">
        <f>BX19</f>
        <v>VG</v>
      </c>
      <c r="V19" s="57">
        <v>0.73</v>
      </c>
      <c r="W19" s="57" t="str">
        <f>IF(V19&gt;0.85,"VG",IF(V19&gt;0.75,"G",IF(V19&gt;0.6,"S","NS")))</f>
        <v>S</v>
      </c>
      <c r="X19" s="57" t="str">
        <f>AP19</f>
        <v>S</v>
      </c>
      <c r="Y19" s="57" t="str">
        <f>BH19</f>
        <v>G</v>
      </c>
      <c r="Z19" s="57" t="str">
        <f>BZ19</f>
        <v>G</v>
      </c>
      <c r="AA19" s="59">
        <v>0.73826421128751596</v>
      </c>
      <c r="AB19" s="59">
        <v>0.68764690136602502</v>
      </c>
      <c r="AC19" s="59">
        <v>7.6075962877986996</v>
      </c>
      <c r="AD19" s="59">
        <v>3.4185755354494298</v>
      </c>
      <c r="AE19" s="59">
        <v>0.51160120085129301</v>
      </c>
      <c r="AF19" s="59">
        <v>0.55888558635374996</v>
      </c>
      <c r="AG19" s="59">
        <v>0.80425822209953401</v>
      </c>
      <c r="AH19" s="59">
        <v>0.71702551703780304</v>
      </c>
      <c r="AI19" s="60" t="s">
        <v>75</v>
      </c>
      <c r="AJ19" s="60" t="s">
        <v>76</v>
      </c>
      <c r="AK19" s="60" t="s">
        <v>75</v>
      </c>
      <c r="AL19" s="60" t="s">
        <v>77</v>
      </c>
      <c r="AM19" s="60" t="s">
        <v>75</v>
      </c>
      <c r="AN19" s="60" t="s">
        <v>75</v>
      </c>
      <c r="AO19" s="60" t="s">
        <v>75</v>
      </c>
      <c r="AP19" s="60" t="s">
        <v>76</v>
      </c>
      <c r="AR19" s="61" t="s">
        <v>78</v>
      </c>
      <c r="AS19" s="59">
        <v>0.73520929581453698</v>
      </c>
      <c r="AT19" s="59">
        <v>0.75118898337791196</v>
      </c>
      <c r="AU19" s="59">
        <v>8.0861336842206004</v>
      </c>
      <c r="AV19" s="59">
        <v>7.9465833675547897</v>
      </c>
      <c r="AW19" s="59">
        <v>0.51457818082917495</v>
      </c>
      <c r="AX19" s="59">
        <v>0.49880959956890197</v>
      </c>
      <c r="AY19" s="59">
        <v>0.80222190842627705</v>
      </c>
      <c r="AZ19" s="59">
        <v>0.81279403757242896</v>
      </c>
      <c r="BA19" s="60" t="s">
        <v>75</v>
      </c>
      <c r="BB19" s="60" t="s">
        <v>75</v>
      </c>
      <c r="BC19" s="60" t="s">
        <v>75</v>
      </c>
      <c r="BD19" s="60" t="s">
        <v>75</v>
      </c>
      <c r="BE19" s="60" t="s">
        <v>75</v>
      </c>
      <c r="BF19" s="60" t="s">
        <v>77</v>
      </c>
      <c r="BG19" s="60" t="s">
        <v>75</v>
      </c>
      <c r="BH19" s="60" t="s">
        <v>75</v>
      </c>
      <c r="BI19" s="55">
        <f>IF(BJ19=AR19,1,0)</f>
        <v>1</v>
      </c>
      <c r="BJ19" s="55" t="s">
        <v>78</v>
      </c>
      <c r="BK19" s="59">
        <v>0.73593302929872295</v>
      </c>
      <c r="BL19" s="59">
        <v>0.75000401917089399</v>
      </c>
      <c r="BM19" s="59">
        <v>9.9614971936286505</v>
      </c>
      <c r="BN19" s="59">
        <v>9.4196893225000498</v>
      </c>
      <c r="BO19" s="59">
        <v>0.51387446978934104</v>
      </c>
      <c r="BP19" s="59">
        <v>0.49999598081295199</v>
      </c>
      <c r="BQ19" s="59">
        <v>0.80755704914537996</v>
      </c>
      <c r="BR19" s="59">
        <v>0.81135155731168696</v>
      </c>
      <c r="BS19" s="55" t="s">
        <v>75</v>
      </c>
      <c r="BT19" s="55" t="s">
        <v>75</v>
      </c>
      <c r="BU19" s="55" t="s">
        <v>75</v>
      </c>
      <c r="BV19" s="55" t="s">
        <v>75</v>
      </c>
      <c r="BW19" s="55" t="s">
        <v>75</v>
      </c>
      <c r="BX19" s="55" t="s">
        <v>77</v>
      </c>
      <c r="BY19" s="55" t="s">
        <v>75</v>
      </c>
      <c r="BZ19" s="55" t="s">
        <v>75</v>
      </c>
    </row>
    <row r="20" spans="1:78" s="103" customFormat="1" x14ac:dyDescent="0.3">
      <c r="A20" s="102"/>
      <c r="C20" s="104"/>
      <c r="F20" s="105"/>
      <c r="G20" s="106"/>
      <c r="H20" s="106"/>
      <c r="I20" s="106"/>
      <c r="J20" s="106"/>
      <c r="K20" s="106"/>
      <c r="L20" s="107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8"/>
      <c r="AB20" s="108"/>
      <c r="AC20" s="108"/>
      <c r="AD20" s="108"/>
      <c r="AE20" s="108"/>
      <c r="AF20" s="108"/>
      <c r="AG20" s="108"/>
      <c r="AH20" s="108"/>
      <c r="AI20" s="109"/>
      <c r="AJ20" s="109"/>
      <c r="AK20" s="109"/>
      <c r="AL20" s="109"/>
      <c r="AM20" s="109"/>
      <c r="AN20" s="109"/>
      <c r="AO20" s="109"/>
      <c r="AP20" s="109"/>
      <c r="AR20" s="110"/>
      <c r="AS20" s="108"/>
      <c r="AT20" s="108"/>
      <c r="AU20" s="108"/>
      <c r="AV20" s="108"/>
      <c r="AW20" s="108"/>
      <c r="AX20" s="108"/>
      <c r="AY20" s="108"/>
      <c r="AZ20" s="108"/>
      <c r="BA20" s="109"/>
      <c r="BB20" s="109"/>
      <c r="BC20" s="109"/>
      <c r="BD20" s="109"/>
      <c r="BE20" s="109"/>
      <c r="BF20" s="109"/>
      <c r="BG20" s="109"/>
      <c r="BH20" s="109"/>
      <c r="BK20" s="108"/>
      <c r="BL20" s="108"/>
      <c r="BM20" s="108"/>
      <c r="BN20" s="108"/>
      <c r="BO20" s="108"/>
      <c r="BP20" s="108"/>
      <c r="BQ20" s="108"/>
      <c r="BR20" s="108"/>
    </row>
    <row r="21" spans="1:78" x14ac:dyDescent="0.3">
      <c r="A21" s="2" t="s">
        <v>154</v>
      </c>
      <c r="B21" s="47">
        <v>23773359</v>
      </c>
      <c r="C21" s="47" t="s">
        <v>4</v>
      </c>
      <c r="D21" s="47" t="s">
        <v>172</v>
      </c>
      <c r="E21" s="47"/>
      <c r="G21" s="16">
        <v>0.30599999999999999</v>
      </c>
      <c r="H21" s="16" t="str">
        <f>IF(G21&gt;0.8,"VG",IF(G21&gt;0.7,"G",IF(G21&gt;0.45,"S","NS")))</f>
        <v>NS</v>
      </c>
      <c r="I21" s="16" t="str">
        <f>AJ21</f>
        <v>NS</v>
      </c>
      <c r="J21" s="16" t="str">
        <f>BB21</f>
        <v>NS</v>
      </c>
      <c r="K21" s="16" t="str">
        <f>BT21</f>
        <v>NS</v>
      </c>
      <c r="L21" s="19">
        <v>1E-3</v>
      </c>
      <c r="M21" s="26" t="str">
        <f>IF(ABS(L21)&lt;5%,"VG",IF(ABS(L21)&lt;10%,"G",IF(ABS(L21)&lt;15%,"S","NS")))</f>
        <v>VG</v>
      </c>
      <c r="N21" s="26" t="str">
        <f>AO21</f>
        <v>S</v>
      </c>
      <c r="O21" s="26" t="str">
        <f>BD21</f>
        <v>NS</v>
      </c>
      <c r="P21" s="26" t="str">
        <f>BY21</f>
        <v>S</v>
      </c>
      <c r="Q21" s="17">
        <v>0.83199999999999996</v>
      </c>
      <c r="R21" s="17" t="str">
        <f>IF(Q21&lt;=0.5,"VG",IF(Q21&lt;=0.6,"G",IF(Q21&lt;=0.7,"S","NS")))</f>
        <v>NS</v>
      </c>
      <c r="S21" s="17" t="str">
        <f>AN21</f>
        <v>NS</v>
      </c>
      <c r="T21" s="17" t="str">
        <f>BF21</f>
        <v>NS</v>
      </c>
      <c r="U21" s="17" t="str">
        <f>BX21</f>
        <v>NS</v>
      </c>
      <c r="V21" s="18">
        <v>0.57199999999999995</v>
      </c>
      <c r="W21" s="18" t="str">
        <f>IF(V21&gt;0.85,"VG",IF(V21&gt;0.75,"G",IF(V21&gt;0.6,"S","NS")))</f>
        <v>NS</v>
      </c>
      <c r="X21" s="18" t="str">
        <f>AP21</f>
        <v>S</v>
      </c>
      <c r="Y21" s="18" t="str">
        <f>BH21</f>
        <v>S</v>
      </c>
      <c r="Z21" s="18" t="str">
        <f>BZ21</f>
        <v>S</v>
      </c>
      <c r="AA21" s="33">
        <v>-1.6843588853474301</v>
      </c>
      <c r="AB21" s="33">
        <v>-1.38167388656029</v>
      </c>
      <c r="AC21" s="42">
        <v>47.052543454625599</v>
      </c>
      <c r="AD21" s="42">
        <v>45.075806202645801</v>
      </c>
      <c r="AE21" s="43">
        <v>1.6384013199907499</v>
      </c>
      <c r="AF21" s="43">
        <v>1.54326727644964</v>
      </c>
      <c r="AG21" s="35">
        <v>0.69305225977485296</v>
      </c>
      <c r="AH21" s="35">
        <v>0.64770252991781896</v>
      </c>
      <c r="AI21" s="36" t="s">
        <v>73</v>
      </c>
      <c r="AJ21" s="36" t="s">
        <v>73</v>
      </c>
      <c r="AK21" s="40" t="s">
        <v>73</v>
      </c>
      <c r="AL21" s="40" t="s">
        <v>73</v>
      </c>
      <c r="AM21" s="41" t="s">
        <v>73</v>
      </c>
      <c r="AN21" s="41" t="s">
        <v>73</v>
      </c>
      <c r="AO21" s="3" t="s">
        <v>76</v>
      </c>
      <c r="AP21" s="3" t="s">
        <v>76</v>
      </c>
      <c r="AR21" s="44" t="s">
        <v>79</v>
      </c>
      <c r="AS21" s="33">
        <v>-1.83479107370433</v>
      </c>
      <c r="AT21" s="33">
        <v>-1.6237819867810701</v>
      </c>
      <c r="AU21" s="42">
        <v>48.467621608912999</v>
      </c>
      <c r="AV21" s="42">
        <v>47.068713217609201</v>
      </c>
      <c r="AW21" s="43">
        <v>1.6836837807926801</v>
      </c>
      <c r="AX21" s="43">
        <v>1.6198092439485201</v>
      </c>
      <c r="AY21" s="35">
        <v>0.68246393329774402</v>
      </c>
      <c r="AZ21" s="35">
        <v>0.70648446797057196</v>
      </c>
      <c r="BA21" s="36" t="s">
        <v>73</v>
      </c>
      <c r="BB21" s="36" t="s">
        <v>73</v>
      </c>
      <c r="BC21" s="40" t="s">
        <v>73</v>
      </c>
      <c r="BD21" s="40" t="s">
        <v>73</v>
      </c>
      <c r="BE21" s="41" t="s">
        <v>73</v>
      </c>
      <c r="BF21" s="41" t="s">
        <v>73</v>
      </c>
      <c r="BG21" s="3" t="s">
        <v>76</v>
      </c>
      <c r="BH21" s="3" t="s">
        <v>76</v>
      </c>
      <c r="BI21">
        <f>IF(BJ21=AR21,1,0)</f>
        <v>1</v>
      </c>
      <c r="BJ21" t="s">
        <v>79</v>
      </c>
      <c r="BK21" s="35">
        <v>-1.75261954637585</v>
      </c>
      <c r="BL21" s="35">
        <v>-1.5537418558679299</v>
      </c>
      <c r="BM21" s="35">
        <v>47.711807796612902</v>
      </c>
      <c r="BN21" s="35">
        <v>46.367428032967098</v>
      </c>
      <c r="BO21" s="35">
        <v>1.6591020301282999</v>
      </c>
      <c r="BP21" s="35">
        <v>1.59804313329395</v>
      </c>
      <c r="BQ21" s="35">
        <v>0.691906189651458</v>
      </c>
      <c r="BR21" s="35">
        <v>0.71335534686557001</v>
      </c>
      <c r="BS21" t="s">
        <v>73</v>
      </c>
      <c r="BT21" t="s">
        <v>73</v>
      </c>
      <c r="BU21" t="s">
        <v>73</v>
      </c>
      <c r="BV21" t="s">
        <v>73</v>
      </c>
      <c r="BW21" t="s">
        <v>73</v>
      </c>
      <c r="BX21" t="s">
        <v>73</v>
      </c>
      <c r="BY21" t="s">
        <v>76</v>
      </c>
      <c r="BZ21" t="s">
        <v>76</v>
      </c>
    </row>
    <row r="22" spans="1:78" s="76" customFormat="1" x14ac:dyDescent="0.3">
      <c r="A22" s="95" t="s">
        <v>154</v>
      </c>
      <c r="B22" s="76">
        <v>23773359</v>
      </c>
      <c r="C22" s="76" t="s">
        <v>4</v>
      </c>
      <c r="D22" s="76" t="s">
        <v>178</v>
      </c>
      <c r="F22" s="77"/>
      <c r="G22" s="16">
        <v>0.3</v>
      </c>
      <c r="H22" s="16" t="str">
        <f>IF(G22&gt;0.8,"VG",IF(G22&gt;0.7,"G",IF(G22&gt;0.45,"S","NS")))</f>
        <v>NS</v>
      </c>
      <c r="I22" s="16" t="str">
        <f>AJ22</f>
        <v>NS</v>
      </c>
      <c r="J22" s="16" t="str">
        <f>BB22</f>
        <v>NS</v>
      </c>
      <c r="K22" s="16" t="str">
        <f>BT22</f>
        <v>NS</v>
      </c>
      <c r="L22" s="28">
        <v>0.12</v>
      </c>
      <c r="M22" s="16" t="str">
        <f>IF(ABS(L22)&lt;5%,"VG",IF(ABS(L22)&lt;10%,"G",IF(ABS(L22)&lt;15%,"S","NS")))</f>
        <v>S</v>
      </c>
      <c r="N22" s="16" t="str">
        <f>AO22</f>
        <v>S</v>
      </c>
      <c r="O22" s="16" t="str">
        <f>BD22</f>
        <v>NS</v>
      </c>
      <c r="P22" s="16" t="str">
        <f>BY22</f>
        <v>S</v>
      </c>
      <c r="Q22" s="16">
        <v>0.79</v>
      </c>
      <c r="R22" s="16" t="str">
        <f>IF(Q22&lt;=0.5,"VG",IF(Q22&lt;=0.6,"G",IF(Q22&lt;=0.7,"S","NS")))</f>
        <v>NS</v>
      </c>
      <c r="S22" s="16" t="str">
        <f>AN22</f>
        <v>NS</v>
      </c>
      <c r="T22" s="16" t="str">
        <f>BF22</f>
        <v>NS</v>
      </c>
      <c r="U22" s="16" t="str">
        <f>BX22</f>
        <v>NS</v>
      </c>
      <c r="V22" s="16">
        <v>0.48</v>
      </c>
      <c r="W22" s="16" t="str">
        <f>IF(V22&gt;0.85,"VG",IF(V22&gt;0.75,"G",IF(V22&gt;0.6,"S","NS")))</f>
        <v>NS</v>
      </c>
      <c r="X22" s="16" t="str">
        <f>AP22</f>
        <v>S</v>
      </c>
      <c r="Y22" s="16" t="str">
        <f>BH22</f>
        <v>S</v>
      </c>
      <c r="Z22" s="16" t="str">
        <f>BZ22</f>
        <v>S</v>
      </c>
      <c r="AA22" s="97">
        <v>-1.6843588853474301</v>
      </c>
      <c r="AB22" s="97">
        <v>-1.38167388656029</v>
      </c>
      <c r="AC22" s="97">
        <v>47.052543454625599</v>
      </c>
      <c r="AD22" s="97">
        <v>45.075806202645801</v>
      </c>
      <c r="AE22" s="97">
        <v>1.6384013199907499</v>
      </c>
      <c r="AF22" s="97">
        <v>1.54326727644964</v>
      </c>
      <c r="AG22" s="97">
        <v>0.69305225977485296</v>
      </c>
      <c r="AH22" s="97">
        <v>0.64770252991781896</v>
      </c>
      <c r="AI22" s="39" t="s">
        <v>73</v>
      </c>
      <c r="AJ22" s="39" t="s">
        <v>73</v>
      </c>
      <c r="AK22" s="39" t="s">
        <v>73</v>
      </c>
      <c r="AL22" s="39" t="s">
        <v>73</v>
      </c>
      <c r="AM22" s="39" t="s">
        <v>73</v>
      </c>
      <c r="AN22" s="39" t="s">
        <v>73</v>
      </c>
      <c r="AO22" s="39" t="s">
        <v>76</v>
      </c>
      <c r="AP22" s="39" t="s">
        <v>76</v>
      </c>
      <c r="AR22" s="98" t="s">
        <v>79</v>
      </c>
      <c r="AS22" s="97">
        <v>-1.83479107370433</v>
      </c>
      <c r="AT22" s="97">
        <v>-1.6237819867810701</v>
      </c>
      <c r="AU22" s="97">
        <v>48.467621608912999</v>
      </c>
      <c r="AV22" s="97">
        <v>47.068713217609201</v>
      </c>
      <c r="AW22" s="97">
        <v>1.6836837807926801</v>
      </c>
      <c r="AX22" s="97">
        <v>1.6198092439485201</v>
      </c>
      <c r="AY22" s="97">
        <v>0.68246393329774402</v>
      </c>
      <c r="AZ22" s="97">
        <v>0.70648446797057196</v>
      </c>
      <c r="BA22" s="39" t="s">
        <v>73</v>
      </c>
      <c r="BB22" s="39" t="s">
        <v>73</v>
      </c>
      <c r="BC22" s="39" t="s">
        <v>73</v>
      </c>
      <c r="BD22" s="39" t="s">
        <v>73</v>
      </c>
      <c r="BE22" s="39" t="s">
        <v>73</v>
      </c>
      <c r="BF22" s="39" t="s">
        <v>73</v>
      </c>
      <c r="BG22" s="39" t="s">
        <v>76</v>
      </c>
      <c r="BH22" s="39" t="s">
        <v>76</v>
      </c>
      <c r="BI22" s="76">
        <f>IF(BJ22=AR22,1,0)</f>
        <v>1</v>
      </c>
      <c r="BJ22" s="76" t="s">
        <v>79</v>
      </c>
      <c r="BK22" s="97">
        <v>-1.75261954637585</v>
      </c>
      <c r="BL22" s="97">
        <v>-1.5537418558679299</v>
      </c>
      <c r="BM22" s="97">
        <v>47.711807796612902</v>
      </c>
      <c r="BN22" s="97">
        <v>46.367428032967098</v>
      </c>
      <c r="BO22" s="97">
        <v>1.6591020301282999</v>
      </c>
      <c r="BP22" s="97">
        <v>1.59804313329395</v>
      </c>
      <c r="BQ22" s="97">
        <v>0.691906189651458</v>
      </c>
      <c r="BR22" s="97">
        <v>0.71335534686557001</v>
      </c>
      <c r="BS22" s="76" t="s">
        <v>73</v>
      </c>
      <c r="BT22" s="76" t="s">
        <v>73</v>
      </c>
      <c r="BU22" s="76" t="s">
        <v>73</v>
      </c>
      <c r="BV22" s="76" t="s">
        <v>73</v>
      </c>
      <c r="BW22" s="76" t="s">
        <v>73</v>
      </c>
      <c r="BX22" s="76" t="s">
        <v>73</v>
      </c>
      <c r="BY22" s="76" t="s">
        <v>76</v>
      </c>
      <c r="BZ22" s="76" t="s">
        <v>76</v>
      </c>
    </row>
    <row r="23" spans="1:78" s="76" customFormat="1" x14ac:dyDescent="0.3">
      <c r="A23" s="95" t="s">
        <v>154</v>
      </c>
      <c r="B23" s="76">
        <v>23773359</v>
      </c>
      <c r="C23" s="76" t="s">
        <v>4</v>
      </c>
      <c r="D23" s="76" t="s">
        <v>180</v>
      </c>
      <c r="F23" s="77"/>
      <c r="G23" s="16">
        <v>0.44</v>
      </c>
      <c r="H23" s="16" t="str">
        <f>IF(G23&gt;0.8,"VG",IF(G23&gt;0.7,"G",IF(G23&gt;0.45,"S","NS")))</f>
        <v>NS</v>
      </c>
      <c r="I23" s="16" t="str">
        <f>AJ23</f>
        <v>NS</v>
      </c>
      <c r="J23" s="16" t="str">
        <f>BB23</f>
        <v>NS</v>
      </c>
      <c r="K23" s="16" t="str">
        <f>BT23</f>
        <v>NS</v>
      </c>
      <c r="L23" s="28">
        <v>8.4000000000000005E-2</v>
      </c>
      <c r="M23" s="16" t="str">
        <f>IF(ABS(L23)&lt;5%,"VG",IF(ABS(L23)&lt;10%,"G",IF(ABS(L23)&lt;15%,"S","NS")))</f>
        <v>G</v>
      </c>
      <c r="N23" s="16" t="str">
        <f>AO23</f>
        <v>S</v>
      </c>
      <c r="O23" s="16" t="str">
        <f>BD23</f>
        <v>NS</v>
      </c>
      <c r="P23" s="16" t="str">
        <f>BY23</f>
        <v>S</v>
      </c>
      <c r="Q23" s="16">
        <v>0.73</v>
      </c>
      <c r="R23" s="16" t="str">
        <f>IF(Q23&lt;=0.5,"VG",IF(Q23&lt;=0.6,"G",IF(Q23&lt;=0.7,"S","NS")))</f>
        <v>NS</v>
      </c>
      <c r="S23" s="16" t="str">
        <f>AN23</f>
        <v>NS</v>
      </c>
      <c r="T23" s="16" t="str">
        <f>BF23</f>
        <v>NS</v>
      </c>
      <c r="U23" s="16" t="str">
        <f>BX23</f>
        <v>NS</v>
      </c>
      <c r="V23" s="16">
        <v>0.63</v>
      </c>
      <c r="W23" s="16" t="str">
        <f>IF(V23&gt;0.85,"VG",IF(V23&gt;0.75,"G",IF(V23&gt;0.6,"S","NS")))</f>
        <v>S</v>
      </c>
      <c r="X23" s="16" t="str">
        <f>AP23</f>
        <v>S</v>
      </c>
      <c r="Y23" s="16" t="str">
        <f>BH23</f>
        <v>S</v>
      </c>
      <c r="Z23" s="16" t="str">
        <f>BZ23</f>
        <v>S</v>
      </c>
      <c r="AA23" s="97">
        <v>-1.6843588853474301</v>
      </c>
      <c r="AB23" s="97">
        <v>-1.38167388656029</v>
      </c>
      <c r="AC23" s="97">
        <v>47.052543454625599</v>
      </c>
      <c r="AD23" s="97">
        <v>45.075806202645801</v>
      </c>
      <c r="AE23" s="97">
        <v>1.6384013199907499</v>
      </c>
      <c r="AF23" s="97">
        <v>1.54326727644964</v>
      </c>
      <c r="AG23" s="97">
        <v>0.69305225977485296</v>
      </c>
      <c r="AH23" s="97">
        <v>0.64770252991781896</v>
      </c>
      <c r="AI23" s="39" t="s">
        <v>73</v>
      </c>
      <c r="AJ23" s="39" t="s">
        <v>73</v>
      </c>
      <c r="AK23" s="39" t="s">
        <v>73</v>
      </c>
      <c r="AL23" s="39" t="s">
        <v>73</v>
      </c>
      <c r="AM23" s="39" t="s">
        <v>73</v>
      </c>
      <c r="AN23" s="39" t="s">
        <v>73</v>
      </c>
      <c r="AO23" s="39" t="s">
        <v>76</v>
      </c>
      <c r="AP23" s="39" t="s">
        <v>76</v>
      </c>
      <c r="AR23" s="98" t="s">
        <v>79</v>
      </c>
      <c r="AS23" s="97">
        <v>-1.83479107370433</v>
      </c>
      <c r="AT23" s="97">
        <v>-1.6237819867810701</v>
      </c>
      <c r="AU23" s="97">
        <v>48.467621608912999</v>
      </c>
      <c r="AV23" s="97">
        <v>47.068713217609201</v>
      </c>
      <c r="AW23" s="97">
        <v>1.6836837807926801</v>
      </c>
      <c r="AX23" s="97">
        <v>1.6198092439485201</v>
      </c>
      <c r="AY23" s="97">
        <v>0.68246393329774402</v>
      </c>
      <c r="AZ23" s="97">
        <v>0.70648446797057196</v>
      </c>
      <c r="BA23" s="39" t="s">
        <v>73</v>
      </c>
      <c r="BB23" s="39" t="s">
        <v>73</v>
      </c>
      <c r="BC23" s="39" t="s">
        <v>73</v>
      </c>
      <c r="BD23" s="39" t="s">
        <v>73</v>
      </c>
      <c r="BE23" s="39" t="s">
        <v>73</v>
      </c>
      <c r="BF23" s="39" t="s">
        <v>73</v>
      </c>
      <c r="BG23" s="39" t="s">
        <v>76</v>
      </c>
      <c r="BH23" s="39" t="s">
        <v>76</v>
      </c>
      <c r="BI23" s="76">
        <f>IF(BJ23=AR23,1,0)</f>
        <v>1</v>
      </c>
      <c r="BJ23" s="76" t="s">
        <v>79</v>
      </c>
      <c r="BK23" s="97">
        <v>-1.75261954637585</v>
      </c>
      <c r="BL23" s="97">
        <v>-1.5537418558679299</v>
      </c>
      <c r="BM23" s="97">
        <v>47.711807796612902</v>
      </c>
      <c r="BN23" s="97">
        <v>46.367428032967098</v>
      </c>
      <c r="BO23" s="97">
        <v>1.6591020301282999</v>
      </c>
      <c r="BP23" s="97">
        <v>1.59804313329395</v>
      </c>
      <c r="BQ23" s="97">
        <v>0.691906189651458</v>
      </c>
      <c r="BR23" s="97">
        <v>0.71335534686557001</v>
      </c>
      <c r="BS23" s="76" t="s">
        <v>73</v>
      </c>
      <c r="BT23" s="76" t="s">
        <v>73</v>
      </c>
      <c r="BU23" s="76" t="s">
        <v>73</v>
      </c>
      <c r="BV23" s="76" t="s">
        <v>73</v>
      </c>
      <c r="BW23" s="76" t="s">
        <v>73</v>
      </c>
      <c r="BX23" s="76" t="s">
        <v>73</v>
      </c>
      <c r="BY23" s="76" t="s">
        <v>76</v>
      </c>
      <c r="BZ23" s="76" t="s">
        <v>76</v>
      </c>
    </row>
    <row r="24" spans="1:78" s="47" customFormat="1" x14ac:dyDescent="0.3">
      <c r="A24" s="48" t="s">
        <v>154</v>
      </c>
      <c r="B24" s="47">
        <v>23773359</v>
      </c>
      <c r="C24" s="47" t="s">
        <v>4</v>
      </c>
      <c r="D24" s="47" t="s">
        <v>182</v>
      </c>
      <c r="F24" s="101"/>
      <c r="G24" s="49">
        <v>0.5</v>
      </c>
      <c r="H24" s="49" t="str">
        <f>IF(G24&gt;0.8,"VG",IF(G24&gt;0.7,"G",IF(G24&gt;0.45,"S","NS")))</f>
        <v>S</v>
      </c>
      <c r="I24" s="49" t="str">
        <f>AJ24</f>
        <v>NS</v>
      </c>
      <c r="J24" s="49" t="str">
        <f>BB24</f>
        <v>NS</v>
      </c>
      <c r="K24" s="49" t="str">
        <f>BT24</f>
        <v>NS</v>
      </c>
      <c r="L24" s="50">
        <v>0</v>
      </c>
      <c r="M24" s="49" t="str">
        <f>IF(ABS(L24)&lt;5%,"VG",IF(ABS(L24)&lt;10%,"G",IF(ABS(L24)&lt;15%,"S","NS")))</f>
        <v>VG</v>
      </c>
      <c r="N24" s="49" t="str">
        <f>AO24</f>
        <v>S</v>
      </c>
      <c r="O24" s="49" t="str">
        <f>BD24</f>
        <v>NS</v>
      </c>
      <c r="P24" s="49" t="str">
        <f>BY24</f>
        <v>S</v>
      </c>
      <c r="Q24" s="49">
        <v>0.71</v>
      </c>
      <c r="R24" s="49" t="str">
        <f>IF(Q24&lt;=0.5,"VG",IF(Q24&lt;=0.6,"G",IF(Q24&lt;=0.7,"S","NS")))</f>
        <v>NS</v>
      </c>
      <c r="S24" s="49" t="str">
        <f>AN24</f>
        <v>NS</v>
      </c>
      <c r="T24" s="49" t="str">
        <f>BF24</f>
        <v>NS</v>
      </c>
      <c r="U24" s="49" t="str">
        <f>BX24</f>
        <v>NS</v>
      </c>
      <c r="V24" s="49">
        <v>0.63</v>
      </c>
      <c r="W24" s="49" t="str">
        <f>IF(V24&gt;0.85,"VG",IF(V24&gt;0.75,"G",IF(V24&gt;0.6,"S","NS")))</f>
        <v>S</v>
      </c>
      <c r="X24" s="49" t="str">
        <f>AP24</f>
        <v>S</v>
      </c>
      <c r="Y24" s="49" t="str">
        <f>BH24</f>
        <v>S</v>
      </c>
      <c r="Z24" s="49" t="str">
        <f>BZ24</f>
        <v>S</v>
      </c>
      <c r="AA24" s="51">
        <v>-1.6843588853474301</v>
      </c>
      <c r="AB24" s="51">
        <v>-1.38167388656029</v>
      </c>
      <c r="AC24" s="51">
        <v>47.052543454625599</v>
      </c>
      <c r="AD24" s="51">
        <v>45.075806202645801</v>
      </c>
      <c r="AE24" s="51">
        <v>1.6384013199907499</v>
      </c>
      <c r="AF24" s="51">
        <v>1.54326727644964</v>
      </c>
      <c r="AG24" s="51">
        <v>0.69305225977485296</v>
      </c>
      <c r="AH24" s="51">
        <v>0.64770252991781896</v>
      </c>
      <c r="AI24" s="52" t="s">
        <v>73</v>
      </c>
      <c r="AJ24" s="52" t="s">
        <v>73</v>
      </c>
      <c r="AK24" s="52" t="s">
        <v>73</v>
      </c>
      <c r="AL24" s="52" t="s">
        <v>73</v>
      </c>
      <c r="AM24" s="52" t="s">
        <v>73</v>
      </c>
      <c r="AN24" s="52" t="s">
        <v>73</v>
      </c>
      <c r="AO24" s="52" t="s">
        <v>76</v>
      </c>
      <c r="AP24" s="52" t="s">
        <v>76</v>
      </c>
      <c r="AR24" s="53" t="s">
        <v>79</v>
      </c>
      <c r="AS24" s="51">
        <v>-1.83479107370433</v>
      </c>
      <c r="AT24" s="51">
        <v>-1.6237819867810701</v>
      </c>
      <c r="AU24" s="51">
        <v>48.467621608912999</v>
      </c>
      <c r="AV24" s="51">
        <v>47.068713217609201</v>
      </c>
      <c r="AW24" s="51">
        <v>1.6836837807926801</v>
      </c>
      <c r="AX24" s="51">
        <v>1.6198092439485201</v>
      </c>
      <c r="AY24" s="51">
        <v>0.68246393329774402</v>
      </c>
      <c r="AZ24" s="51">
        <v>0.70648446797057196</v>
      </c>
      <c r="BA24" s="52" t="s">
        <v>73</v>
      </c>
      <c r="BB24" s="52" t="s">
        <v>73</v>
      </c>
      <c r="BC24" s="52" t="s">
        <v>73</v>
      </c>
      <c r="BD24" s="52" t="s">
        <v>73</v>
      </c>
      <c r="BE24" s="52" t="s">
        <v>73</v>
      </c>
      <c r="BF24" s="52" t="s">
        <v>73</v>
      </c>
      <c r="BG24" s="52" t="s">
        <v>76</v>
      </c>
      <c r="BH24" s="52" t="s">
        <v>76</v>
      </c>
      <c r="BI24" s="47">
        <f>IF(BJ24=AR24,1,0)</f>
        <v>1</v>
      </c>
      <c r="BJ24" s="47" t="s">
        <v>79</v>
      </c>
      <c r="BK24" s="51">
        <v>-1.75261954637585</v>
      </c>
      <c r="BL24" s="51">
        <v>-1.5537418558679299</v>
      </c>
      <c r="BM24" s="51">
        <v>47.711807796612902</v>
      </c>
      <c r="BN24" s="51">
        <v>46.367428032967098</v>
      </c>
      <c r="BO24" s="51">
        <v>1.6591020301282999</v>
      </c>
      <c r="BP24" s="51">
        <v>1.59804313329395</v>
      </c>
      <c r="BQ24" s="51">
        <v>0.691906189651458</v>
      </c>
      <c r="BR24" s="51">
        <v>0.71335534686557001</v>
      </c>
      <c r="BS24" s="47" t="s">
        <v>73</v>
      </c>
      <c r="BT24" s="47" t="s">
        <v>73</v>
      </c>
      <c r="BU24" s="47" t="s">
        <v>73</v>
      </c>
      <c r="BV24" s="47" t="s">
        <v>73</v>
      </c>
      <c r="BW24" s="47" t="s">
        <v>73</v>
      </c>
      <c r="BX24" s="47" t="s">
        <v>73</v>
      </c>
      <c r="BY24" s="47" t="s">
        <v>76</v>
      </c>
      <c r="BZ24" s="47" t="s">
        <v>76</v>
      </c>
    </row>
    <row r="25" spans="1:78" s="30" customFormat="1" x14ac:dyDescent="0.3">
      <c r="A25" s="123" t="s">
        <v>154</v>
      </c>
      <c r="B25" s="30">
        <v>23773359</v>
      </c>
      <c r="C25" s="30" t="s">
        <v>4</v>
      </c>
      <c r="D25" s="30" t="s">
        <v>204</v>
      </c>
      <c r="F25" s="125"/>
      <c r="G25" s="24">
        <v>0.24</v>
      </c>
      <c r="H25" s="24" t="str">
        <f>IF(G25&gt;0.8,"VG",IF(G25&gt;0.7,"G",IF(G25&gt;0.45,"S","NS")))</f>
        <v>NS</v>
      </c>
      <c r="I25" s="24" t="str">
        <f>AJ25</f>
        <v>NS</v>
      </c>
      <c r="J25" s="24" t="str">
        <f>BB25</f>
        <v>NS</v>
      </c>
      <c r="K25" s="24" t="str">
        <f>BT25</f>
        <v>NS</v>
      </c>
      <c r="L25" s="25">
        <v>-9.4E-2</v>
      </c>
      <c r="M25" s="24" t="str">
        <f>IF(ABS(L25)&lt;5%,"VG",IF(ABS(L25)&lt;10%,"G",IF(ABS(L25)&lt;15%,"S","NS")))</f>
        <v>G</v>
      </c>
      <c r="N25" s="24" t="str">
        <f>AO25</f>
        <v>S</v>
      </c>
      <c r="O25" s="24" t="str">
        <f>BD25</f>
        <v>NS</v>
      </c>
      <c r="P25" s="24" t="str">
        <f>BY25</f>
        <v>S</v>
      </c>
      <c r="Q25" s="24">
        <v>0.83</v>
      </c>
      <c r="R25" s="24" t="str">
        <f>IF(Q25&lt;=0.5,"VG",IF(Q25&lt;=0.6,"G",IF(Q25&lt;=0.7,"S","NS")))</f>
        <v>NS</v>
      </c>
      <c r="S25" s="24" t="str">
        <f>AN25</f>
        <v>NS</v>
      </c>
      <c r="T25" s="24" t="str">
        <f>BF25</f>
        <v>NS</v>
      </c>
      <c r="U25" s="24" t="str">
        <f>BX25</f>
        <v>NS</v>
      </c>
      <c r="V25" s="24">
        <v>0.71</v>
      </c>
      <c r="W25" s="24" t="str">
        <f>IF(V25&gt;0.85,"VG",IF(V25&gt;0.75,"G",IF(V25&gt;0.6,"S","NS")))</f>
        <v>S</v>
      </c>
      <c r="X25" s="24" t="str">
        <f>AP25</f>
        <v>S</v>
      </c>
      <c r="Y25" s="24" t="str">
        <f>BH25</f>
        <v>S</v>
      </c>
      <c r="Z25" s="24" t="str">
        <f>BZ25</f>
        <v>S</v>
      </c>
      <c r="AA25" s="33">
        <v>-1.6843588853474301</v>
      </c>
      <c r="AB25" s="33">
        <v>-1.38167388656029</v>
      </c>
      <c r="AC25" s="33">
        <v>47.052543454625599</v>
      </c>
      <c r="AD25" s="33">
        <v>45.075806202645801</v>
      </c>
      <c r="AE25" s="33">
        <v>1.6384013199907499</v>
      </c>
      <c r="AF25" s="33">
        <v>1.54326727644964</v>
      </c>
      <c r="AG25" s="33">
        <v>0.69305225977485296</v>
      </c>
      <c r="AH25" s="33">
        <v>0.64770252991781896</v>
      </c>
      <c r="AI25" s="36" t="s">
        <v>73</v>
      </c>
      <c r="AJ25" s="36" t="s">
        <v>73</v>
      </c>
      <c r="AK25" s="36" t="s">
        <v>73</v>
      </c>
      <c r="AL25" s="36" t="s">
        <v>73</v>
      </c>
      <c r="AM25" s="36" t="s">
        <v>73</v>
      </c>
      <c r="AN25" s="36" t="s">
        <v>73</v>
      </c>
      <c r="AO25" s="36" t="s">
        <v>76</v>
      </c>
      <c r="AP25" s="36" t="s">
        <v>76</v>
      </c>
      <c r="AR25" s="126" t="s">
        <v>79</v>
      </c>
      <c r="AS25" s="33">
        <v>-1.83479107370433</v>
      </c>
      <c r="AT25" s="33">
        <v>-1.6237819867810701</v>
      </c>
      <c r="AU25" s="33">
        <v>48.467621608912999</v>
      </c>
      <c r="AV25" s="33">
        <v>47.068713217609201</v>
      </c>
      <c r="AW25" s="33">
        <v>1.6836837807926801</v>
      </c>
      <c r="AX25" s="33">
        <v>1.6198092439485201</v>
      </c>
      <c r="AY25" s="33">
        <v>0.68246393329774402</v>
      </c>
      <c r="AZ25" s="33">
        <v>0.70648446797057196</v>
      </c>
      <c r="BA25" s="36" t="s">
        <v>73</v>
      </c>
      <c r="BB25" s="36" t="s">
        <v>73</v>
      </c>
      <c r="BC25" s="36" t="s">
        <v>73</v>
      </c>
      <c r="BD25" s="36" t="s">
        <v>73</v>
      </c>
      <c r="BE25" s="36" t="s">
        <v>73</v>
      </c>
      <c r="BF25" s="36" t="s">
        <v>73</v>
      </c>
      <c r="BG25" s="36" t="s">
        <v>76</v>
      </c>
      <c r="BH25" s="36" t="s">
        <v>76</v>
      </c>
      <c r="BI25" s="30">
        <f>IF(BJ25=AR25,1,0)</f>
        <v>1</v>
      </c>
      <c r="BJ25" s="30" t="s">
        <v>79</v>
      </c>
      <c r="BK25" s="33">
        <v>-1.75261954637585</v>
      </c>
      <c r="BL25" s="33">
        <v>-1.5537418558679299</v>
      </c>
      <c r="BM25" s="33">
        <v>47.711807796612902</v>
      </c>
      <c r="BN25" s="33">
        <v>46.367428032967098</v>
      </c>
      <c r="BO25" s="33">
        <v>1.6591020301282999</v>
      </c>
      <c r="BP25" s="33">
        <v>1.59804313329395</v>
      </c>
      <c r="BQ25" s="33">
        <v>0.691906189651458</v>
      </c>
      <c r="BR25" s="33">
        <v>0.71335534686557001</v>
      </c>
      <c r="BS25" s="30" t="s">
        <v>73</v>
      </c>
      <c r="BT25" s="30" t="s">
        <v>73</v>
      </c>
      <c r="BU25" s="30" t="s">
        <v>73</v>
      </c>
      <c r="BV25" s="30" t="s">
        <v>73</v>
      </c>
      <c r="BW25" s="30" t="s">
        <v>73</v>
      </c>
      <c r="BX25" s="30" t="s">
        <v>73</v>
      </c>
      <c r="BY25" s="30" t="s">
        <v>76</v>
      </c>
      <c r="BZ25" s="30" t="s">
        <v>76</v>
      </c>
    </row>
    <row r="26" spans="1:78" s="69" customFormat="1" x14ac:dyDescent="0.3">
      <c r="A26" s="72"/>
      <c r="F26" s="77"/>
      <c r="G26" s="70"/>
      <c r="H26" s="70"/>
      <c r="I26" s="70"/>
      <c r="J26" s="70"/>
      <c r="K26" s="70"/>
      <c r="L26" s="71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3"/>
      <c r="AB26" s="73"/>
      <c r="AC26" s="73"/>
      <c r="AD26" s="73"/>
      <c r="AE26" s="73"/>
      <c r="AF26" s="73"/>
      <c r="AG26" s="73"/>
      <c r="AH26" s="73"/>
      <c r="AI26" s="74"/>
      <c r="AJ26" s="74"/>
      <c r="AK26" s="74"/>
      <c r="AL26" s="74"/>
      <c r="AM26" s="74"/>
      <c r="AN26" s="74"/>
      <c r="AO26" s="74"/>
      <c r="AP26" s="74"/>
      <c r="AR26" s="75"/>
      <c r="AS26" s="73"/>
      <c r="AT26" s="73"/>
      <c r="AU26" s="73"/>
      <c r="AV26" s="73"/>
      <c r="AW26" s="73"/>
      <c r="AX26" s="73"/>
      <c r="AY26" s="73"/>
      <c r="AZ26" s="73"/>
      <c r="BA26" s="74"/>
      <c r="BB26" s="74"/>
      <c r="BC26" s="74"/>
      <c r="BD26" s="74"/>
      <c r="BE26" s="74"/>
      <c r="BF26" s="74"/>
      <c r="BG26" s="74"/>
      <c r="BH26" s="74"/>
      <c r="BK26" s="73"/>
      <c r="BL26" s="73"/>
      <c r="BM26" s="73"/>
      <c r="BN26" s="73"/>
      <c r="BO26" s="73"/>
      <c r="BP26" s="73"/>
      <c r="BQ26" s="73"/>
      <c r="BR26" s="73"/>
    </row>
    <row r="27" spans="1:78" s="69" customFormat="1" x14ac:dyDescent="0.3">
      <c r="A27" s="72">
        <v>14159200</v>
      </c>
      <c r="B27" s="69">
        <v>23773037</v>
      </c>
      <c r="C27" s="69" t="s">
        <v>5</v>
      </c>
      <c r="D27" s="69" t="s">
        <v>132</v>
      </c>
      <c r="F27" s="77"/>
      <c r="G27" s="70">
        <v>0.80900000000000005</v>
      </c>
      <c r="H27" s="70" t="str">
        <f t="shared" ref="H27:H36" si="69">IF(G27&gt;0.8,"VG",IF(G27&gt;0.7,"G",IF(G27&gt;0.45,"S","NS")))</f>
        <v>VG</v>
      </c>
      <c r="I27" s="70" t="str">
        <f t="shared" ref="I27:I32" si="70">AJ27</f>
        <v>G</v>
      </c>
      <c r="J27" s="70" t="str">
        <f t="shared" ref="J27:J32" si="71">BB27</f>
        <v>G</v>
      </c>
      <c r="K27" s="70" t="str">
        <f t="shared" ref="K27:K32" si="72">BT27</f>
        <v>G</v>
      </c>
      <c r="L27" s="71">
        <v>1E-3</v>
      </c>
      <c r="M27" s="70" t="str">
        <f t="shared" ref="M27:M36" si="73">IF(ABS(L27)&lt;5%,"VG",IF(ABS(L27)&lt;10%,"G",IF(ABS(L27)&lt;15%,"S","NS")))</f>
        <v>VG</v>
      </c>
      <c r="N27" s="70" t="str">
        <f t="shared" ref="N27:N32" si="74">AO27</f>
        <v>VG</v>
      </c>
      <c r="O27" s="70" t="str">
        <f t="shared" ref="O27:O32" si="75">BD27</f>
        <v>S</v>
      </c>
      <c r="P27" s="70" t="str">
        <f t="shared" ref="P27:P32" si="76">BY27</f>
        <v>VG</v>
      </c>
      <c r="Q27" s="70">
        <v>0.436</v>
      </c>
      <c r="R27" s="70" t="str">
        <f t="shared" ref="R27:R36" si="77">IF(Q27&lt;=0.5,"VG",IF(Q27&lt;=0.6,"G",IF(Q27&lt;=0.7,"S","NS")))</f>
        <v>VG</v>
      </c>
      <c r="S27" s="70" t="str">
        <f t="shared" ref="S27:S32" si="78">AN27</f>
        <v>VG</v>
      </c>
      <c r="T27" s="70" t="str">
        <f t="shared" ref="T27:T32" si="79">BF27</f>
        <v>VG</v>
      </c>
      <c r="U27" s="70" t="str">
        <f t="shared" ref="U27:U32" si="80">BX27</f>
        <v>VG</v>
      </c>
      <c r="V27" s="70">
        <v>0.80900000000000005</v>
      </c>
      <c r="W27" s="70" t="str">
        <f t="shared" ref="W27:W36" si="81">IF(V27&gt;0.85,"VG",IF(V27&gt;0.75,"G",IF(V27&gt;0.6,"S","NS")))</f>
        <v>G</v>
      </c>
      <c r="X27" s="70" t="str">
        <f t="shared" ref="X27:X32" si="82">AP27</f>
        <v>G</v>
      </c>
      <c r="Y27" s="70" t="str">
        <f t="shared" ref="Y27:Y32" si="83">BH27</f>
        <v>G</v>
      </c>
      <c r="Z27" s="70" t="str">
        <f t="shared" ref="Z27:Z32" si="84">BZ27</f>
        <v>VG</v>
      </c>
      <c r="AA27" s="73">
        <v>0.75970108906368805</v>
      </c>
      <c r="AB27" s="73">
        <v>0.75063879960706603</v>
      </c>
      <c r="AC27" s="73">
        <v>18.415634885623501</v>
      </c>
      <c r="AD27" s="73">
        <v>15.2545356125226</v>
      </c>
      <c r="AE27" s="73">
        <v>0.49020292832286499</v>
      </c>
      <c r="AF27" s="73">
        <v>0.49936079180581799</v>
      </c>
      <c r="AG27" s="73">
        <v>0.86660761316030299</v>
      </c>
      <c r="AH27" s="73">
        <v>0.81789718318883897</v>
      </c>
      <c r="AI27" s="74" t="s">
        <v>75</v>
      </c>
      <c r="AJ27" s="74" t="s">
        <v>75</v>
      </c>
      <c r="AK27" s="74" t="s">
        <v>73</v>
      </c>
      <c r="AL27" s="74" t="s">
        <v>73</v>
      </c>
      <c r="AM27" s="74" t="s">
        <v>77</v>
      </c>
      <c r="AN27" s="74" t="s">
        <v>77</v>
      </c>
      <c r="AO27" s="74" t="s">
        <v>77</v>
      </c>
      <c r="AP27" s="74" t="s">
        <v>75</v>
      </c>
      <c r="AR27" s="75" t="s">
        <v>80</v>
      </c>
      <c r="AS27" s="73">
        <v>0.764077031229909</v>
      </c>
      <c r="AT27" s="73">
        <v>0.78185212897951994</v>
      </c>
      <c r="AU27" s="73">
        <v>11.7523691987757</v>
      </c>
      <c r="AV27" s="73">
        <v>11.2784086121226</v>
      </c>
      <c r="AW27" s="73">
        <v>0.48571902245031601</v>
      </c>
      <c r="AX27" s="73">
        <v>0.46706302681809397</v>
      </c>
      <c r="AY27" s="73">
        <v>0.80328492295590603</v>
      </c>
      <c r="AZ27" s="73">
        <v>0.81869273756447003</v>
      </c>
      <c r="BA27" s="74" t="s">
        <v>75</v>
      </c>
      <c r="BB27" s="74" t="s">
        <v>75</v>
      </c>
      <c r="BC27" s="74" t="s">
        <v>76</v>
      </c>
      <c r="BD27" s="74" t="s">
        <v>76</v>
      </c>
      <c r="BE27" s="74" t="s">
        <v>77</v>
      </c>
      <c r="BF27" s="74" t="s">
        <v>77</v>
      </c>
      <c r="BG27" s="74" t="s">
        <v>75</v>
      </c>
      <c r="BH27" s="74" t="s">
        <v>75</v>
      </c>
      <c r="BI27" s="69">
        <f t="shared" ref="BI27:BI32" si="85">IF(BJ27=AR27,1,0)</f>
        <v>1</v>
      </c>
      <c r="BJ27" s="69" t="s">
        <v>80</v>
      </c>
      <c r="BK27" s="73">
        <v>0.77280838950758401</v>
      </c>
      <c r="BL27" s="73">
        <v>0.79008821186110201</v>
      </c>
      <c r="BM27" s="73">
        <v>17.311852514792498</v>
      </c>
      <c r="BN27" s="73">
        <v>15.7081291725773</v>
      </c>
      <c r="BO27" s="73">
        <v>0.476646211033316</v>
      </c>
      <c r="BP27" s="73">
        <v>0.45816131235504698</v>
      </c>
      <c r="BQ27" s="73">
        <v>0.86857741991317705</v>
      </c>
      <c r="BR27" s="73">
        <v>0.86727983833181699</v>
      </c>
      <c r="BS27" s="69" t="s">
        <v>75</v>
      </c>
      <c r="BT27" s="69" t="s">
        <v>75</v>
      </c>
      <c r="BU27" s="69" t="s">
        <v>73</v>
      </c>
      <c r="BV27" s="69" t="s">
        <v>73</v>
      </c>
      <c r="BW27" s="69" t="s">
        <v>77</v>
      </c>
      <c r="BX27" s="69" t="s">
        <v>77</v>
      </c>
      <c r="BY27" s="69" t="s">
        <v>77</v>
      </c>
      <c r="BZ27" s="69" t="s">
        <v>77</v>
      </c>
    </row>
    <row r="28" spans="1:78" s="63" customFormat="1" x14ac:dyDescent="0.3">
      <c r="A28" s="62">
        <v>14159200</v>
      </c>
      <c r="B28" s="63">
        <v>23773037</v>
      </c>
      <c r="C28" s="63" t="s">
        <v>5</v>
      </c>
      <c r="D28" s="63" t="s">
        <v>172</v>
      </c>
      <c r="F28" s="77"/>
      <c r="G28" s="64">
        <v>0.76700000000000002</v>
      </c>
      <c r="H28" s="64" t="str">
        <f t="shared" si="69"/>
        <v>G</v>
      </c>
      <c r="I28" s="64" t="str">
        <f t="shared" si="70"/>
        <v>G</v>
      </c>
      <c r="J28" s="64" t="str">
        <f t="shared" si="71"/>
        <v>G</v>
      </c>
      <c r="K28" s="64" t="str">
        <f t="shared" si="72"/>
        <v>G</v>
      </c>
      <c r="L28" s="65">
        <v>-0.108</v>
      </c>
      <c r="M28" s="64" t="str">
        <f t="shared" si="73"/>
        <v>S</v>
      </c>
      <c r="N28" s="64" t="str">
        <f t="shared" si="74"/>
        <v>VG</v>
      </c>
      <c r="O28" s="64" t="str">
        <f t="shared" si="75"/>
        <v>S</v>
      </c>
      <c r="P28" s="64" t="str">
        <f t="shared" si="76"/>
        <v>VG</v>
      </c>
      <c r="Q28" s="64">
        <v>0.47399999999999998</v>
      </c>
      <c r="R28" s="64" t="str">
        <f t="shared" si="77"/>
        <v>VG</v>
      </c>
      <c r="S28" s="64" t="str">
        <f t="shared" si="78"/>
        <v>VG</v>
      </c>
      <c r="T28" s="64" t="str">
        <f t="shared" si="79"/>
        <v>VG</v>
      </c>
      <c r="U28" s="64" t="str">
        <f t="shared" si="80"/>
        <v>VG</v>
      </c>
      <c r="V28" s="64">
        <v>0.82299999999999995</v>
      </c>
      <c r="W28" s="64" t="str">
        <f t="shared" si="81"/>
        <v>G</v>
      </c>
      <c r="X28" s="64" t="str">
        <f t="shared" si="82"/>
        <v>G</v>
      </c>
      <c r="Y28" s="64" t="str">
        <f t="shared" si="83"/>
        <v>G</v>
      </c>
      <c r="Z28" s="64" t="str">
        <f t="shared" si="84"/>
        <v>VG</v>
      </c>
      <c r="AA28" s="66">
        <v>0.75970108906368805</v>
      </c>
      <c r="AB28" s="66">
        <v>0.75063879960706603</v>
      </c>
      <c r="AC28" s="66">
        <v>18.415634885623501</v>
      </c>
      <c r="AD28" s="66">
        <v>15.2545356125226</v>
      </c>
      <c r="AE28" s="66">
        <v>0.49020292832286499</v>
      </c>
      <c r="AF28" s="66">
        <v>0.49936079180581799</v>
      </c>
      <c r="AG28" s="66">
        <v>0.86660761316030299</v>
      </c>
      <c r="AH28" s="66">
        <v>0.81789718318883897</v>
      </c>
      <c r="AI28" s="67" t="s">
        <v>75</v>
      </c>
      <c r="AJ28" s="67" t="s">
        <v>75</v>
      </c>
      <c r="AK28" s="67" t="s">
        <v>73</v>
      </c>
      <c r="AL28" s="67" t="s">
        <v>73</v>
      </c>
      <c r="AM28" s="67" t="s">
        <v>77</v>
      </c>
      <c r="AN28" s="67" t="s">
        <v>77</v>
      </c>
      <c r="AO28" s="67" t="s">
        <v>77</v>
      </c>
      <c r="AP28" s="67" t="s">
        <v>75</v>
      </c>
      <c r="AR28" s="68" t="s">
        <v>80</v>
      </c>
      <c r="AS28" s="66">
        <v>0.764077031229909</v>
      </c>
      <c r="AT28" s="66">
        <v>0.78185212897951994</v>
      </c>
      <c r="AU28" s="66">
        <v>11.7523691987757</v>
      </c>
      <c r="AV28" s="66">
        <v>11.2784086121226</v>
      </c>
      <c r="AW28" s="66">
        <v>0.48571902245031601</v>
      </c>
      <c r="AX28" s="66">
        <v>0.46706302681809397</v>
      </c>
      <c r="AY28" s="66">
        <v>0.80328492295590603</v>
      </c>
      <c r="AZ28" s="66">
        <v>0.81869273756447003</v>
      </c>
      <c r="BA28" s="67" t="s">
        <v>75</v>
      </c>
      <c r="BB28" s="67" t="s">
        <v>75</v>
      </c>
      <c r="BC28" s="67" t="s">
        <v>76</v>
      </c>
      <c r="BD28" s="67" t="s">
        <v>76</v>
      </c>
      <c r="BE28" s="67" t="s">
        <v>77</v>
      </c>
      <c r="BF28" s="67" t="s">
        <v>77</v>
      </c>
      <c r="BG28" s="67" t="s">
        <v>75</v>
      </c>
      <c r="BH28" s="67" t="s">
        <v>75</v>
      </c>
      <c r="BI28" s="63">
        <f t="shared" si="85"/>
        <v>1</v>
      </c>
      <c r="BJ28" s="63" t="s">
        <v>80</v>
      </c>
      <c r="BK28" s="66">
        <v>0.77280838950758401</v>
      </c>
      <c r="BL28" s="66">
        <v>0.79008821186110201</v>
      </c>
      <c r="BM28" s="66">
        <v>17.311852514792498</v>
      </c>
      <c r="BN28" s="66">
        <v>15.7081291725773</v>
      </c>
      <c r="BO28" s="66">
        <v>0.476646211033316</v>
      </c>
      <c r="BP28" s="66">
        <v>0.45816131235504698</v>
      </c>
      <c r="BQ28" s="66">
        <v>0.86857741991317705</v>
      </c>
      <c r="BR28" s="66">
        <v>0.86727983833181699</v>
      </c>
      <c r="BS28" s="63" t="s">
        <v>75</v>
      </c>
      <c r="BT28" s="63" t="s">
        <v>75</v>
      </c>
      <c r="BU28" s="63" t="s">
        <v>73</v>
      </c>
      <c r="BV28" s="63" t="s">
        <v>73</v>
      </c>
      <c r="BW28" s="63" t="s">
        <v>77</v>
      </c>
      <c r="BX28" s="63" t="s">
        <v>77</v>
      </c>
      <c r="BY28" s="63" t="s">
        <v>77</v>
      </c>
      <c r="BZ28" s="63" t="s">
        <v>77</v>
      </c>
    </row>
    <row r="29" spans="1:78" s="63" customFormat="1" x14ac:dyDescent="0.3">
      <c r="A29" s="62">
        <v>14159200</v>
      </c>
      <c r="B29" s="63">
        <v>23773037</v>
      </c>
      <c r="C29" s="63" t="s">
        <v>5</v>
      </c>
      <c r="D29" s="63" t="s">
        <v>175</v>
      </c>
      <c r="F29" s="77"/>
      <c r="G29" s="64">
        <v>0.76700000000000002</v>
      </c>
      <c r="H29" s="64" t="str">
        <f t="shared" si="69"/>
        <v>G</v>
      </c>
      <c r="I29" s="64" t="str">
        <f t="shared" si="70"/>
        <v>G</v>
      </c>
      <c r="J29" s="64" t="str">
        <f t="shared" si="71"/>
        <v>G</v>
      </c>
      <c r="K29" s="64" t="str">
        <f t="shared" si="72"/>
        <v>G</v>
      </c>
      <c r="L29" s="65">
        <v>-0.111</v>
      </c>
      <c r="M29" s="64" t="str">
        <f t="shared" si="73"/>
        <v>S</v>
      </c>
      <c r="N29" s="64" t="str">
        <f t="shared" si="74"/>
        <v>VG</v>
      </c>
      <c r="O29" s="64" t="str">
        <f t="shared" si="75"/>
        <v>S</v>
      </c>
      <c r="P29" s="64" t="str">
        <f t="shared" si="76"/>
        <v>VG</v>
      </c>
      <c r="Q29" s="64">
        <v>0.47399999999999998</v>
      </c>
      <c r="R29" s="64" t="str">
        <f t="shared" si="77"/>
        <v>VG</v>
      </c>
      <c r="S29" s="64" t="str">
        <f t="shared" si="78"/>
        <v>VG</v>
      </c>
      <c r="T29" s="64" t="str">
        <f t="shared" si="79"/>
        <v>VG</v>
      </c>
      <c r="U29" s="64" t="str">
        <f t="shared" si="80"/>
        <v>VG</v>
      </c>
      <c r="V29" s="64">
        <v>0.83</v>
      </c>
      <c r="W29" s="64" t="str">
        <f t="shared" si="81"/>
        <v>G</v>
      </c>
      <c r="X29" s="64" t="str">
        <f t="shared" si="82"/>
        <v>G</v>
      </c>
      <c r="Y29" s="64" t="str">
        <f t="shared" si="83"/>
        <v>G</v>
      </c>
      <c r="Z29" s="64" t="str">
        <f t="shared" si="84"/>
        <v>VG</v>
      </c>
      <c r="AA29" s="66">
        <v>0.75970108906368805</v>
      </c>
      <c r="AB29" s="66">
        <v>0.75063879960706603</v>
      </c>
      <c r="AC29" s="66">
        <v>18.415634885623501</v>
      </c>
      <c r="AD29" s="66">
        <v>15.2545356125226</v>
      </c>
      <c r="AE29" s="66">
        <v>0.49020292832286499</v>
      </c>
      <c r="AF29" s="66">
        <v>0.49936079180581799</v>
      </c>
      <c r="AG29" s="66">
        <v>0.86660761316030299</v>
      </c>
      <c r="AH29" s="66">
        <v>0.81789718318883897</v>
      </c>
      <c r="AI29" s="67" t="s">
        <v>75</v>
      </c>
      <c r="AJ29" s="67" t="s">
        <v>75</v>
      </c>
      <c r="AK29" s="67" t="s">
        <v>73</v>
      </c>
      <c r="AL29" s="67" t="s">
        <v>73</v>
      </c>
      <c r="AM29" s="67" t="s">
        <v>77</v>
      </c>
      <c r="AN29" s="67" t="s">
        <v>77</v>
      </c>
      <c r="AO29" s="67" t="s">
        <v>77</v>
      </c>
      <c r="AP29" s="67" t="s">
        <v>75</v>
      </c>
      <c r="AR29" s="68" t="s">
        <v>80</v>
      </c>
      <c r="AS29" s="66">
        <v>0.764077031229909</v>
      </c>
      <c r="AT29" s="66">
        <v>0.78185212897951994</v>
      </c>
      <c r="AU29" s="66">
        <v>11.7523691987757</v>
      </c>
      <c r="AV29" s="66">
        <v>11.2784086121226</v>
      </c>
      <c r="AW29" s="66">
        <v>0.48571902245031601</v>
      </c>
      <c r="AX29" s="66">
        <v>0.46706302681809397</v>
      </c>
      <c r="AY29" s="66">
        <v>0.80328492295590603</v>
      </c>
      <c r="AZ29" s="66">
        <v>0.81869273756447003</v>
      </c>
      <c r="BA29" s="67" t="s">
        <v>75</v>
      </c>
      <c r="BB29" s="67" t="s">
        <v>75</v>
      </c>
      <c r="BC29" s="67" t="s">
        <v>76</v>
      </c>
      <c r="BD29" s="67" t="s">
        <v>76</v>
      </c>
      <c r="BE29" s="67" t="s">
        <v>77</v>
      </c>
      <c r="BF29" s="67" t="s">
        <v>77</v>
      </c>
      <c r="BG29" s="67" t="s">
        <v>75</v>
      </c>
      <c r="BH29" s="67" t="s">
        <v>75</v>
      </c>
      <c r="BI29" s="63">
        <f t="shared" si="85"/>
        <v>1</v>
      </c>
      <c r="BJ29" s="63" t="s">
        <v>80</v>
      </c>
      <c r="BK29" s="66">
        <v>0.77280838950758401</v>
      </c>
      <c r="BL29" s="66">
        <v>0.79008821186110201</v>
      </c>
      <c r="BM29" s="66">
        <v>17.311852514792498</v>
      </c>
      <c r="BN29" s="66">
        <v>15.7081291725773</v>
      </c>
      <c r="BO29" s="66">
        <v>0.476646211033316</v>
      </c>
      <c r="BP29" s="66">
        <v>0.45816131235504698</v>
      </c>
      <c r="BQ29" s="66">
        <v>0.86857741991317705</v>
      </c>
      <c r="BR29" s="66">
        <v>0.86727983833181699</v>
      </c>
      <c r="BS29" s="63" t="s">
        <v>75</v>
      </c>
      <c r="BT29" s="63" t="s">
        <v>75</v>
      </c>
      <c r="BU29" s="63" t="s">
        <v>73</v>
      </c>
      <c r="BV29" s="63" t="s">
        <v>73</v>
      </c>
      <c r="BW29" s="63" t="s">
        <v>77</v>
      </c>
      <c r="BX29" s="63" t="s">
        <v>77</v>
      </c>
      <c r="BY29" s="63" t="s">
        <v>77</v>
      </c>
      <c r="BZ29" s="63" t="s">
        <v>77</v>
      </c>
    </row>
    <row r="30" spans="1:78" s="76" customFormat="1" x14ac:dyDescent="0.3">
      <c r="A30" s="95">
        <v>14159200</v>
      </c>
      <c r="B30" s="76">
        <v>23773037</v>
      </c>
      <c r="C30" s="76" t="s">
        <v>5</v>
      </c>
      <c r="D30" s="76" t="s">
        <v>180</v>
      </c>
      <c r="F30" s="77"/>
      <c r="G30" s="16">
        <v>-0.35</v>
      </c>
      <c r="H30" s="16" t="str">
        <f t="shared" si="69"/>
        <v>NS</v>
      </c>
      <c r="I30" s="16" t="str">
        <f t="shared" si="70"/>
        <v>G</v>
      </c>
      <c r="J30" s="16" t="str">
        <f t="shared" si="71"/>
        <v>G</v>
      </c>
      <c r="K30" s="16" t="str">
        <f t="shared" si="72"/>
        <v>G</v>
      </c>
      <c r="L30" s="28">
        <v>-0.35599999999999998</v>
      </c>
      <c r="M30" s="16" t="str">
        <f t="shared" si="73"/>
        <v>NS</v>
      </c>
      <c r="N30" s="16" t="str">
        <f t="shared" si="74"/>
        <v>VG</v>
      </c>
      <c r="O30" s="16" t="str">
        <f t="shared" si="75"/>
        <v>S</v>
      </c>
      <c r="P30" s="16" t="str">
        <f t="shared" si="76"/>
        <v>VG</v>
      </c>
      <c r="Q30" s="16">
        <v>0.88</v>
      </c>
      <c r="R30" s="16" t="str">
        <f t="shared" si="77"/>
        <v>NS</v>
      </c>
      <c r="S30" s="16" t="str">
        <f t="shared" si="78"/>
        <v>VG</v>
      </c>
      <c r="T30" s="16" t="str">
        <f t="shared" si="79"/>
        <v>VG</v>
      </c>
      <c r="U30" s="16" t="str">
        <f t="shared" si="80"/>
        <v>VG</v>
      </c>
      <c r="V30" s="16">
        <v>0.71</v>
      </c>
      <c r="W30" s="16" t="str">
        <f t="shared" si="81"/>
        <v>S</v>
      </c>
      <c r="X30" s="16" t="str">
        <f t="shared" si="82"/>
        <v>G</v>
      </c>
      <c r="Y30" s="16" t="str">
        <f t="shared" si="83"/>
        <v>G</v>
      </c>
      <c r="Z30" s="16" t="str">
        <f t="shared" si="84"/>
        <v>VG</v>
      </c>
      <c r="AA30" s="97">
        <v>0.75970108906368805</v>
      </c>
      <c r="AB30" s="97">
        <v>0.75063879960706603</v>
      </c>
      <c r="AC30" s="97">
        <v>18.415634885623501</v>
      </c>
      <c r="AD30" s="97">
        <v>15.2545356125226</v>
      </c>
      <c r="AE30" s="97">
        <v>0.49020292832286499</v>
      </c>
      <c r="AF30" s="97">
        <v>0.49936079180581799</v>
      </c>
      <c r="AG30" s="97">
        <v>0.86660761316030299</v>
      </c>
      <c r="AH30" s="97">
        <v>0.81789718318883897</v>
      </c>
      <c r="AI30" s="39" t="s">
        <v>75</v>
      </c>
      <c r="AJ30" s="39" t="s">
        <v>75</v>
      </c>
      <c r="AK30" s="39" t="s">
        <v>73</v>
      </c>
      <c r="AL30" s="39" t="s">
        <v>73</v>
      </c>
      <c r="AM30" s="39" t="s">
        <v>77</v>
      </c>
      <c r="AN30" s="39" t="s">
        <v>77</v>
      </c>
      <c r="AO30" s="39" t="s">
        <v>77</v>
      </c>
      <c r="AP30" s="39" t="s">
        <v>75</v>
      </c>
      <c r="AR30" s="98" t="s">
        <v>80</v>
      </c>
      <c r="AS30" s="97">
        <v>0.764077031229909</v>
      </c>
      <c r="AT30" s="97">
        <v>0.78185212897951994</v>
      </c>
      <c r="AU30" s="97">
        <v>11.7523691987757</v>
      </c>
      <c r="AV30" s="97">
        <v>11.2784086121226</v>
      </c>
      <c r="AW30" s="97">
        <v>0.48571902245031601</v>
      </c>
      <c r="AX30" s="97">
        <v>0.46706302681809397</v>
      </c>
      <c r="AY30" s="97">
        <v>0.80328492295590603</v>
      </c>
      <c r="AZ30" s="97">
        <v>0.81869273756447003</v>
      </c>
      <c r="BA30" s="39" t="s">
        <v>75</v>
      </c>
      <c r="BB30" s="39" t="s">
        <v>75</v>
      </c>
      <c r="BC30" s="39" t="s">
        <v>76</v>
      </c>
      <c r="BD30" s="39" t="s">
        <v>76</v>
      </c>
      <c r="BE30" s="39" t="s">
        <v>77</v>
      </c>
      <c r="BF30" s="39" t="s">
        <v>77</v>
      </c>
      <c r="BG30" s="39" t="s">
        <v>75</v>
      </c>
      <c r="BH30" s="39" t="s">
        <v>75</v>
      </c>
      <c r="BI30" s="76">
        <f t="shared" si="85"/>
        <v>1</v>
      </c>
      <c r="BJ30" s="76" t="s">
        <v>80</v>
      </c>
      <c r="BK30" s="97">
        <v>0.77280838950758401</v>
      </c>
      <c r="BL30" s="97">
        <v>0.79008821186110201</v>
      </c>
      <c r="BM30" s="97">
        <v>17.311852514792498</v>
      </c>
      <c r="BN30" s="97">
        <v>15.7081291725773</v>
      </c>
      <c r="BO30" s="97">
        <v>0.476646211033316</v>
      </c>
      <c r="BP30" s="97">
        <v>0.45816131235504698</v>
      </c>
      <c r="BQ30" s="97">
        <v>0.86857741991317705</v>
      </c>
      <c r="BR30" s="97">
        <v>0.86727983833181699</v>
      </c>
      <c r="BS30" s="76" t="s">
        <v>75</v>
      </c>
      <c r="BT30" s="76" t="s">
        <v>75</v>
      </c>
      <c r="BU30" s="76" t="s">
        <v>73</v>
      </c>
      <c r="BV30" s="76" t="s">
        <v>73</v>
      </c>
      <c r="BW30" s="76" t="s">
        <v>77</v>
      </c>
      <c r="BX30" s="76" t="s">
        <v>77</v>
      </c>
      <c r="BY30" s="76" t="s">
        <v>77</v>
      </c>
      <c r="BZ30" s="76" t="s">
        <v>77</v>
      </c>
    </row>
    <row r="31" spans="1:78" s="76" customFormat="1" x14ac:dyDescent="0.3">
      <c r="A31" s="95">
        <v>14159200</v>
      </c>
      <c r="B31" s="76">
        <v>23773037</v>
      </c>
      <c r="C31" s="76" t="s">
        <v>5</v>
      </c>
      <c r="D31" s="76" t="s">
        <v>181</v>
      </c>
      <c r="F31" s="77"/>
      <c r="G31" s="16">
        <v>0.27</v>
      </c>
      <c r="H31" s="16" t="str">
        <f t="shared" si="69"/>
        <v>NS</v>
      </c>
      <c r="I31" s="16" t="str">
        <f t="shared" si="70"/>
        <v>G</v>
      </c>
      <c r="J31" s="16" t="str">
        <f t="shared" si="71"/>
        <v>G</v>
      </c>
      <c r="K31" s="16" t="str">
        <f t="shared" si="72"/>
        <v>G</v>
      </c>
      <c r="L31" s="28">
        <v>-0.18099999999999999</v>
      </c>
      <c r="M31" s="16" t="str">
        <f t="shared" si="73"/>
        <v>NS</v>
      </c>
      <c r="N31" s="16" t="str">
        <f t="shared" si="74"/>
        <v>VG</v>
      </c>
      <c r="O31" s="16" t="str">
        <f t="shared" si="75"/>
        <v>S</v>
      </c>
      <c r="P31" s="16" t="str">
        <f t="shared" si="76"/>
        <v>VG</v>
      </c>
      <c r="Q31" s="16">
        <v>0.81</v>
      </c>
      <c r="R31" s="16" t="str">
        <f t="shared" si="77"/>
        <v>NS</v>
      </c>
      <c r="S31" s="16" t="str">
        <f t="shared" si="78"/>
        <v>VG</v>
      </c>
      <c r="T31" s="16" t="str">
        <f t="shared" si="79"/>
        <v>VG</v>
      </c>
      <c r="U31" s="16" t="str">
        <f t="shared" si="80"/>
        <v>VG</v>
      </c>
      <c r="V31" s="16">
        <v>0.71</v>
      </c>
      <c r="W31" s="16" t="str">
        <f t="shared" si="81"/>
        <v>S</v>
      </c>
      <c r="X31" s="16" t="str">
        <f t="shared" si="82"/>
        <v>G</v>
      </c>
      <c r="Y31" s="16" t="str">
        <f t="shared" si="83"/>
        <v>G</v>
      </c>
      <c r="Z31" s="16" t="str">
        <f t="shared" si="84"/>
        <v>VG</v>
      </c>
      <c r="AA31" s="97">
        <v>0.75970108906368805</v>
      </c>
      <c r="AB31" s="97">
        <v>0.75063879960706603</v>
      </c>
      <c r="AC31" s="97">
        <v>18.415634885623501</v>
      </c>
      <c r="AD31" s="97">
        <v>15.2545356125226</v>
      </c>
      <c r="AE31" s="97">
        <v>0.49020292832286499</v>
      </c>
      <c r="AF31" s="97">
        <v>0.49936079180581799</v>
      </c>
      <c r="AG31" s="97">
        <v>0.86660761316030299</v>
      </c>
      <c r="AH31" s="97">
        <v>0.81789718318883897</v>
      </c>
      <c r="AI31" s="39" t="s">
        <v>75</v>
      </c>
      <c r="AJ31" s="39" t="s">
        <v>75</v>
      </c>
      <c r="AK31" s="39" t="s">
        <v>73</v>
      </c>
      <c r="AL31" s="39" t="s">
        <v>73</v>
      </c>
      <c r="AM31" s="39" t="s">
        <v>77</v>
      </c>
      <c r="AN31" s="39" t="s">
        <v>77</v>
      </c>
      <c r="AO31" s="39" t="s">
        <v>77</v>
      </c>
      <c r="AP31" s="39" t="s">
        <v>75</v>
      </c>
      <c r="AR31" s="98" t="s">
        <v>80</v>
      </c>
      <c r="AS31" s="97">
        <v>0.764077031229909</v>
      </c>
      <c r="AT31" s="97">
        <v>0.78185212897951994</v>
      </c>
      <c r="AU31" s="97">
        <v>11.7523691987757</v>
      </c>
      <c r="AV31" s="97">
        <v>11.2784086121226</v>
      </c>
      <c r="AW31" s="97">
        <v>0.48571902245031601</v>
      </c>
      <c r="AX31" s="97">
        <v>0.46706302681809397</v>
      </c>
      <c r="AY31" s="97">
        <v>0.80328492295590603</v>
      </c>
      <c r="AZ31" s="97">
        <v>0.81869273756447003</v>
      </c>
      <c r="BA31" s="39" t="s">
        <v>75</v>
      </c>
      <c r="BB31" s="39" t="s">
        <v>75</v>
      </c>
      <c r="BC31" s="39" t="s">
        <v>76</v>
      </c>
      <c r="BD31" s="39" t="s">
        <v>76</v>
      </c>
      <c r="BE31" s="39" t="s">
        <v>77</v>
      </c>
      <c r="BF31" s="39" t="s">
        <v>77</v>
      </c>
      <c r="BG31" s="39" t="s">
        <v>75</v>
      </c>
      <c r="BH31" s="39" t="s">
        <v>75</v>
      </c>
      <c r="BI31" s="76">
        <f t="shared" si="85"/>
        <v>1</v>
      </c>
      <c r="BJ31" s="76" t="s">
        <v>80</v>
      </c>
      <c r="BK31" s="97">
        <v>0.77280838950758401</v>
      </c>
      <c r="BL31" s="97">
        <v>0.79008821186110201</v>
      </c>
      <c r="BM31" s="97">
        <v>17.311852514792498</v>
      </c>
      <c r="BN31" s="97">
        <v>15.7081291725773</v>
      </c>
      <c r="BO31" s="97">
        <v>0.476646211033316</v>
      </c>
      <c r="BP31" s="97">
        <v>0.45816131235504698</v>
      </c>
      <c r="BQ31" s="97">
        <v>0.86857741991317705</v>
      </c>
      <c r="BR31" s="97">
        <v>0.86727983833181699</v>
      </c>
      <c r="BS31" s="76" t="s">
        <v>75</v>
      </c>
      <c r="BT31" s="76" t="s">
        <v>75</v>
      </c>
      <c r="BU31" s="76" t="s">
        <v>73</v>
      </c>
      <c r="BV31" s="76" t="s">
        <v>73</v>
      </c>
      <c r="BW31" s="76" t="s">
        <v>77</v>
      </c>
      <c r="BX31" s="76" t="s">
        <v>77</v>
      </c>
      <c r="BY31" s="76" t="s">
        <v>77</v>
      </c>
      <c r="BZ31" s="76" t="s">
        <v>77</v>
      </c>
    </row>
    <row r="32" spans="1:78" s="76" customFormat="1" x14ac:dyDescent="0.3">
      <c r="A32" s="95">
        <v>14159200</v>
      </c>
      <c r="B32" s="76">
        <v>23773037</v>
      </c>
      <c r="C32" s="76" t="s">
        <v>5</v>
      </c>
      <c r="D32" s="76" t="s">
        <v>182</v>
      </c>
      <c r="F32" s="77"/>
      <c r="G32" s="16">
        <v>0.39</v>
      </c>
      <c r="H32" s="16" t="str">
        <f t="shared" si="69"/>
        <v>NS</v>
      </c>
      <c r="I32" s="16" t="str">
        <f t="shared" si="70"/>
        <v>G</v>
      </c>
      <c r="J32" s="16" t="str">
        <f t="shared" si="71"/>
        <v>G</v>
      </c>
      <c r="K32" s="16" t="str">
        <f t="shared" si="72"/>
        <v>G</v>
      </c>
      <c r="L32" s="28">
        <v>-0.11899999999999999</v>
      </c>
      <c r="M32" s="16" t="str">
        <f t="shared" si="73"/>
        <v>S</v>
      </c>
      <c r="N32" s="16" t="str">
        <f t="shared" si="74"/>
        <v>VG</v>
      </c>
      <c r="O32" s="16" t="str">
        <f t="shared" si="75"/>
        <v>S</v>
      </c>
      <c r="P32" s="16" t="str">
        <f t="shared" si="76"/>
        <v>VG</v>
      </c>
      <c r="Q32" s="16">
        <v>0.76</v>
      </c>
      <c r="R32" s="16" t="str">
        <f t="shared" si="77"/>
        <v>NS</v>
      </c>
      <c r="S32" s="16" t="str">
        <f t="shared" si="78"/>
        <v>VG</v>
      </c>
      <c r="T32" s="16" t="str">
        <f t="shared" si="79"/>
        <v>VG</v>
      </c>
      <c r="U32" s="16" t="str">
        <f t="shared" si="80"/>
        <v>VG</v>
      </c>
      <c r="V32" s="16">
        <v>0.7</v>
      </c>
      <c r="W32" s="16" t="str">
        <f t="shared" si="81"/>
        <v>S</v>
      </c>
      <c r="X32" s="16" t="str">
        <f t="shared" si="82"/>
        <v>G</v>
      </c>
      <c r="Y32" s="16" t="str">
        <f t="shared" si="83"/>
        <v>G</v>
      </c>
      <c r="Z32" s="16" t="str">
        <f t="shared" si="84"/>
        <v>VG</v>
      </c>
      <c r="AA32" s="97">
        <v>0.75970108906368805</v>
      </c>
      <c r="AB32" s="97">
        <v>0.75063879960706603</v>
      </c>
      <c r="AC32" s="97">
        <v>18.415634885623501</v>
      </c>
      <c r="AD32" s="97">
        <v>15.2545356125226</v>
      </c>
      <c r="AE32" s="97">
        <v>0.49020292832286499</v>
      </c>
      <c r="AF32" s="97">
        <v>0.49936079180581799</v>
      </c>
      <c r="AG32" s="97">
        <v>0.86660761316030299</v>
      </c>
      <c r="AH32" s="97">
        <v>0.81789718318883897</v>
      </c>
      <c r="AI32" s="39" t="s">
        <v>75</v>
      </c>
      <c r="AJ32" s="39" t="s">
        <v>75</v>
      </c>
      <c r="AK32" s="39" t="s">
        <v>73</v>
      </c>
      <c r="AL32" s="39" t="s">
        <v>73</v>
      </c>
      <c r="AM32" s="39" t="s">
        <v>77</v>
      </c>
      <c r="AN32" s="39" t="s">
        <v>77</v>
      </c>
      <c r="AO32" s="39" t="s">
        <v>77</v>
      </c>
      <c r="AP32" s="39" t="s">
        <v>75</v>
      </c>
      <c r="AR32" s="98" t="s">
        <v>80</v>
      </c>
      <c r="AS32" s="97">
        <v>0.764077031229909</v>
      </c>
      <c r="AT32" s="97">
        <v>0.78185212897951994</v>
      </c>
      <c r="AU32" s="97">
        <v>11.7523691987757</v>
      </c>
      <c r="AV32" s="97">
        <v>11.2784086121226</v>
      </c>
      <c r="AW32" s="97">
        <v>0.48571902245031601</v>
      </c>
      <c r="AX32" s="97">
        <v>0.46706302681809397</v>
      </c>
      <c r="AY32" s="97">
        <v>0.80328492295590603</v>
      </c>
      <c r="AZ32" s="97">
        <v>0.81869273756447003</v>
      </c>
      <c r="BA32" s="39" t="s">
        <v>75</v>
      </c>
      <c r="BB32" s="39" t="s">
        <v>75</v>
      </c>
      <c r="BC32" s="39" t="s">
        <v>76</v>
      </c>
      <c r="BD32" s="39" t="s">
        <v>76</v>
      </c>
      <c r="BE32" s="39" t="s">
        <v>77</v>
      </c>
      <c r="BF32" s="39" t="s">
        <v>77</v>
      </c>
      <c r="BG32" s="39" t="s">
        <v>75</v>
      </c>
      <c r="BH32" s="39" t="s">
        <v>75</v>
      </c>
      <c r="BI32" s="76">
        <f t="shared" si="85"/>
        <v>1</v>
      </c>
      <c r="BJ32" s="76" t="s">
        <v>80</v>
      </c>
      <c r="BK32" s="97">
        <v>0.77280838950758401</v>
      </c>
      <c r="BL32" s="97">
        <v>0.79008821186110201</v>
      </c>
      <c r="BM32" s="97">
        <v>17.311852514792498</v>
      </c>
      <c r="BN32" s="97">
        <v>15.7081291725773</v>
      </c>
      <c r="BO32" s="97">
        <v>0.476646211033316</v>
      </c>
      <c r="BP32" s="97">
        <v>0.45816131235504698</v>
      </c>
      <c r="BQ32" s="97">
        <v>0.86857741991317705</v>
      </c>
      <c r="BR32" s="97">
        <v>0.86727983833181699</v>
      </c>
      <c r="BS32" s="76" t="s">
        <v>75</v>
      </c>
      <c r="BT32" s="76" t="s">
        <v>75</v>
      </c>
      <c r="BU32" s="76" t="s">
        <v>73</v>
      </c>
      <c r="BV32" s="76" t="s">
        <v>73</v>
      </c>
      <c r="BW32" s="76" t="s">
        <v>77</v>
      </c>
      <c r="BX32" s="76" t="s">
        <v>77</v>
      </c>
      <c r="BY32" s="76" t="s">
        <v>77</v>
      </c>
      <c r="BZ32" s="76" t="s">
        <v>77</v>
      </c>
    </row>
    <row r="33" spans="1:78" s="76" customFormat="1" x14ac:dyDescent="0.3">
      <c r="A33" s="95">
        <v>14159200</v>
      </c>
      <c r="B33" s="76">
        <v>23773037</v>
      </c>
      <c r="C33" s="76" t="s">
        <v>5</v>
      </c>
      <c r="D33" s="76" t="s">
        <v>183</v>
      </c>
      <c r="F33" s="77"/>
      <c r="G33" s="16">
        <v>0.28999999999999998</v>
      </c>
      <c r="H33" s="16" t="str">
        <f t="shared" si="69"/>
        <v>NS</v>
      </c>
      <c r="I33" s="16" t="str">
        <f>AJ33</f>
        <v>G</v>
      </c>
      <c r="J33" s="16" t="str">
        <f>BB33</f>
        <v>G</v>
      </c>
      <c r="K33" s="16" t="str">
        <f>BT33</f>
        <v>G</v>
      </c>
      <c r="L33" s="28">
        <v>-0.22900000000000001</v>
      </c>
      <c r="M33" s="16" t="str">
        <f t="shared" si="73"/>
        <v>NS</v>
      </c>
      <c r="N33" s="16" t="str">
        <f>AO33</f>
        <v>VG</v>
      </c>
      <c r="O33" s="16" t="str">
        <f>BD33</f>
        <v>S</v>
      </c>
      <c r="P33" s="16" t="str">
        <f>BY33</f>
        <v>VG</v>
      </c>
      <c r="Q33" s="16">
        <v>0.77</v>
      </c>
      <c r="R33" s="16" t="str">
        <f t="shared" si="77"/>
        <v>NS</v>
      </c>
      <c r="S33" s="16" t="str">
        <f>AN33</f>
        <v>VG</v>
      </c>
      <c r="T33" s="16" t="str">
        <f>BF33</f>
        <v>VG</v>
      </c>
      <c r="U33" s="16" t="str">
        <f>BX33</f>
        <v>VG</v>
      </c>
      <c r="V33" s="16">
        <v>0.67</v>
      </c>
      <c r="W33" s="16" t="str">
        <f t="shared" si="81"/>
        <v>S</v>
      </c>
      <c r="X33" s="16" t="str">
        <f>AP33</f>
        <v>G</v>
      </c>
      <c r="Y33" s="16" t="str">
        <f>BH33</f>
        <v>G</v>
      </c>
      <c r="Z33" s="16" t="str">
        <f>BZ33</f>
        <v>VG</v>
      </c>
      <c r="AA33" s="97">
        <v>0.75970108906368805</v>
      </c>
      <c r="AB33" s="97">
        <v>0.75063879960706603</v>
      </c>
      <c r="AC33" s="97">
        <v>18.415634885623501</v>
      </c>
      <c r="AD33" s="97">
        <v>15.2545356125226</v>
      </c>
      <c r="AE33" s="97">
        <v>0.49020292832286499</v>
      </c>
      <c r="AF33" s="97">
        <v>0.49936079180581799</v>
      </c>
      <c r="AG33" s="97">
        <v>0.86660761316030299</v>
      </c>
      <c r="AH33" s="97">
        <v>0.81789718318883897</v>
      </c>
      <c r="AI33" s="39" t="s">
        <v>75</v>
      </c>
      <c r="AJ33" s="39" t="s">
        <v>75</v>
      </c>
      <c r="AK33" s="39" t="s">
        <v>73</v>
      </c>
      <c r="AL33" s="39" t="s">
        <v>73</v>
      </c>
      <c r="AM33" s="39" t="s">
        <v>77</v>
      </c>
      <c r="AN33" s="39" t="s">
        <v>77</v>
      </c>
      <c r="AO33" s="39" t="s">
        <v>77</v>
      </c>
      <c r="AP33" s="39" t="s">
        <v>75</v>
      </c>
      <c r="AR33" s="98" t="s">
        <v>80</v>
      </c>
      <c r="AS33" s="97">
        <v>0.764077031229909</v>
      </c>
      <c r="AT33" s="97">
        <v>0.78185212897951994</v>
      </c>
      <c r="AU33" s="97">
        <v>11.7523691987757</v>
      </c>
      <c r="AV33" s="97">
        <v>11.2784086121226</v>
      </c>
      <c r="AW33" s="97">
        <v>0.48571902245031601</v>
      </c>
      <c r="AX33" s="97">
        <v>0.46706302681809397</v>
      </c>
      <c r="AY33" s="97">
        <v>0.80328492295590603</v>
      </c>
      <c r="AZ33" s="97">
        <v>0.81869273756447003</v>
      </c>
      <c r="BA33" s="39" t="s">
        <v>75</v>
      </c>
      <c r="BB33" s="39" t="s">
        <v>75</v>
      </c>
      <c r="BC33" s="39" t="s">
        <v>76</v>
      </c>
      <c r="BD33" s="39" t="s">
        <v>76</v>
      </c>
      <c r="BE33" s="39" t="s">
        <v>77</v>
      </c>
      <c r="BF33" s="39" t="s">
        <v>77</v>
      </c>
      <c r="BG33" s="39" t="s">
        <v>75</v>
      </c>
      <c r="BH33" s="39" t="s">
        <v>75</v>
      </c>
      <c r="BI33" s="76">
        <f>IF(BJ33=AR33,1,0)</f>
        <v>1</v>
      </c>
      <c r="BJ33" s="76" t="s">
        <v>80</v>
      </c>
      <c r="BK33" s="97">
        <v>0.77280838950758401</v>
      </c>
      <c r="BL33" s="97">
        <v>0.79008821186110201</v>
      </c>
      <c r="BM33" s="97">
        <v>17.311852514792498</v>
      </c>
      <c r="BN33" s="97">
        <v>15.7081291725773</v>
      </c>
      <c r="BO33" s="97">
        <v>0.476646211033316</v>
      </c>
      <c r="BP33" s="97">
        <v>0.45816131235504698</v>
      </c>
      <c r="BQ33" s="97">
        <v>0.86857741991317705</v>
      </c>
      <c r="BR33" s="97">
        <v>0.86727983833181699</v>
      </c>
      <c r="BS33" s="76" t="s">
        <v>75</v>
      </c>
      <c r="BT33" s="76" t="s">
        <v>75</v>
      </c>
      <c r="BU33" s="76" t="s">
        <v>73</v>
      </c>
      <c r="BV33" s="76" t="s">
        <v>73</v>
      </c>
      <c r="BW33" s="76" t="s">
        <v>77</v>
      </c>
      <c r="BX33" s="76" t="s">
        <v>77</v>
      </c>
      <c r="BY33" s="76" t="s">
        <v>77</v>
      </c>
      <c r="BZ33" s="76" t="s">
        <v>77</v>
      </c>
    </row>
    <row r="34" spans="1:78" s="63" customFormat="1" x14ac:dyDescent="0.3">
      <c r="A34" s="62">
        <v>14159200</v>
      </c>
      <c r="B34" s="63">
        <v>23773037</v>
      </c>
      <c r="C34" s="63" t="s">
        <v>5</v>
      </c>
      <c r="D34" s="84" t="s">
        <v>184</v>
      </c>
      <c r="E34" s="84"/>
      <c r="F34" s="79"/>
      <c r="G34" s="64">
        <v>0.5</v>
      </c>
      <c r="H34" s="64" t="str">
        <f t="shared" si="69"/>
        <v>S</v>
      </c>
      <c r="I34" s="64" t="str">
        <f>AJ34</f>
        <v>G</v>
      </c>
      <c r="J34" s="64" t="str">
        <f>BB34</f>
        <v>G</v>
      </c>
      <c r="K34" s="64" t="str">
        <f>BT34</f>
        <v>G</v>
      </c>
      <c r="L34" s="65">
        <v>-0.13100000000000001</v>
      </c>
      <c r="M34" s="64" t="str">
        <f t="shared" si="73"/>
        <v>S</v>
      </c>
      <c r="N34" s="64" t="str">
        <f>AO34</f>
        <v>VG</v>
      </c>
      <c r="O34" s="64" t="str">
        <f>BD34</f>
        <v>S</v>
      </c>
      <c r="P34" s="64" t="str">
        <f>BY34</f>
        <v>VG</v>
      </c>
      <c r="Q34" s="64">
        <v>0.69</v>
      </c>
      <c r="R34" s="64" t="str">
        <f t="shared" si="77"/>
        <v>S</v>
      </c>
      <c r="S34" s="64" t="str">
        <f>AN34</f>
        <v>VG</v>
      </c>
      <c r="T34" s="64" t="str">
        <f>BF34</f>
        <v>VG</v>
      </c>
      <c r="U34" s="64" t="str">
        <f>BX34</f>
        <v>VG</v>
      </c>
      <c r="V34" s="64">
        <v>0.64</v>
      </c>
      <c r="W34" s="64" t="str">
        <f t="shared" si="81"/>
        <v>S</v>
      </c>
      <c r="X34" s="64" t="str">
        <f>AP34</f>
        <v>G</v>
      </c>
      <c r="Y34" s="64" t="str">
        <f>BH34</f>
        <v>G</v>
      </c>
      <c r="Z34" s="64" t="str">
        <f>BZ34</f>
        <v>VG</v>
      </c>
      <c r="AA34" s="66">
        <v>0.75970108906368805</v>
      </c>
      <c r="AB34" s="66">
        <v>0.75063879960706603</v>
      </c>
      <c r="AC34" s="66">
        <v>18.415634885623501</v>
      </c>
      <c r="AD34" s="66">
        <v>15.2545356125226</v>
      </c>
      <c r="AE34" s="66">
        <v>0.49020292832286499</v>
      </c>
      <c r="AF34" s="66">
        <v>0.49936079180581799</v>
      </c>
      <c r="AG34" s="66">
        <v>0.86660761316030299</v>
      </c>
      <c r="AH34" s="66">
        <v>0.81789718318883897</v>
      </c>
      <c r="AI34" s="67" t="s">
        <v>75</v>
      </c>
      <c r="AJ34" s="67" t="s">
        <v>75</v>
      </c>
      <c r="AK34" s="67" t="s">
        <v>73</v>
      </c>
      <c r="AL34" s="67" t="s">
        <v>73</v>
      </c>
      <c r="AM34" s="67" t="s">
        <v>77</v>
      </c>
      <c r="AN34" s="67" t="s">
        <v>77</v>
      </c>
      <c r="AO34" s="67" t="s">
        <v>77</v>
      </c>
      <c r="AP34" s="67" t="s">
        <v>75</v>
      </c>
      <c r="AR34" s="68" t="s">
        <v>80</v>
      </c>
      <c r="AS34" s="66">
        <v>0.764077031229909</v>
      </c>
      <c r="AT34" s="66">
        <v>0.78185212897951994</v>
      </c>
      <c r="AU34" s="66">
        <v>11.7523691987757</v>
      </c>
      <c r="AV34" s="66">
        <v>11.2784086121226</v>
      </c>
      <c r="AW34" s="66">
        <v>0.48571902245031601</v>
      </c>
      <c r="AX34" s="66">
        <v>0.46706302681809397</v>
      </c>
      <c r="AY34" s="66">
        <v>0.80328492295590603</v>
      </c>
      <c r="AZ34" s="66">
        <v>0.81869273756447003</v>
      </c>
      <c r="BA34" s="67" t="s">
        <v>75</v>
      </c>
      <c r="BB34" s="67" t="s">
        <v>75</v>
      </c>
      <c r="BC34" s="67" t="s">
        <v>76</v>
      </c>
      <c r="BD34" s="67" t="s">
        <v>76</v>
      </c>
      <c r="BE34" s="67" t="s">
        <v>77</v>
      </c>
      <c r="BF34" s="67" t="s">
        <v>77</v>
      </c>
      <c r="BG34" s="67" t="s">
        <v>75</v>
      </c>
      <c r="BH34" s="67" t="s">
        <v>75</v>
      </c>
      <c r="BI34" s="63">
        <f>IF(BJ34=AR34,1,0)</f>
        <v>1</v>
      </c>
      <c r="BJ34" s="63" t="s">
        <v>80</v>
      </c>
      <c r="BK34" s="66">
        <v>0.77280838950758401</v>
      </c>
      <c r="BL34" s="66">
        <v>0.79008821186110201</v>
      </c>
      <c r="BM34" s="66">
        <v>17.311852514792498</v>
      </c>
      <c r="BN34" s="66">
        <v>15.7081291725773</v>
      </c>
      <c r="BO34" s="66">
        <v>0.476646211033316</v>
      </c>
      <c r="BP34" s="66">
        <v>0.45816131235504698</v>
      </c>
      <c r="BQ34" s="66">
        <v>0.86857741991317705</v>
      </c>
      <c r="BR34" s="66">
        <v>0.86727983833181699</v>
      </c>
      <c r="BS34" s="63" t="s">
        <v>75</v>
      </c>
      <c r="BT34" s="63" t="s">
        <v>75</v>
      </c>
      <c r="BU34" s="63" t="s">
        <v>73</v>
      </c>
      <c r="BV34" s="63" t="s">
        <v>73</v>
      </c>
      <c r="BW34" s="63" t="s">
        <v>77</v>
      </c>
      <c r="BX34" s="63" t="s">
        <v>77</v>
      </c>
      <c r="BY34" s="63" t="s">
        <v>77</v>
      </c>
      <c r="BZ34" s="63" t="s">
        <v>77</v>
      </c>
    </row>
    <row r="35" spans="1:78" s="63" customFormat="1" x14ac:dyDescent="0.3">
      <c r="A35" s="62">
        <v>14159200</v>
      </c>
      <c r="B35" s="63">
        <v>23773037</v>
      </c>
      <c r="C35" s="63" t="s">
        <v>5</v>
      </c>
      <c r="D35" s="84">
        <v>44183</v>
      </c>
      <c r="E35" s="84"/>
      <c r="F35" s="79"/>
      <c r="G35" s="64">
        <v>0.56000000000000005</v>
      </c>
      <c r="H35" s="64" t="str">
        <f t="shared" si="69"/>
        <v>S</v>
      </c>
      <c r="I35" s="64" t="str">
        <f>AJ35</f>
        <v>G</v>
      </c>
      <c r="J35" s="64" t="str">
        <f>BB35</f>
        <v>G</v>
      </c>
      <c r="K35" s="64" t="str">
        <f>BT35</f>
        <v>G</v>
      </c>
      <c r="L35" s="65">
        <v>-7.0999999999999994E-2</v>
      </c>
      <c r="M35" s="64" t="str">
        <f t="shared" si="73"/>
        <v>G</v>
      </c>
      <c r="N35" s="64" t="str">
        <f>AO35</f>
        <v>VG</v>
      </c>
      <c r="O35" s="64" t="str">
        <f>BD35</f>
        <v>S</v>
      </c>
      <c r="P35" s="64" t="str">
        <f>BY35</f>
        <v>VG</v>
      </c>
      <c r="Q35" s="64">
        <v>0.66</v>
      </c>
      <c r="R35" s="64" t="str">
        <f t="shared" si="77"/>
        <v>S</v>
      </c>
      <c r="S35" s="64" t="str">
        <f>AN35</f>
        <v>VG</v>
      </c>
      <c r="T35" s="64" t="str">
        <f>BF35</f>
        <v>VG</v>
      </c>
      <c r="U35" s="64" t="str">
        <f>BX35</f>
        <v>VG</v>
      </c>
      <c r="V35" s="64">
        <v>0.62</v>
      </c>
      <c r="W35" s="64" t="str">
        <f t="shared" si="81"/>
        <v>S</v>
      </c>
      <c r="X35" s="64" t="str">
        <f>AP35</f>
        <v>G</v>
      </c>
      <c r="Y35" s="64" t="str">
        <f>BH35</f>
        <v>G</v>
      </c>
      <c r="Z35" s="64" t="str">
        <f>BZ35</f>
        <v>VG</v>
      </c>
      <c r="AA35" s="66">
        <v>0.75970108906368805</v>
      </c>
      <c r="AB35" s="66">
        <v>0.75063879960706603</v>
      </c>
      <c r="AC35" s="66">
        <v>18.415634885623501</v>
      </c>
      <c r="AD35" s="66">
        <v>15.2545356125226</v>
      </c>
      <c r="AE35" s="66">
        <v>0.49020292832286499</v>
      </c>
      <c r="AF35" s="66">
        <v>0.49936079180581799</v>
      </c>
      <c r="AG35" s="66">
        <v>0.86660761316030299</v>
      </c>
      <c r="AH35" s="66">
        <v>0.81789718318883897</v>
      </c>
      <c r="AI35" s="67" t="s">
        <v>75</v>
      </c>
      <c r="AJ35" s="67" t="s">
        <v>75</v>
      </c>
      <c r="AK35" s="67" t="s">
        <v>73</v>
      </c>
      <c r="AL35" s="67" t="s">
        <v>73</v>
      </c>
      <c r="AM35" s="67" t="s">
        <v>77</v>
      </c>
      <c r="AN35" s="67" t="s">
        <v>77</v>
      </c>
      <c r="AO35" s="67" t="s">
        <v>77</v>
      </c>
      <c r="AP35" s="67" t="s">
        <v>75</v>
      </c>
      <c r="AR35" s="68" t="s">
        <v>80</v>
      </c>
      <c r="AS35" s="66">
        <v>0.764077031229909</v>
      </c>
      <c r="AT35" s="66">
        <v>0.78185212897951994</v>
      </c>
      <c r="AU35" s="66">
        <v>11.7523691987757</v>
      </c>
      <c r="AV35" s="66">
        <v>11.2784086121226</v>
      </c>
      <c r="AW35" s="66">
        <v>0.48571902245031601</v>
      </c>
      <c r="AX35" s="66">
        <v>0.46706302681809397</v>
      </c>
      <c r="AY35" s="66">
        <v>0.80328492295590603</v>
      </c>
      <c r="AZ35" s="66">
        <v>0.81869273756447003</v>
      </c>
      <c r="BA35" s="67" t="s">
        <v>75</v>
      </c>
      <c r="BB35" s="67" t="s">
        <v>75</v>
      </c>
      <c r="BC35" s="67" t="s">
        <v>76</v>
      </c>
      <c r="BD35" s="67" t="s">
        <v>76</v>
      </c>
      <c r="BE35" s="67" t="s">
        <v>77</v>
      </c>
      <c r="BF35" s="67" t="s">
        <v>77</v>
      </c>
      <c r="BG35" s="67" t="s">
        <v>75</v>
      </c>
      <c r="BH35" s="67" t="s">
        <v>75</v>
      </c>
      <c r="BI35" s="63">
        <f>IF(BJ35=AR35,1,0)</f>
        <v>1</v>
      </c>
      <c r="BJ35" s="63" t="s">
        <v>80</v>
      </c>
      <c r="BK35" s="66">
        <v>0.77280838950758401</v>
      </c>
      <c r="BL35" s="66">
        <v>0.79008821186110201</v>
      </c>
      <c r="BM35" s="66">
        <v>17.311852514792498</v>
      </c>
      <c r="BN35" s="66">
        <v>15.7081291725773</v>
      </c>
      <c r="BO35" s="66">
        <v>0.476646211033316</v>
      </c>
      <c r="BP35" s="66">
        <v>0.45816131235504698</v>
      </c>
      <c r="BQ35" s="66">
        <v>0.86857741991317705</v>
      </c>
      <c r="BR35" s="66">
        <v>0.86727983833181699</v>
      </c>
      <c r="BS35" s="63" t="s">
        <v>75</v>
      </c>
      <c r="BT35" s="63" t="s">
        <v>75</v>
      </c>
      <c r="BU35" s="63" t="s">
        <v>73</v>
      </c>
      <c r="BV35" s="63" t="s">
        <v>73</v>
      </c>
      <c r="BW35" s="63" t="s">
        <v>77</v>
      </c>
      <c r="BX35" s="63" t="s">
        <v>77</v>
      </c>
      <c r="BY35" s="63" t="s">
        <v>77</v>
      </c>
      <c r="BZ35" s="63" t="s">
        <v>77</v>
      </c>
    </row>
    <row r="36" spans="1:78" s="63" customFormat="1" x14ac:dyDescent="0.3">
      <c r="A36" s="62">
        <v>14159200</v>
      </c>
      <c r="B36" s="63">
        <v>23773037</v>
      </c>
      <c r="C36" s="63" t="s">
        <v>5</v>
      </c>
      <c r="D36" s="84" t="s">
        <v>185</v>
      </c>
      <c r="E36" s="84"/>
      <c r="F36" s="79"/>
      <c r="G36" s="64">
        <v>0.56999999999999995</v>
      </c>
      <c r="H36" s="64" t="str">
        <f t="shared" si="69"/>
        <v>S</v>
      </c>
      <c r="I36" s="64" t="str">
        <f>AJ36</f>
        <v>G</v>
      </c>
      <c r="J36" s="64" t="str">
        <f>BB36</f>
        <v>G</v>
      </c>
      <c r="K36" s="64" t="str">
        <f>BT36</f>
        <v>G</v>
      </c>
      <c r="L36" s="65">
        <v>-4.5999999999999999E-2</v>
      </c>
      <c r="M36" s="64" t="str">
        <f t="shared" si="73"/>
        <v>VG</v>
      </c>
      <c r="N36" s="64" t="str">
        <f>AO36</f>
        <v>VG</v>
      </c>
      <c r="O36" s="64" t="str">
        <f>BD36</f>
        <v>S</v>
      </c>
      <c r="P36" s="64" t="str">
        <f>BY36</f>
        <v>VG</v>
      </c>
      <c r="Q36" s="64">
        <v>0.65</v>
      </c>
      <c r="R36" s="64" t="str">
        <f t="shared" si="77"/>
        <v>S</v>
      </c>
      <c r="S36" s="64" t="str">
        <f>AN36</f>
        <v>VG</v>
      </c>
      <c r="T36" s="64" t="str">
        <f>BF36</f>
        <v>VG</v>
      </c>
      <c r="U36" s="64" t="str">
        <f>BX36</f>
        <v>VG</v>
      </c>
      <c r="V36" s="64">
        <v>0.61</v>
      </c>
      <c r="W36" s="64" t="str">
        <f t="shared" si="81"/>
        <v>S</v>
      </c>
      <c r="X36" s="64" t="str">
        <f>AP36</f>
        <v>G</v>
      </c>
      <c r="Y36" s="64" t="str">
        <f>BH36</f>
        <v>G</v>
      </c>
      <c r="Z36" s="64" t="str">
        <f>BZ36</f>
        <v>VG</v>
      </c>
      <c r="AA36" s="66">
        <v>0.75970108906368805</v>
      </c>
      <c r="AB36" s="66">
        <v>0.75063879960706603</v>
      </c>
      <c r="AC36" s="66">
        <v>18.415634885623501</v>
      </c>
      <c r="AD36" s="66">
        <v>15.2545356125226</v>
      </c>
      <c r="AE36" s="66">
        <v>0.49020292832286499</v>
      </c>
      <c r="AF36" s="66">
        <v>0.49936079180581799</v>
      </c>
      <c r="AG36" s="66">
        <v>0.86660761316030299</v>
      </c>
      <c r="AH36" s="66">
        <v>0.81789718318883897</v>
      </c>
      <c r="AI36" s="67" t="s">
        <v>75</v>
      </c>
      <c r="AJ36" s="67" t="s">
        <v>75</v>
      </c>
      <c r="AK36" s="67" t="s">
        <v>73</v>
      </c>
      <c r="AL36" s="67" t="s">
        <v>73</v>
      </c>
      <c r="AM36" s="67" t="s">
        <v>77</v>
      </c>
      <c r="AN36" s="67" t="s">
        <v>77</v>
      </c>
      <c r="AO36" s="67" t="s">
        <v>77</v>
      </c>
      <c r="AP36" s="67" t="s">
        <v>75</v>
      </c>
      <c r="AR36" s="68" t="s">
        <v>80</v>
      </c>
      <c r="AS36" s="66">
        <v>0.764077031229909</v>
      </c>
      <c r="AT36" s="66">
        <v>0.78185212897951994</v>
      </c>
      <c r="AU36" s="66">
        <v>11.7523691987757</v>
      </c>
      <c r="AV36" s="66">
        <v>11.2784086121226</v>
      </c>
      <c r="AW36" s="66">
        <v>0.48571902245031601</v>
      </c>
      <c r="AX36" s="66">
        <v>0.46706302681809397</v>
      </c>
      <c r="AY36" s="66">
        <v>0.80328492295590603</v>
      </c>
      <c r="AZ36" s="66">
        <v>0.81869273756447003</v>
      </c>
      <c r="BA36" s="67" t="s">
        <v>75</v>
      </c>
      <c r="BB36" s="67" t="s">
        <v>75</v>
      </c>
      <c r="BC36" s="67" t="s">
        <v>76</v>
      </c>
      <c r="BD36" s="67" t="s">
        <v>76</v>
      </c>
      <c r="BE36" s="67" t="s">
        <v>77</v>
      </c>
      <c r="BF36" s="67" t="s">
        <v>77</v>
      </c>
      <c r="BG36" s="67" t="s">
        <v>75</v>
      </c>
      <c r="BH36" s="67" t="s">
        <v>75</v>
      </c>
      <c r="BI36" s="63">
        <f>IF(BJ36=AR36,1,0)</f>
        <v>1</v>
      </c>
      <c r="BJ36" s="63" t="s">
        <v>80</v>
      </c>
      <c r="BK36" s="66">
        <v>0.77280838950758401</v>
      </c>
      <c r="BL36" s="66">
        <v>0.79008821186110201</v>
      </c>
      <c r="BM36" s="66">
        <v>17.311852514792498</v>
      </c>
      <c r="BN36" s="66">
        <v>15.7081291725773</v>
      </c>
      <c r="BO36" s="66">
        <v>0.476646211033316</v>
      </c>
      <c r="BP36" s="66">
        <v>0.45816131235504698</v>
      </c>
      <c r="BQ36" s="66">
        <v>0.86857741991317705</v>
      </c>
      <c r="BR36" s="66">
        <v>0.86727983833181699</v>
      </c>
      <c r="BS36" s="63" t="s">
        <v>75</v>
      </c>
      <c r="BT36" s="63" t="s">
        <v>75</v>
      </c>
      <c r="BU36" s="63" t="s">
        <v>73</v>
      </c>
      <c r="BV36" s="63" t="s">
        <v>73</v>
      </c>
      <c r="BW36" s="63" t="s">
        <v>77</v>
      </c>
      <c r="BX36" s="63" t="s">
        <v>77</v>
      </c>
      <c r="BY36" s="63" t="s">
        <v>77</v>
      </c>
      <c r="BZ36" s="63" t="s">
        <v>77</v>
      </c>
    </row>
    <row r="37" spans="1:78" s="47" customFormat="1" x14ac:dyDescent="0.3">
      <c r="A37" s="48">
        <v>14159200</v>
      </c>
      <c r="B37" s="47">
        <v>23773037</v>
      </c>
      <c r="C37" s="47" t="s">
        <v>5</v>
      </c>
      <c r="D37" s="94" t="s">
        <v>204</v>
      </c>
      <c r="E37" s="94"/>
      <c r="F37" s="101"/>
      <c r="G37" s="49">
        <v>0.57999999999999996</v>
      </c>
      <c r="H37" s="49" t="str">
        <f t="shared" ref="H37" si="86">IF(G37&gt;0.8,"VG",IF(G37&gt;0.7,"G",IF(G37&gt;0.45,"S","NS")))</f>
        <v>S</v>
      </c>
      <c r="I37" s="49" t="str">
        <f>AJ37</f>
        <v>G</v>
      </c>
      <c r="J37" s="49" t="str">
        <f>BB37</f>
        <v>G</v>
      </c>
      <c r="K37" s="49" t="str">
        <f>BT37</f>
        <v>G</v>
      </c>
      <c r="L37" s="50">
        <v>0.318</v>
      </c>
      <c r="M37" s="49" t="str">
        <f t="shared" ref="M37" si="87">IF(ABS(L37)&lt;5%,"VG",IF(ABS(L37)&lt;10%,"G",IF(ABS(L37)&lt;15%,"S","NS")))</f>
        <v>NS</v>
      </c>
      <c r="N37" s="49" t="str">
        <f>AO37</f>
        <v>VG</v>
      </c>
      <c r="O37" s="49" t="str">
        <f>BD37</f>
        <v>S</v>
      </c>
      <c r="P37" s="49" t="str">
        <f>BY37</f>
        <v>VG</v>
      </c>
      <c r="Q37" s="49">
        <v>0.6</v>
      </c>
      <c r="R37" s="49" t="str">
        <f t="shared" ref="R37" si="88">IF(Q37&lt;=0.5,"VG",IF(Q37&lt;=0.6,"G",IF(Q37&lt;=0.7,"S","NS")))</f>
        <v>G</v>
      </c>
      <c r="S37" s="49" t="str">
        <f>AN37</f>
        <v>VG</v>
      </c>
      <c r="T37" s="49" t="str">
        <f>BF37</f>
        <v>VG</v>
      </c>
      <c r="U37" s="49" t="str">
        <f>BX37</f>
        <v>VG</v>
      </c>
      <c r="V37" s="49">
        <v>0.79</v>
      </c>
      <c r="W37" s="49" t="str">
        <f t="shared" ref="W37" si="89">IF(V37&gt;0.85,"VG",IF(V37&gt;0.75,"G",IF(V37&gt;0.6,"S","NS")))</f>
        <v>G</v>
      </c>
      <c r="X37" s="49" t="str">
        <f>AP37</f>
        <v>G</v>
      </c>
      <c r="Y37" s="49" t="str">
        <f>BH37</f>
        <v>G</v>
      </c>
      <c r="Z37" s="49" t="str">
        <f>BZ37</f>
        <v>VG</v>
      </c>
      <c r="AA37" s="51">
        <v>0.75970108906368805</v>
      </c>
      <c r="AB37" s="51">
        <v>0.75063879960706603</v>
      </c>
      <c r="AC37" s="51">
        <v>18.415634885623501</v>
      </c>
      <c r="AD37" s="51">
        <v>15.2545356125226</v>
      </c>
      <c r="AE37" s="51">
        <v>0.49020292832286499</v>
      </c>
      <c r="AF37" s="51">
        <v>0.49936079180581799</v>
      </c>
      <c r="AG37" s="51">
        <v>0.86660761316030299</v>
      </c>
      <c r="AH37" s="51">
        <v>0.81789718318883897</v>
      </c>
      <c r="AI37" s="52" t="s">
        <v>75</v>
      </c>
      <c r="AJ37" s="52" t="s">
        <v>75</v>
      </c>
      <c r="AK37" s="52" t="s">
        <v>73</v>
      </c>
      <c r="AL37" s="52" t="s">
        <v>73</v>
      </c>
      <c r="AM37" s="52" t="s">
        <v>77</v>
      </c>
      <c r="AN37" s="52" t="s">
        <v>77</v>
      </c>
      <c r="AO37" s="52" t="s">
        <v>77</v>
      </c>
      <c r="AP37" s="52" t="s">
        <v>75</v>
      </c>
      <c r="AR37" s="53" t="s">
        <v>80</v>
      </c>
      <c r="AS37" s="51">
        <v>0.764077031229909</v>
      </c>
      <c r="AT37" s="51">
        <v>0.78185212897951994</v>
      </c>
      <c r="AU37" s="51">
        <v>11.7523691987757</v>
      </c>
      <c r="AV37" s="51">
        <v>11.2784086121226</v>
      </c>
      <c r="AW37" s="51">
        <v>0.48571902245031601</v>
      </c>
      <c r="AX37" s="51">
        <v>0.46706302681809397</v>
      </c>
      <c r="AY37" s="51">
        <v>0.80328492295590603</v>
      </c>
      <c r="AZ37" s="51">
        <v>0.81869273756447003</v>
      </c>
      <c r="BA37" s="52" t="s">
        <v>75</v>
      </c>
      <c r="BB37" s="52" t="s">
        <v>75</v>
      </c>
      <c r="BC37" s="52" t="s">
        <v>76</v>
      </c>
      <c r="BD37" s="52" t="s">
        <v>76</v>
      </c>
      <c r="BE37" s="52" t="s">
        <v>77</v>
      </c>
      <c r="BF37" s="52" t="s">
        <v>77</v>
      </c>
      <c r="BG37" s="52" t="s">
        <v>75</v>
      </c>
      <c r="BH37" s="52" t="s">
        <v>75</v>
      </c>
      <c r="BI37" s="47">
        <f>IF(BJ37=AR37,1,0)</f>
        <v>1</v>
      </c>
      <c r="BJ37" s="47" t="s">
        <v>80</v>
      </c>
      <c r="BK37" s="51">
        <v>0.77280838950758401</v>
      </c>
      <c r="BL37" s="51">
        <v>0.79008821186110201</v>
      </c>
      <c r="BM37" s="51">
        <v>17.311852514792498</v>
      </c>
      <c r="BN37" s="51">
        <v>15.7081291725773</v>
      </c>
      <c r="BO37" s="51">
        <v>0.476646211033316</v>
      </c>
      <c r="BP37" s="51">
        <v>0.45816131235504698</v>
      </c>
      <c r="BQ37" s="51">
        <v>0.86857741991317705</v>
      </c>
      <c r="BR37" s="51">
        <v>0.86727983833181699</v>
      </c>
      <c r="BS37" s="47" t="s">
        <v>75</v>
      </c>
      <c r="BT37" s="47" t="s">
        <v>75</v>
      </c>
      <c r="BU37" s="47" t="s">
        <v>73</v>
      </c>
      <c r="BV37" s="47" t="s">
        <v>73</v>
      </c>
      <c r="BW37" s="47" t="s">
        <v>77</v>
      </c>
      <c r="BX37" s="47" t="s">
        <v>77</v>
      </c>
      <c r="BY37" s="47" t="s">
        <v>77</v>
      </c>
      <c r="BZ37" s="47" t="s">
        <v>77</v>
      </c>
    </row>
    <row r="38" spans="1:78" s="47" customFormat="1" x14ac:dyDescent="0.3">
      <c r="A38" s="48">
        <v>14159200</v>
      </c>
      <c r="B38" s="47">
        <v>23773037</v>
      </c>
      <c r="C38" s="47" t="s">
        <v>5</v>
      </c>
      <c r="D38" s="94" t="s">
        <v>205</v>
      </c>
      <c r="E38" s="94"/>
      <c r="F38" s="101"/>
      <c r="G38" s="49">
        <v>0.71</v>
      </c>
      <c r="H38" s="49" t="str">
        <f t="shared" ref="H38" si="90">IF(G38&gt;0.8,"VG",IF(G38&gt;0.7,"G",IF(G38&gt;0.45,"S","NS")))</f>
        <v>G</v>
      </c>
      <c r="I38" s="49" t="str">
        <f>AJ38</f>
        <v>G</v>
      </c>
      <c r="J38" s="49" t="str">
        <f>BB38</f>
        <v>G</v>
      </c>
      <c r="K38" s="49" t="str">
        <f>BT38</f>
        <v>G</v>
      </c>
      <c r="L38" s="50">
        <v>0.20699999999999999</v>
      </c>
      <c r="M38" s="49" t="str">
        <f t="shared" ref="M38" si="91">IF(ABS(L38)&lt;5%,"VG",IF(ABS(L38)&lt;10%,"G",IF(ABS(L38)&lt;15%,"S","NS")))</f>
        <v>NS</v>
      </c>
      <c r="N38" s="49" t="str">
        <f>AO38</f>
        <v>VG</v>
      </c>
      <c r="O38" s="49" t="str">
        <f>BD38</f>
        <v>S</v>
      </c>
      <c r="P38" s="49" t="str">
        <f>BY38</f>
        <v>VG</v>
      </c>
      <c r="Q38" s="49">
        <v>0.52</v>
      </c>
      <c r="R38" s="49" t="str">
        <f t="shared" ref="R38" si="92">IF(Q38&lt;=0.5,"VG",IF(Q38&lt;=0.6,"G",IF(Q38&lt;=0.7,"S","NS")))</f>
        <v>G</v>
      </c>
      <c r="S38" s="49" t="str">
        <f>AN38</f>
        <v>VG</v>
      </c>
      <c r="T38" s="49" t="str">
        <f>BF38</f>
        <v>VG</v>
      </c>
      <c r="U38" s="49" t="str">
        <f>BX38</f>
        <v>VG</v>
      </c>
      <c r="V38" s="49">
        <v>0.81</v>
      </c>
      <c r="W38" s="49" t="str">
        <f t="shared" ref="W38" si="93">IF(V38&gt;0.85,"VG",IF(V38&gt;0.75,"G",IF(V38&gt;0.6,"S","NS")))</f>
        <v>G</v>
      </c>
      <c r="X38" s="49" t="str">
        <f>AP38</f>
        <v>G</v>
      </c>
      <c r="Y38" s="49" t="str">
        <f>BH38</f>
        <v>G</v>
      </c>
      <c r="Z38" s="49" t="str">
        <f>BZ38</f>
        <v>VG</v>
      </c>
      <c r="AA38" s="51">
        <v>0.75970108906368805</v>
      </c>
      <c r="AB38" s="51">
        <v>0.75063879960706603</v>
      </c>
      <c r="AC38" s="51">
        <v>18.415634885623501</v>
      </c>
      <c r="AD38" s="51">
        <v>15.2545356125226</v>
      </c>
      <c r="AE38" s="51">
        <v>0.49020292832286499</v>
      </c>
      <c r="AF38" s="51">
        <v>0.49936079180581799</v>
      </c>
      <c r="AG38" s="51">
        <v>0.86660761316030299</v>
      </c>
      <c r="AH38" s="51">
        <v>0.81789718318883897</v>
      </c>
      <c r="AI38" s="52" t="s">
        <v>75</v>
      </c>
      <c r="AJ38" s="52" t="s">
        <v>75</v>
      </c>
      <c r="AK38" s="52" t="s">
        <v>73</v>
      </c>
      <c r="AL38" s="52" t="s">
        <v>73</v>
      </c>
      <c r="AM38" s="52" t="s">
        <v>77</v>
      </c>
      <c r="AN38" s="52" t="s">
        <v>77</v>
      </c>
      <c r="AO38" s="52" t="s">
        <v>77</v>
      </c>
      <c r="AP38" s="52" t="s">
        <v>75</v>
      </c>
      <c r="AR38" s="53" t="s">
        <v>80</v>
      </c>
      <c r="AS38" s="51">
        <v>0.764077031229909</v>
      </c>
      <c r="AT38" s="51">
        <v>0.78185212897951994</v>
      </c>
      <c r="AU38" s="51">
        <v>11.7523691987757</v>
      </c>
      <c r="AV38" s="51">
        <v>11.2784086121226</v>
      </c>
      <c r="AW38" s="51">
        <v>0.48571902245031601</v>
      </c>
      <c r="AX38" s="51">
        <v>0.46706302681809397</v>
      </c>
      <c r="AY38" s="51">
        <v>0.80328492295590603</v>
      </c>
      <c r="AZ38" s="51">
        <v>0.81869273756447003</v>
      </c>
      <c r="BA38" s="52" t="s">
        <v>75</v>
      </c>
      <c r="BB38" s="52" t="s">
        <v>75</v>
      </c>
      <c r="BC38" s="52" t="s">
        <v>76</v>
      </c>
      <c r="BD38" s="52" t="s">
        <v>76</v>
      </c>
      <c r="BE38" s="52" t="s">
        <v>77</v>
      </c>
      <c r="BF38" s="52" t="s">
        <v>77</v>
      </c>
      <c r="BG38" s="52" t="s">
        <v>75</v>
      </c>
      <c r="BH38" s="52" t="s">
        <v>75</v>
      </c>
      <c r="BI38" s="47">
        <f>IF(BJ38=AR38,1,0)</f>
        <v>1</v>
      </c>
      <c r="BJ38" s="47" t="s">
        <v>80</v>
      </c>
      <c r="BK38" s="51">
        <v>0.77280838950758401</v>
      </c>
      <c r="BL38" s="51">
        <v>0.79008821186110201</v>
      </c>
      <c r="BM38" s="51">
        <v>17.311852514792498</v>
      </c>
      <c r="BN38" s="51">
        <v>15.7081291725773</v>
      </c>
      <c r="BO38" s="51">
        <v>0.476646211033316</v>
      </c>
      <c r="BP38" s="51">
        <v>0.45816131235504698</v>
      </c>
      <c r="BQ38" s="51">
        <v>0.86857741991317705</v>
      </c>
      <c r="BR38" s="51">
        <v>0.86727983833181699</v>
      </c>
      <c r="BS38" s="47" t="s">
        <v>75</v>
      </c>
      <c r="BT38" s="47" t="s">
        <v>75</v>
      </c>
      <c r="BU38" s="47" t="s">
        <v>73</v>
      </c>
      <c r="BV38" s="47" t="s">
        <v>73</v>
      </c>
      <c r="BW38" s="47" t="s">
        <v>77</v>
      </c>
      <c r="BX38" s="47" t="s">
        <v>77</v>
      </c>
      <c r="BY38" s="47" t="s">
        <v>77</v>
      </c>
      <c r="BZ38" s="47" t="s">
        <v>77</v>
      </c>
    </row>
    <row r="39" spans="1:78" s="69" customFormat="1" x14ac:dyDescent="0.3">
      <c r="A39" s="72"/>
      <c r="F39" s="77"/>
      <c r="G39" s="70"/>
      <c r="H39" s="70"/>
      <c r="I39" s="70"/>
      <c r="J39" s="70"/>
      <c r="K39" s="70"/>
      <c r="L39" s="71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3"/>
      <c r="AB39" s="73"/>
      <c r="AC39" s="73"/>
      <c r="AD39" s="73"/>
      <c r="AE39" s="73"/>
      <c r="AF39" s="73"/>
      <c r="AG39" s="73"/>
      <c r="AH39" s="73"/>
      <c r="AI39" s="74"/>
      <c r="AJ39" s="74"/>
      <c r="AK39" s="74"/>
      <c r="AL39" s="74"/>
      <c r="AM39" s="74"/>
      <c r="AN39" s="74"/>
      <c r="AO39" s="74"/>
      <c r="AP39" s="74"/>
      <c r="AR39" s="75"/>
      <c r="AS39" s="73"/>
      <c r="AT39" s="73"/>
      <c r="AU39" s="73"/>
      <c r="AV39" s="73"/>
      <c r="AW39" s="73"/>
      <c r="AX39" s="73"/>
      <c r="AY39" s="73"/>
      <c r="AZ39" s="73"/>
      <c r="BA39" s="74"/>
      <c r="BB39" s="74"/>
      <c r="BC39" s="74"/>
      <c r="BD39" s="74"/>
      <c r="BE39" s="74"/>
      <c r="BF39" s="74"/>
      <c r="BG39" s="74"/>
      <c r="BH39" s="74"/>
      <c r="BK39" s="73"/>
      <c r="BL39" s="73"/>
      <c r="BM39" s="73"/>
      <c r="BN39" s="73"/>
      <c r="BO39" s="73"/>
      <c r="BP39" s="73"/>
      <c r="BQ39" s="73"/>
      <c r="BR39" s="73"/>
    </row>
    <row r="40" spans="1:78" s="47" customFormat="1" x14ac:dyDescent="0.3">
      <c r="A40" s="48">
        <v>14159500</v>
      </c>
      <c r="B40" s="47">
        <v>23773009</v>
      </c>
      <c r="C40" s="47" t="s">
        <v>7</v>
      </c>
      <c r="D40" s="47" t="s">
        <v>172</v>
      </c>
      <c r="F40" s="77"/>
      <c r="G40" s="49">
        <v>0.38400000000000001</v>
      </c>
      <c r="H40" s="49" t="str">
        <f>IF(G40&gt;0.8,"VG",IF(G40&gt;0.7,"G",IF(G40&gt;0.45,"S","NS")))</f>
        <v>NS</v>
      </c>
      <c r="I40" s="49" t="str">
        <f>AJ40</f>
        <v>NS</v>
      </c>
      <c r="J40" s="49" t="str">
        <f>BB40</f>
        <v>NS</v>
      </c>
      <c r="K40" s="49" t="str">
        <f>BT40</f>
        <v>S</v>
      </c>
      <c r="L40" s="50">
        <v>-9.7000000000000003E-2</v>
      </c>
      <c r="M40" s="49" t="str">
        <f>IF(ABS(L40)&lt;5%,"VG",IF(ABS(L40)&lt;10%,"G",IF(ABS(L40)&lt;15%,"S","NS")))</f>
        <v>G</v>
      </c>
      <c r="N40" s="49" t="str">
        <f>AO40</f>
        <v>NS</v>
      </c>
      <c r="O40" s="49" t="str">
        <f>BD40</f>
        <v>G</v>
      </c>
      <c r="P40" s="49" t="str">
        <f>BY40</f>
        <v>NS</v>
      </c>
      <c r="Q40" s="49">
        <v>0.77200000000000002</v>
      </c>
      <c r="R40" s="49" t="str">
        <f>IF(Q40&lt;=0.5,"VG",IF(Q40&lt;=0.6,"G",IF(Q40&lt;=0.7,"S","NS")))</f>
        <v>NS</v>
      </c>
      <c r="S40" s="49" t="str">
        <f>AN40</f>
        <v>NS</v>
      </c>
      <c r="T40" s="49" t="str">
        <f>BF40</f>
        <v>NS</v>
      </c>
      <c r="U40" s="49" t="str">
        <f>BX40</f>
        <v>NS</v>
      </c>
      <c r="V40" s="49">
        <v>0.502</v>
      </c>
      <c r="W40" s="49" t="str">
        <f>IF(V40&gt;0.85,"VG",IF(V40&gt;0.75,"G",IF(V40&gt;0.6,"S","NS")))</f>
        <v>NS</v>
      </c>
      <c r="X40" s="49" t="str">
        <f>AP40</f>
        <v>NS</v>
      </c>
      <c r="Y40" s="49" t="str">
        <f>BH40</f>
        <v>NS</v>
      </c>
      <c r="Z40" s="49" t="str">
        <f>BZ40</f>
        <v>NS</v>
      </c>
      <c r="AA40" s="51">
        <v>0.484549486618644</v>
      </c>
      <c r="AB40" s="51">
        <v>0.38027639142194303</v>
      </c>
      <c r="AC40" s="51">
        <v>14.799010010840499</v>
      </c>
      <c r="AD40" s="51">
        <v>11.1423348148207</v>
      </c>
      <c r="AE40" s="51">
        <v>0.71794882365065305</v>
      </c>
      <c r="AF40" s="51">
        <v>0.78722525910825403</v>
      </c>
      <c r="AG40" s="51">
        <v>0.54811663774119601</v>
      </c>
      <c r="AH40" s="51">
        <v>0.44309989892837198</v>
      </c>
      <c r="AI40" s="52" t="s">
        <v>76</v>
      </c>
      <c r="AJ40" s="52" t="s">
        <v>73</v>
      </c>
      <c r="AK40" s="52" t="s">
        <v>76</v>
      </c>
      <c r="AL40" s="52" t="s">
        <v>76</v>
      </c>
      <c r="AM40" s="52" t="s">
        <v>73</v>
      </c>
      <c r="AN40" s="52" t="s">
        <v>73</v>
      </c>
      <c r="AO40" s="52" t="s">
        <v>73</v>
      </c>
      <c r="AP40" s="52" t="s">
        <v>73</v>
      </c>
      <c r="AR40" s="53" t="s">
        <v>81</v>
      </c>
      <c r="AS40" s="51">
        <v>0.40612566257357802</v>
      </c>
      <c r="AT40" s="51">
        <v>0.40751170973063899</v>
      </c>
      <c r="AU40" s="51">
        <v>5.8691993738379802</v>
      </c>
      <c r="AV40" s="51">
        <v>5.7095765691048497</v>
      </c>
      <c r="AW40" s="51">
        <v>0.77063242692377099</v>
      </c>
      <c r="AX40" s="51">
        <v>0.76973260959203305</v>
      </c>
      <c r="AY40" s="51">
        <v>0.46674426659517299</v>
      </c>
      <c r="AZ40" s="51">
        <v>0.46657560903393902</v>
      </c>
      <c r="BA40" s="52" t="s">
        <v>73</v>
      </c>
      <c r="BB40" s="52" t="s">
        <v>73</v>
      </c>
      <c r="BC40" s="52" t="s">
        <v>75</v>
      </c>
      <c r="BD40" s="52" t="s">
        <v>75</v>
      </c>
      <c r="BE40" s="52" t="s">
        <v>73</v>
      </c>
      <c r="BF40" s="52" t="s">
        <v>73</v>
      </c>
      <c r="BG40" s="52" t="s">
        <v>73</v>
      </c>
      <c r="BH40" s="52" t="s">
        <v>73</v>
      </c>
      <c r="BI40" s="47">
        <f>IF(BJ40=AR40,1,0)</f>
        <v>1</v>
      </c>
      <c r="BJ40" s="47" t="s">
        <v>81</v>
      </c>
      <c r="BK40" s="51">
        <v>0.46674383178235301</v>
      </c>
      <c r="BL40" s="51">
        <v>0.45150298851383103</v>
      </c>
      <c r="BM40" s="51">
        <v>13.472234338990299</v>
      </c>
      <c r="BN40" s="51">
        <v>11.931418951461501</v>
      </c>
      <c r="BO40" s="51">
        <v>0.730243910085971</v>
      </c>
      <c r="BP40" s="51">
        <v>0.740605840839896</v>
      </c>
      <c r="BQ40" s="51">
        <v>0.52759629043160605</v>
      </c>
      <c r="BR40" s="51">
        <v>0.50919525165995205</v>
      </c>
      <c r="BS40" s="47" t="s">
        <v>76</v>
      </c>
      <c r="BT40" s="47" t="s">
        <v>76</v>
      </c>
      <c r="BU40" s="47" t="s">
        <v>76</v>
      </c>
      <c r="BV40" s="47" t="s">
        <v>76</v>
      </c>
      <c r="BW40" s="47" t="s">
        <v>73</v>
      </c>
      <c r="BX40" s="47" t="s">
        <v>73</v>
      </c>
      <c r="BY40" s="47" t="s">
        <v>73</v>
      </c>
      <c r="BZ40" s="47" t="s">
        <v>73</v>
      </c>
    </row>
    <row r="41" spans="1:78" s="76" customFormat="1" x14ac:dyDescent="0.3">
      <c r="A41" s="95">
        <v>14159500</v>
      </c>
      <c r="B41" s="76">
        <v>23773009</v>
      </c>
      <c r="C41" s="76" t="s">
        <v>7</v>
      </c>
      <c r="D41" s="76" t="s">
        <v>178</v>
      </c>
      <c r="F41" s="77"/>
      <c r="G41" s="16">
        <v>-0.42</v>
      </c>
      <c r="H41" s="16" t="str">
        <f>IF(G41&gt;0.8,"VG",IF(G41&gt;0.7,"G",IF(G41&gt;0.45,"S","NS")))</f>
        <v>NS</v>
      </c>
      <c r="I41" s="16" t="str">
        <f>AJ41</f>
        <v>NS</v>
      </c>
      <c r="J41" s="16" t="str">
        <f>BB41</f>
        <v>NS</v>
      </c>
      <c r="K41" s="16" t="str">
        <f>BT41</f>
        <v>S</v>
      </c>
      <c r="L41" s="28">
        <v>-0.29899999999999999</v>
      </c>
      <c r="M41" s="16" t="str">
        <f>IF(ABS(L41)&lt;5%,"VG",IF(ABS(L41)&lt;10%,"G",IF(ABS(L41)&lt;15%,"S","NS")))</f>
        <v>NS</v>
      </c>
      <c r="N41" s="16" t="str">
        <f>AO41</f>
        <v>NS</v>
      </c>
      <c r="O41" s="16" t="str">
        <f>BD41</f>
        <v>G</v>
      </c>
      <c r="P41" s="16" t="str">
        <f>BY41</f>
        <v>NS</v>
      </c>
      <c r="Q41" s="16">
        <v>0.97</v>
      </c>
      <c r="R41" s="16" t="str">
        <f>IF(Q41&lt;=0.5,"VG",IF(Q41&lt;=0.6,"G",IF(Q41&lt;=0.7,"S","NS")))</f>
        <v>NS</v>
      </c>
      <c r="S41" s="16" t="str">
        <f>AN41</f>
        <v>NS</v>
      </c>
      <c r="T41" s="16" t="str">
        <f>BF41</f>
        <v>NS</v>
      </c>
      <c r="U41" s="16" t="str">
        <f>BX41</f>
        <v>NS</v>
      </c>
      <c r="V41" s="16">
        <v>0.46</v>
      </c>
      <c r="W41" s="16" t="str">
        <f>IF(V41&gt;0.85,"VG",IF(V41&gt;0.75,"G",IF(V41&gt;0.6,"S","NS")))</f>
        <v>NS</v>
      </c>
      <c r="X41" s="16" t="str">
        <f>AP41</f>
        <v>NS</v>
      </c>
      <c r="Y41" s="16" t="str">
        <f>BH41</f>
        <v>NS</v>
      </c>
      <c r="Z41" s="16" t="str">
        <f>BZ41</f>
        <v>NS</v>
      </c>
      <c r="AA41" s="97">
        <v>0.484549486618644</v>
      </c>
      <c r="AB41" s="97">
        <v>0.38027639142194303</v>
      </c>
      <c r="AC41" s="97">
        <v>14.799010010840499</v>
      </c>
      <c r="AD41" s="97">
        <v>11.1423348148207</v>
      </c>
      <c r="AE41" s="97">
        <v>0.71794882365065305</v>
      </c>
      <c r="AF41" s="97">
        <v>0.78722525910825403</v>
      </c>
      <c r="AG41" s="97">
        <v>0.54811663774119601</v>
      </c>
      <c r="AH41" s="97">
        <v>0.44309989892837198</v>
      </c>
      <c r="AI41" s="39" t="s">
        <v>76</v>
      </c>
      <c r="AJ41" s="39" t="s">
        <v>73</v>
      </c>
      <c r="AK41" s="39" t="s">
        <v>76</v>
      </c>
      <c r="AL41" s="39" t="s">
        <v>76</v>
      </c>
      <c r="AM41" s="39" t="s">
        <v>73</v>
      </c>
      <c r="AN41" s="39" t="s">
        <v>73</v>
      </c>
      <c r="AO41" s="39" t="s">
        <v>73</v>
      </c>
      <c r="AP41" s="39" t="s">
        <v>73</v>
      </c>
      <c r="AR41" s="98" t="s">
        <v>81</v>
      </c>
      <c r="AS41" s="97">
        <v>0.40612566257357802</v>
      </c>
      <c r="AT41" s="97">
        <v>0.40751170973063899</v>
      </c>
      <c r="AU41" s="97">
        <v>5.8691993738379802</v>
      </c>
      <c r="AV41" s="97">
        <v>5.7095765691048497</v>
      </c>
      <c r="AW41" s="97">
        <v>0.77063242692377099</v>
      </c>
      <c r="AX41" s="97">
        <v>0.76973260959203305</v>
      </c>
      <c r="AY41" s="97">
        <v>0.46674426659517299</v>
      </c>
      <c r="AZ41" s="97">
        <v>0.46657560903393902</v>
      </c>
      <c r="BA41" s="39" t="s">
        <v>73</v>
      </c>
      <c r="BB41" s="39" t="s">
        <v>73</v>
      </c>
      <c r="BC41" s="39" t="s">
        <v>75</v>
      </c>
      <c r="BD41" s="39" t="s">
        <v>75</v>
      </c>
      <c r="BE41" s="39" t="s">
        <v>73</v>
      </c>
      <c r="BF41" s="39" t="s">
        <v>73</v>
      </c>
      <c r="BG41" s="39" t="s">
        <v>73</v>
      </c>
      <c r="BH41" s="39" t="s">
        <v>73</v>
      </c>
      <c r="BI41" s="76">
        <f>IF(BJ41=AR41,1,0)</f>
        <v>1</v>
      </c>
      <c r="BJ41" s="76" t="s">
        <v>81</v>
      </c>
      <c r="BK41" s="97">
        <v>0.46674383178235301</v>
      </c>
      <c r="BL41" s="97">
        <v>0.45150298851383103</v>
      </c>
      <c r="BM41" s="97">
        <v>13.472234338990299</v>
      </c>
      <c r="BN41" s="97">
        <v>11.931418951461501</v>
      </c>
      <c r="BO41" s="97">
        <v>0.730243910085971</v>
      </c>
      <c r="BP41" s="97">
        <v>0.740605840839896</v>
      </c>
      <c r="BQ41" s="97">
        <v>0.52759629043160605</v>
      </c>
      <c r="BR41" s="97">
        <v>0.50919525165995205</v>
      </c>
      <c r="BS41" s="76" t="s">
        <v>76</v>
      </c>
      <c r="BT41" s="76" t="s">
        <v>76</v>
      </c>
      <c r="BU41" s="76" t="s">
        <v>76</v>
      </c>
      <c r="BV41" s="76" t="s">
        <v>76</v>
      </c>
      <c r="BW41" s="76" t="s">
        <v>73</v>
      </c>
      <c r="BX41" s="76" t="s">
        <v>73</v>
      </c>
      <c r="BY41" s="76" t="s">
        <v>73</v>
      </c>
      <c r="BZ41" s="76" t="s">
        <v>73</v>
      </c>
    </row>
    <row r="42" spans="1:78" s="76" customFormat="1" x14ac:dyDescent="0.3">
      <c r="A42" s="95">
        <v>14159500</v>
      </c>
      <c r="B42" s="76">
        <v>23773009</v>
      </c>
      <c r="C42" s="76" t="s">
        <v>7</v>
      </c>
      <c r="D42" s="96">
        <v>44183</v>
      </c>
      <c r="E42" s="96"/>
      <c r="F42" s="77"/>
      <c r="G42" s="16">
        <v>0.25</v>
      </c>
      <c r="H42" s="16" t="str">
        <f>IF(G42&gt;0.8,"VG",IF(G42&gt;0.7,"G",IF(G42&gt;0.45,"S","NS")))</f>
        <v>NS</v>
      </c>
      <c r="I42" s="16" t="str">
        <f>AJ42</f>
        <v>NS</v>
      </c>
      <c r="J42" s="16" t="str">
        <f>BB42</f>
        <v>NS</v>
      </c>
      <c r="K42" s="16" t="str">
        <f>BT42</f>
        <v>S</v>
      </c>
      <c r="L42" s="28">
        <v>2.5999999999999999E-2</v>
      </c>
      <c r="M42" s="16" t="str">
        <f>IF(ABS(L42)&lt;5%,"VG",IF(ABS(L42)&lt;10%,"G",IF(ABS(L42)&lt;15%,"S","NS")))</f>
        <v>VG</v>
      </c>
      <c r="N42" s="16" t="str">
        <f>AO42</f>
        <v>NS</v>
      </c>
      <c r="O42" s="16" t="str">
        <f>BD42</f>
        <v>G</v>
      </c>
      <c r="P42" s="16" t="str">
        <f>BY42</f>
        <v>NS</v>
      </c>
      <c r="Q42" s="16">
        <v>0.86</v>
      </c>
      <c r="R42" s="16" t="str">
        <f>IF(Q42&lt;=0.5,"VG",IF(Q42&lt;=0.6,"G",IF(Q42&lt;=0.7,"S","NS")))</f>
        <v>NS</v>
      </c>
      <c r="S42" s="16" t="str">
        <f>AN42</f>
        <v>NS</v>
      </c>
      <c r="T42" s="16" t="str">
        <f>BF42</f>
        <v>NS</v>
      </c>
      <c r="U42" s="16" t="str">
        <f>BX42</f>
        <v>NS</v>
      </c>
      <c r="V42" s="16">
        <v>0.4</v>
      </c>
      <c r="W42" s="16" t="str">
        <f>IF(V42&gt;0.85,"VG",IF(V42&gt;0.75,"G",IF(V42&gt;0.6,"S","NS")))</f>
        <v>NS</v>
      </c>
      <c r="X42" s="16" t="str">
        <f>AP42</f>
        <v>NS</v>
      </c>
      <c r="Y42" s="16" t="str">
        <f>BH42</f>
        <v>NS</v>
      </c>
      <c r="Z42" s="16" t="str">
        <f>BZ42</f>
        <v>NS</v>
      </c>
      <c r="AA42" s="97">
        <v>0.484549486618644</v>
      </c>
      <c r="AB42" s="97">
        <v>0.38027639142194303</v>
      </c>
      <c r="AC42" s="97">
        <v>14.799010010840499</v>
      </c>
      <c r="AD42" s="97">
        <v>11.1423348148207</v>
      </c>
      <c r="AE42" s="97">
        <v>0.71794882365065305</v>
      </c>
      <c r="AF42" s="97">
        <v>0.78722525910825403</v>
      </c>
      <c r="AG42" s="97">
        <v>0.54811663774119601</v>
      </c>
      <c r="AH42" s="97">
        <v>0.44309989892837198</v>
      </c>
      <c r="AI42" s="39" t="s">
        <v>76</v>
      </c>
      <c r="AJ42" s="39" t="s">
        <v>73</v>
      </c>
      <c r="AK42" s="39" t="s">
        <v>76</v>
      </c>
      <c r="AL42" s="39" t="s">
        <v>76</v>
      </c>
      <c r="AM42" s="39" t="s">
        <v>73</v>
      </c>
      <c r="AN42" s="39" t="s">
        <v>73</v>
      </c>
      <c r="AO42" s="39" t="s">
        <v>73</v>
      </c>
      <c r="AP42" s="39" t="s">
        <v>73</v>
      </c>
      <c r="AR42" s="98" t="s">
        <v>81</v>
      </c>
      <c r="AS42" s="97">
        <v>0.40612566257357802</v>
      </c>
      <c r="AT42" s="97">
        <v>0.40751170973063899</v>
      </c>
      <c r="AU42" s="97">
        <v>5.8691993738379802</v>
      </c>
      <c r="AV42" s="97">
        <v>5.7095765691048497</v>
      </c>
      <c r="AW42" s="97">
        <v>0.77063242692377099</v>
      </c>
      <c r="AX42" s="97">
        <v>0.76973260959203305</v>
      </c>
      <c r="AY42" s="97">
        <v>0.46674426659517299</v>
      </c>
      <c r="AZ42" s="97">
        <v>0.46657560903393902</v>
      </c>
      <c r="BA42" s="39" t="s">
        <v>73</v>
      </c>
      <c r="BB42" s="39" t="s">
        <v>73</v>
      </c>
      <c r="BC42" s="39" t="s">
        <v>75</v>
      </c>
      <c r="BD42" s="39" t="s">
        <v>75</v>
      </c>
      <c r="BE42" s="39" t="s">
        <v>73</v>
      </c>
      <c r="BF42" s="39" t="s">
        <v>73</v>
      </c>
      <c r="BG42" s="39" t="s">
        <v>73</v>
      </c>
      <c r="BH42" s="39" t="s">
        <v>73</v>
      </c>
      <c r="BI42" s="76">
        <f>IF(BJ42=AR42,1,0)</f>
        <v>1</v>
      </c>
      <c r="BJ42" s="76" t="s">
        <v>81</v>
      </c>
      <c r="BK42" s="97">
        <v>0.46674383178235301</v>
      </c>
      <c r="BL42" s="97">
        <v>0.45150298851383103</v>
      </c>
      <c r="BM42" s="97">
        <v>13.472234338990299</v>
      </c>
      <c r="BN42" s="97">
        <v>11.931418951461501</v>
      </c>
      <c r="BO42" s="97">
        <v>0.730243910085971</v>
      </c>
      <c r="BP42" s="97">
        <v>0.740605840839896</v>
      </c>
      <c r="BQ42" s="97">
        <v>0.52759629043160605</v>
      </c>
      <c r="BR42" s="97">
        <v>0.50919525165995205</v>
      </c>
      <c r="BS42" s="76" t="s">
        <v>76</v>
      </c>
      <c r="BT42" s="76" t="s">
        <v>76</v>
      </c>
      <c r="BU42" s="76" t="s">
        <v>76</v>
      </c>
      <c r="BV42" s="76" t="s">
        <v>76</v>
      </c>
      <c r="BW42" s="76" t="s">
        <v>73</v>
      </c>
      <c r="BX42" s="76" t="s">
        <v>73</v>
      </c>
      <c r="BY42" s="76" t="s">
        <v>73</v>
      </c>
      <c r="BZ42" s="76" t="s">
        <v>73</v>
      </c>
    </row>
    <row r="43" spans="1:78" s="76" customFormat="1" x14ac:dyDescent="0.3">
      <c r="A43" s="95">
        <v>14159500</v>
      </c>
      <c r="B43" s="76">
        <v>23773009</v>
      </c>
      <c r="C43" s="76" t="s">
        <v>7</v>
      </c>
      <c r="D43" s="96" t="s">
        <v>185</v>
      </c>
      <c r="E43" s="96"/>
      <c r="F43" s="77"/>
      <c r="G43" s="16">
        <v>0.24</v>
      </c>
      <c r="H43" s="16" t="str">
        <f>IF(G43&gt;0.8,"VG",IF(G43&gt;0.7,"G",IF(G43&gt;0.45,"S","NS")))</f>
        <v>NS</v>
      </c>
      <c r="I43" s="16" t="str">
        <f>AJ43</f>
        <v>NS</v>
      </c>
      <c r="J43" s="16" t="str">
        <f>BB43</f>
        <v>NS</v>
      </c>
      <c r="K43" s="16" t="str">
        <f>BT43</f>
        <v>S</v>
      </c>
      <c r="L43" s="28">
        <v>5.3999999999999999E-2</v>
      </c>
      <c r="M43" s="16" t="str">
        <f>IF(ABS(L43)&lt;5%,"VG",IF(ABS(L43)&lt;10%,"G",IF(ABS(L43)&lt;15%,"S","NS")))</f>
        <v>G</v>
      </c>
      <c r="N43" s="16" t="str">
        <f>AO43</f>
        <v>NS</v>
      </c>
      <c r="O43" s="16" t="str">
        <f>BD43</f>
        <v>G</v>
      </c>
      <c r="P43" s="16" t="str">
        <f>BY43</f>
        <v>NS</v>
      </c>
      <c r="Q43" s="16">
        <v>0.87</v>
      </c>
      <c r="R43" s="16" t="str">
        <f>IF(Q43&lt;=0.5,"VG",IF(Q43&lt;=0.6,"G",IF(Q43&lt;=0.7,"S","NS")))</f>
        <v>NS</v>
      </c>
      <c r="S43" s="16" t="str">
        <f>AN43</f>
        <v>NS</v>
      </c>
      <c r="T43" s="16" t="str">
        <f>BF43</f>
        <v>NS</v>
      </c>
      <c r="U43" s="16" t="str">
        <f>BX43</f>
        <v>NS</v>
      </c>
      <c r="V43" s="16">
        <v>0.38</v>
      </c>
      <c r="W43" s="16" t="str">
        <f>IF(V43&gt;0.85,"VG",IF(V43&gt;0.75,"G",IF(V43&gt;0.6,"S","NS")))</f>
        <v>NS</v>
      </c>
      <c r="X43" s="16" t="str">
        <f>AP43</f>
        <v>NS</v>
      </c>
      <c r="Y43" s="16" t="str">
        <f>BH43</f>
        <v>NS</v>
      </c>
      <c r="Z43" s="16" t="str">
        <f>BZ43</f>
        <v>NS</v>
      </c>
      <c r="AA43" s="97">
        <v>0.484549486618644</v>
      </c>
      <c r="AB43" s="97">
        <v>0.38027639142194303</v>
      </c>
      <c r="AC43" s="97">
        <v>14.799010010840499</v>
      </c>
      <c r="AD43" s="97">
        <v>11.1423348148207</v>
      </c>
      <c r="AE43" s="97">
        <v>0.71794882365065305</v>
      </c>
      <c r="AF43" s="97">
        <v>0.78722525910825403</v>
      </c>
      <c r="AG43" s="97">
        <v>0.54811663774119601</v>
      </c>
      <c r="AH43" s="97">
        <v>0.44309989892837198</v>
      </c>
      <c r="AI43" s="39" t="s">
        <v>76</v>
      </c>
      <c r="AJ43" s="39" t="s">
        <v>73</v>
      </c>
      <c r="AK43" s="39" t="s">
        <v>76</v>
      </c>
      <c r="AL43" s="39" t="s">
        <v>76</v>
      </c>
      <c r="AM43" s="39" t="s">
        <v>73</v>
      </c>
      <c r="AN43" s="39" t="s">
        <v>73</v>
      </c>
      <c r="AO43" s="39" t="s">
        <v>73</v>
      </c>
      <c r="AP43" s="39" t="s">
        <v>73</v>
      </c>
      <c r="AR43" s="98" t="s">
        <v>81</v>
      </c>
      <c r="AS43" s="97">
        <v>0.40612566257357802</v>
      </c>
      <c r="AT43" s="97">
        <v>0.40751170973063899</v>
      </c>
      <c r="AU43" s="97">
        <v>5.8691993738379802</v>
      </c>
      <c r="AV43" s="97">
        <v>5.7095765691048497</v>
      </c>
      <c r="AW43" s="97">
        <v>0.77063242692377099</v>
      </c>
      <c r="AX43" s="97">
        <v>0.76973260959203305</v>
      </c>
      <c r="AY43" s="97">
        <v>0.46674426659517299</v>
      </c>
      <c r="AZ43" s="97">
        <v>0.46657560903393902</v>
      </c>
      <c r="BA43" s="39" t="s">
        <v>73</v>
      </c>
      <c r="BB43" s="39" t="s">
        <v>73</v>
      </c>
      <c r="BC43" s="39" t="s">
        <v>75</v>
      </c>
      <c r="BD43" s="39" t="s">
        <v>75</v>
      </c>
      <c r="BE43" s="39" t="s">
        <v>73</v>
      </c>
      <c r="BF43" s="39" t="s">
        <v>73</v>
      </c>
      <c r="BG43" s="39" t="s">
        <v>73</v>
      </c>
      <c r="BH43" s="39" t="s">
        <v>73</v>
      </c>
      <c r="BI43" s="76">
        <f>IF(BJ43=AR43,1,0)</f>
        <v>1</v>
      </c>
      <c r="BJ43" s="76" t="s">
        <v>81</v>
      </c>
      <c r="BK43" s="97">
        <v>0.46674383178235301</v>
      </c>
      <c r="BL43" s="97">
        <v>0.45150298851383103</v>
      </c>
      <c r="BM43" s="97">
        <v>13.472234338990299</v>
      </c>
      <c r="BN43" s="97">
        <v>11.931418951461501</v>
      </c>
      <c r="BO43" s="97">
        <v>0.730243910085971</v>
      </c>
      <c r="BP43" s="97">
        <v>0.740605840839896</v>
      </c>
      <c r="BQ43" s="97">
        <v>0.52759629043160605</v>
      </c>
      <c r="BR43" s="97">
        <v>0.50919525165995205</v>
      </c>
      <c r="BS43" s="76" t="s">
        <v>76</v>
      </c>
      <c r="BT43" s="76" t="s">
        <v>76</v>
      </c>
      <c r="BU43" s="76" t="s">
        <v>76</v>
      </c>
      <c r="BV43" s="76" t="s">
        <v>76</v>
      </c>
      <c r="BW43" s="76" t="s">
        <v>73</v>
      </c>
      <c r="BX43" s="76" t="s">
        <v>73</v>
      </c>
      <c r="BY43" s="76" t="s">
        <v>73</v>
      </c>
      <c r="BZ43" s="76" t="s">
        <v>73</v>
      </c>
    </row>
    <row r="44" spans="1:78" s="76" customFormat="1" x14ac:dyDescent="0.3">
      <c r="A44" s="95">
        <v>14159500</v>
      </c>
      <c r="B44" s="76">
        <v>23773009</v>
      </c>
      <c r="C44" s="76" t="s">
        <v>7</v>
      </c>
      <c r="D44" s="96" t="s">
        <v>204</v>
      </c>
      <c r="E44" s="96"/>
      <c r="F44" s="77"/>
      <c r="G44" s="16">
        <v>0.2</v>
      </c>
      <c r="H44" s="16" t="str">
        <f>IF(G44&gt;0.8,"VG",IF(G44&gt;0.7,"G",IF(G44&gt;0.45,"S","NS")))</f>
        <v>NS</v>
      </c>
      <c r="I44" s="16" t="str">
        <f>AJ44</f>
        <v>NS</v>
      </c>
      <c r="J44" s="16" t="str">
        <f>BB44</f>
        <v>NS</v>
      </c>
      <c r="K44" s="16" t="str">
        <f>BT44</f>
        <v>S</v>
      </c>
      <c r="L44" s="28">
        <v>0.33800000000000002</v>
      </c>
      <c r="M44" s="16" t="str">
        <f>IF(ABS(L44)&lt;5%,"VG",IF(ABS(L44)&lt;10%,"G",IF(ABS(L44)&lt;15%,"S","NS")))</f>
        <v>NS</v>
      </c>
      <c r="N44" s="16" t="str">
        <f>AO44</f>
        <v>NS</v>
      </c>
      <c r="O44" s="16" t="str">
        <f>BD44</f>
        <v>G</v>
      </c>
      <c r="P44" s="16" t="str">
        <f>BY44</f>
        <v>NS</v>
      </c>
      <c r="Q44" s="16">
        <v>0.83</v>
      </c>
      <c r="R44" s="16" t="str">
        <f>IF(Q44&lt;=0.5,"VG",IF(Q44&lt;=0.6,"G",IF(Q44&lt;=0.7,"S","NS")))</f>
        <v>NS</v>
      </c>
      <c r="S44" s="16" t="str">
        <f>AN44</f>
        <v>NS</v>
      </c>
      <c r="T44" s="16" t="str">
        <f>BF44</f>
        <v>NS</v>
      </c>
      <c r="U44" s="16" t="str">
        <f>BX44</f>
        <v>NS</v>
      </c>
      <c r="V44" s="16">
        <v>0.38</v>
      </c>
      <c r="W44" s="16" t="str">
        <f>IF(V44&gt;0.85,"VG",IF(V44&gt;0.75,"G",IF(V44&gt;0.6,"S","NS")))</f>
        <v>NS</v>
      </c>
      <c r="X44" s="16" t="str">
        <f>AP44</f>
        <v>NS</v>
      </c>
      <c r="Y44" s="16" t="str">
        <f>BH44</f>
        <v>NS</v>
      </c>
      <c r="Z44" s="16" t="str">
        <f>BZ44</f>
        <v>NS</v>
      </c>
      <c r="AA44" s="97">
        <v>0.484549486618644</v>
      </c>
      <c r="AB44" s="97">
        <v>0.38027639142194303</v>
      </c>
      <c r="AC44" s="97">
        <v>14.799010010840499</v>
      </c>
      <c r="AD44" s="97">
        <v>11.1423348148207</v>
      </c>
      <c r="AE44" s="97">
        <v>0.71794882365065305</v>
      </c>
      <c r="AF44" s="97">
        <v>0.78722525910825403</v>
      </c>
      <c r="AG44" s="97">
        <v>0.54811663774119601</v>
      </c>
      <c r="AH44" s="97">
        <v>0.44309989892837198</v>
      </c>
      <c r="AI44" s="39" t="s">
        <v>76</v>
      </c>
      <c r="AJ44" s="39" t="s">
        <v>73</v>
      </c>
      <c r="AK44" s="39" t="s">
        <v>76</v>
      </c>
      <c r="AL44" s="39" t="s">
        <v>76</v>
      </c>
      <c r="AM44" s="39" t="s">
        <v>73</v>
      </c>
      <c r="AN44" s="39" t="s">
        <v>73</v>
      </c>
      <c r="AO44" s="39" t="s">
        <v>73</v>
      </c>
      <c r="AP44" s="39" t="s">
        <v>73</v>
      </c>
      <c r="AR44" s="98" t="s">
        <v>81</v>
      </c>
      <c r="AS44" s="97">
        <v>0.40612566257357802</v>
      </c>
      <c r="AT44" s="97">
        <v>0.40751170973063899</v>
      </c>
      <c r="AU44" s="97">
        <v>5.8691993738379802</v>
      </c>
      <c r="AV44" s="97">
        <v>5.7095765691048497</v>
      </c>
      <c r="AW44" s="97">
        <v>0.77063242692377099</v>
      </c>
      <c r="AX44" s="97">
        <v>0.76973260959203305</v>
      </c>
      <c r="AY44" s="97">
        <v>0.46674426659517299</v>
      </c>
      <c r="AZ44" s="97">
        <v>0.46657560903393902</v>
      </c>
      <c r="BA44" s="39" t="s">
        <v>73</v>
      </c>
      <c r="BB44" s="39" t="s">
        <v>73</v>
      </c>
      <c r="BC44" s="39" t="s">
        <v>75</v>
      </c>
      <c r="BD44" s="39" t="s">
        <v>75</v>
      </c>
      <c r="BE44" s="39" t="s">
        <v>73</v>
      </c>
      <c r="BF44" s="39" t="s">
        <v>73</v>
      </c>
      <c r="BG44" s="39" t="s">
        <v>73</v>
      </c>
      <c r="BH44" s="39" t="s">
        <v>73</v>
      </c>
      <c r="BI44" s="76">
        <f>IF(BJ44=AR44,1,0)</f>
        <v>1</v>
      </c>
      <c r="BJ44" s="76" t="s">
        <v>81</v>
      </c>
      <c r="BK44" s="97">
        <v>0.46674383178235301</v>
      </c>
      <c r="BL44" s="97">
        <v>0.45150298851383103</v>
      </c>
      <c r="BM44" s="97">
        <v>13.472234338990299</v>
      </c>
      <c r="BN44" s="97">
        <v>11.931418951461501</v>
      </c>
      <c r="BO44" s="97">
        <v>0.730243910085971</v>
      </c>
      <c r="BP44" s="97">
        <v>0.740605840839896</v>
      </c>
      <c r="BQ44" s="97">
        <v>0.52759629043160605</v>
      </c>
      <c r="BR44" s="97">
        <v>0.50919525165995205</v>
      </c>
      <c r="BS44" s="76" t="s">
        <v>76</v>
      </c>
      <c r="BT44" s="76" t="s">
        <v>76</v>
      </c>
      <c r="BU44" s="76" t="s">
        <v>76</v>
      </c>
      <c r="BV44" s="76" t="s">
        <v>76</v>
      </c>
      <c r="BW44" s="76" t="s">
        <v>73</v>
      </c>
      <c r="BX44" s="76" t="s">
        <v>73</v>
      </c>
      <c r="BY44" s="76" t="s">
        <v>73</v>
      </c>
      <c r="BZ44" s="76" t="s">
        <v>73</v>
      </c>
    </row>
    <row r="45" spans="1:78" s="76" customFormat="1" x14ac:dyDescent="0.3">
      <c r="A45" s="95">
        <v>14159500</v>
      </c>
      <c r="B45" s="76">
        <v>23773009</v>
      </c>
      <c r="C45" s="76" t="s">
        <v>7</v>
      </c>
      <c r="D45" s="96" t="s">
        <v>205</v>
      </c>
      <c r="E45" s="96"/>
      <c r="F45" s="77"/>
      <c r="G45" s="16">
        <v>0.34</v>
      </c>
      <c r="H45" s="16" t="str">
        <f>IF(G45&gt;0.8,"VG",IF(G45&gt;0.7,"G",IF(G45&gt;0.45,"S","NS")))</f>
        <v>NS</v>
      </c>
      <c r="I45" s="16" t="str">
        <f>AJ45</f>
        <v>NS</v>
      </c>
      <c r="J45" s="16" t="str">
        <f>BB45</f>
        <v>NS</v>
      </c>
      <c r="K45" s="16" t="str">
        <f>BT45</f>
        <v>S</v>
      </c>
      <c r="L45" s="28">
        <v>0.221</v>
      </c>
      <c r="M45" s="16" t="str">
        <f>IF(ABS(L45)&lt;5%,"VG",IF(ABS(L45)&lt;10%,"G",IF(ABS(L45)&lt;15%,"S","NS")))</f>
        <v>NS</v>
      </c>
      <c r="N45" s="16" t="str">
        <f>AO45</f>
        <v>NS</v>
      </c>
      <c r="O45" s="16" t="str">
        <f>BD45</f>
        <v>G</v>
      </c>
      <c r="P45" s="16" t="str">
        <f>BY45</f>
        <v>NS</v>
      </c>
      <c r="Q45" s="16">
        <v>0.78</v>
      </c>
      <c r="R45" s="16" t="str">
        <f>IF(Q45&lt;=0.5,"VG",IF(Q45&lt;=0.6,"G",IF(Q45&lt;=0.7,"S","NS")))</f>
        <v>NS</v>
      </c>
      <c r="S45" s="16" t="str">
        <f>AN45</f>
        <v>NS</v>
      </c>
      <c r="T45" s="16" t="str">
        <f>BF45</f>
        <v>NS</v>
      </c>
      <c r="U45" s="16" t="str">
        <f>BX45</f>
        <v>NS</v>
      </c>
      <c r="V45" s="16">
        <v>0.44</v>
      </c>
      <c r="W45" s="16" t="str">
        <f>IF(V45&gt;0.85,"VG",IF(V45&gt;0.75,"G",IF(V45&gt;0.6,"S","NS")))</f>
        <v>NS</v>
      </c>
      <c r="X45" s="16" t="str">
        <f>AP45</f>
        <v>NS</v>
      </c>
      <c r="Y45" s="16" t="str">
        <f>BH45</f>
        <v>NS</v>
      </c>
      <c r="Z45" s="16" t="str">
        <f>BZ45</f>
        <v>NS</v>
      </c>
      <c r="AA45" s="97">
        <v>0.484549486618644</v>
      </c>
      <c r="AB45" s="97">
        <v>0.38027639142194303</v>
      </c>
      <c r="AC45" s="97">
        <v>14.799010010840499</v>
      </c>
      <c r="AD45" s="97">
        <v>11.1423348148207</v>
      </c>
      <c r="AE45" s="97">
        <v>0.71794882365065305</v>
      </c>
      <c r="AF45" s="97">
        <v>0.78722525910825403</v>
      </c>
      <c r="AG45" s="97">
        <v>0.54811663774119601</v>
      </c>
      <c r="AH45" s="97">
        <v>0.44309989892837198</v>
      </c>
      <c r="AI45" s="39" t="s">
        <v>76</v>
      </c>
      <c r="AJ45" s="39" t="s">
        <v>73</v>
      </c>
      <c r="AK45" s="39" t="s">
        <v>76</v>
      </c>
      <c r="AL45" s="39" t="s">
        <v>76</v>
      </c>
      <c r="AM45" s="39" t="s">
        <v>73</v>
      </c>
      <c r="AN45" s="39" t="s">
        <v>73</v>
      </c>
      <c r="AO45" s="39" t="s">
        <v>73</v>
      </c>
      <c r="AP45" s="39" t="s">
        <v>73</v>
      </c>
      <c r="AR45" s="98" t="s">
        <v>81</v>
      </c>
      <c r="AS45" s="97">
        <v>0.40612566257357802</v>
      </c>
      <c r="AT45" s="97">
        <v>0.40751170973063899</v>
      </c>
      <c r="AU45" s="97">
        <v>5.8691993738379802</v>
      </c>
      <c r="AV45" s="97">
        <v>5.7095765691048497</v>
      </c>
      <c r="AW45" s="97">
        <v>0.77063242692377099</v>
      </c>
      <c r="AX45" s="97">
        <v>0.76973260959203305</v>
      </c>
      <c r="AY45" s="97">
        <v>0.46674426659517299</v>
      </c>
      <c r="AZ45" s="97">
        <v>0.46657560903393902</v>
      </c>
      <c r="BA45" s="39" t="s">
        <v>73</v>
      </c>
      <c r="BB45" s="39" t="s">
        <v>73</v>
      </c>
      <c r="BC45" s="39" t="s">
        <v>75</v>
      </c>
      <c r="BD45" s="39" t="s">
        <v>75</v>
      </c>
      <c r="BE45" s="39" t="s">
        <v>73</v>
      </c>
      <c r="BF45" s="39" t="s">
        <v>73</v>
      </c>
      <c r="BG45" s="39" t="s">
        <v>73</v>
      </c>
      <c r="BH45" s="39" t="s">
        <v>73</v>
      </c>
      <c r="BI45" s="76">
        <f>IF(BJ45=AR45,1,0)</f>
        <v>1</v>
      </c>
      <c r="BJ45" s="76" t="s">
        <v>81</v>
      </c>
      <c r="BK45" s="97">
        <v>0.46674383178235301</v>
      </c>
      <c r="BL45" s="97">
        <v>0.45150298851383103</v>
      </c>
      <c r="BM45" s="97">
        <v>13.472234338990299</v>
      </c>
      <c r="BN45" s="97">
        <v>11.931418951461501</v>
      </c>
      <c r="BO45" s="97">
        <v>0.730243910085971</v>
      </c>
      <c r="BP45" s="97">
        <v>0.740605840839896</v>
      </c>
      <c r="BQ45" s="97">
        <v>0.52759629043160605</v>
      </c>
      <c r="BR45" s="97">
        <v>0.50919525165995205</v>
      </c>
      <c r="BS45" s="76" t="s">
        <v>76</v>
      </c>
      <c r="BT45" s="76" t="s">
        <v>76</v>
      </c>
      <c r="BU45" s="76" t="s">
        <v>76</v>
      </c>
      <c r="BV45" s="76" t="s">
        <v>76</v>
      </c>
      <c r="BW45" s="76" t="s">
        <v>73</v>
      </c>
      <c r="BX45" s="76" t="s">
        <v>73</v>
      </c>
      <c r="BY45" s="76" t="s">
        <v>73</v>
      </c>
      <c r="BZ45" s="76" t="s">
        <v>73</v>
      </c>
    </row>
    <row r="46" spans="1:78" s="69" customFormat="1" x14ac:dyDescent="0.3">
      <c r="A46" s="72"/>
      <c r="F46" s="80"/>
      <c r="G46" s="70"/>
      <c r="H46" s="70"/>
      <c r="I46" s="70"/>
      <c r="J46" s="70"/>
      <c r="K46" s="70"/>
      <c r="L46" s="71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3"/>
      <c r="AB46" s="73"/>
      <c r="AC46" s="73"/>
      <c r="AD46" s="73"/>
      <c r="AE46" s="73"/>
      <c r="AF46" s="73"/>
      <c r="AG46" s="73"/>
      <c r="AH46" s="73"/>
      <c r="AI46" s="74"/>
      <c r="AJ46" s="74"/>
      <c r="AK46" s="74"/>
      <c r="AL46" s="74"/>
      <c r="AM46" s="74"/>
      <c r="AN46" s="74"/>
      <c r="AO46" s="74"/>
      <c r="AP46" s="74"/>
      <c r="AR46" s="75"/>
      <c r="AS46" s="73"/>
      <c r="AT46" s="73"/>
      <c r="AU46" s="73"/>
      <c r="AV46" s="73"/>
      <c r="AW46" s="73"/>
      <c r="AX46" s="73"/>
      <c r="AY46" s="73"/>
      <c r="AZ46" s="73"/>
      <c r="BA46" s="74"/>
      <c r="BB46" s="74"/>
      <c r="BC46" s="74"/>
      <c r="BD46" s="74"/>
      <c r="BE46" s="74"/>
      <c r="BF46" s="74"/>
      <c r="BG46" s="74"/>
      <c r="BH46" s="74"/>
      <c r="BK46" s="73"/>
      <c r="BL46" s="73"/>
      <c r="BM46" s="73"/>
      <c r="BN46" s="73"/>
      <c r="BO46" s="73"/>
      <c r="BP46" s="73"/>
      <c r="BQ46" s="73"/>
      <c r="BR46" s="73"/>
    </row>
    <row r="47" spans="1:78" s="63" customFormat="1" x14ac:dyDescent="0.3">
      <c r="A47" s="62" t="s">
        <v>82</v>
      </c>
      <c r="B47" s="63">
        <v>23773411</v>
      </c>
      <c r="C47" s="63" t="s">
        <v>9</v>
      </c>
      <c r="D47" s="63" t="s">
        <v>172</v>
      </c>
      <c r="F47" s="77"/>
      <c r="G47" s="64">
        <v>0.84399999999999997</v>
      </c>
      <c r="H47" s="64" t="str">
        <f>IF(G47&gt;0.8,"VG",IF(G47&gt;0.7,"G",IF(G47&gt;0.45,"S","NS")))</f>
        <v>VG</v>
      </c>
      <c r="I47" s="64" t="str">
        <f>AJ47</f>
        <v>G</v>
      </c>
      <c r="J47" s="64" t="str">
        <f>BB47</f>
        <v>G</v>
      </c>
      <c r="K47" s="64" t="str">
        <f>BT47</f>
        <v>G</v>
      </c>
      <c r="L47" s="65">
        <v>-6.0000000000000001E-3</v>
      </c>
      <c r="M47" s="64" t="str">
        <f>IF(ABS(L47)&lt;5%,"VG",IF(ABS(L47)&lt;10%,"G",IF(ABS(L47)&lt;15%,"S","NS")))</f>
        <v>VG</v>
      </c>
      <c r="N47" s="64" t="str">
        <f>AO47</f>
        <v>VG</v>
      </c>
      <c r="O47" s="64" t="str">
        <f>BD47</f>
        <v>NS</v>
      </c>
      <c r="P47" s="64" t="str">
        <f>BY47</f>
        <v>VG</v>
      </c>
      <c r="Q47" s="64">
        <v>0.39400000000000002</v>
      </c>
      <c r="R47" s="64" t="str">
        <f>IF(Q47&lt;=0.5,"VG",IF(Q47&lt;=0.6,"G",IF(Q47&lt;=0.7,"S","NS")))</f>
        <v>VG</v>
      </c>
      <c r="S47" s="64" t="str">
        <f>AN47</f>
        <v>G</v>
      </c>
      <c r="T47" s="64" t="str">
        <f>BF47</f>
        <v>G</v>
      </c>
      <c r="U47" s="64" t="str">
        <f>BX47</f>
        <v>G</v>
      </c>
      <c r="V47" s="64">
        <v>0.84399999999999997</v>
      </c>
      <c r="W47" s="64" t="str">
        <f>IF(V47&gt;0.85,"VG",IF(V47&gt;0.75,"G",IF(V47&gt;0.6,"S","NS")))</f>
        <v>G</v>
      </c>
      <c r="X47" s="64" t="str">
        <f>AP47</f>
        <v>G</v>
      </c>
      <c r="Y47" s="64" t="str">
        <f>BH47</f>
        <v>VG</v>
      </c>
      <c r="Z47" s="64" t="str">
        <f>BZ47</f>
        <v>VG</v>
      </c>
      <c r="AA47" s="66">
        <v>0.73647635295409697</v>
      </c>
      <c r="AB47" s="66">
        <v>0.71217887307743999</v>
      </c>
      <c r="AC47" s="66">
        <v>27.2620221999235</v>
      </c>
      <c r="AD47" s="66">
        <v>24.524223809741301</v>
      </c>
      <c r="AE47" s="66">
        <v>0.51334554351421302</v>
      </c>
      <c r="AF47" s="66">
        <v>0.53648963356486201</v>
      </c>
      <c r="AG47" s="66">
        <v>0.86031266235227699</v>
      </c>
      <c r="AH47" s="66">
        <v>0.80604704905596902</v>
      </c>
      <c r="AI47" s="67" t="s">
        <v>75</v>
      </c>
      <c r="AJ47" s="67" t="s">
        <v>75</v>
      </c>
      <c r="AK47" s="67" t="s">
        <v>73</v>
      </c>
      <c r="AL47" s="67" t="s">
        <v>73</v>
      </c>
      <c r="AM47" s="67" t="s">
        <v>75</v>
      </c>
      <c r="AN47" s="67" t="s">
        <v>75</v>
      </c>
      <c r="AO47" s="67" t="s">
        <v>77</v>
      </c>
      <c r="AP47" s="67" t="s">
        <v>75</v>
      </c>
      <c r="AR47" s="68" t="s">
        <v>83</v>
      </c>
      <c r="AS47" s="66">
        <v>0.73846200721585697</v>
      </c>
      <c r="AT47" s="66">
        <v>0.73940362028250395</v>
      </c>
      <c r="AU47" s="66">
        <v>26.413443273521001</v>
      </c>
      <c r="AV47" s="66">
        <v>26.218954908900098</v>
      </c>
      <c r="AW47" s="66">
        <v>0.51140785365903696</v>
      </c>
      <c r="AX47" s="66">
        <v>0.510486414821683</v>
      </c>
      <c r="AY47" s="66">
        <v>0.85207820283356694</v>
      </c>
      <c r="AZ47" s="66">
        <v>0.85461743340531704</v>
      </c>
      <c r="BA47" s="67" t="s">
        <v>75</v>
      </c>
      <c r="BB47" s="67" t="s">
        <v>75</v>
      </c>
      <c r="BC47" s="67" t="s">
        <v>73</v>
      </c>
      <c r="BD47" s="67" t="s">
        <v>73</v>
      </c>
      <c r="BE47" s="67" t="s">
        <v>75</v>
      </c>
      <c r="BF47" s="67" t="s">
        <v>75</v>
      </c>
      <c r="BG47" s="67" t="s">
        <v>77</v>
      </c>
      <c r="BH47" s="67" t="s">
        <v>77</v>
      </c>
      <c r="BI47" s="63">
        <f>IF(BJ47=AR47,1,0)</f>
        <v>1</v>
      </c>
      <c r="BJ47" s="63" t="s">
        <v>83</v>
      </c>
      <c r="BK47" s="66">
        <v>0.739728356583635</v>
      </c>
      <c r="BL47" s="66">
        <v>0.74088756788968202</v>
      </c>
      <c r="BM47" s="66">
        <v>26.943030662540899</v>
      </c>
      <c r="BN47" s="66">
        <v>26.625025595358</v>
      </c>
      <c r="BO47" s="66">
        <v>0.51016825010614397</v>
      </c>
      <c r="BP47" s="66">
        <v>0.50903087539983105</v>
      </c>
      <c r="BQ47" s="66">
        <v>0.85983829217951901</v>
      </c>
      <c r="BR47" s="66">
        <v>0.86117403136036696</v>
      </c>
      <c r="BS47" s="63" t="s">
        <v>75</v>
      </c>
      <c r="BT47" s="63" t="s">
        <v>75</v>
      </c>
      <c r="BU47" s="63" t="s">
        <v>73</v>
      </c>
      <c r="BV47" s="63" t="s">
        <v>73</v>
      </c>
      <c r="BW47" s="63" t="s">
        <v>75</v>
      </c>
      <c r="BX47" s="63" t="s">
        <v>75</v>
      </c>
      <c r="BY47" s="63" t="s">
        <v>77</v>
      </c>
      <c r="BZ47" s="63" t="s">
        <v>77</v>
      </c>
    </row>
    <row r="48" spans="1:78" s="63" customFormat="1" x14ac:dyDescent="0.3">
      <c r="A48" s="62" t="s">
        <v>82</v>
      </c>
      <c r="B48" s="63">
        <v>23773411</v>
      </c>
      <c r="C48" s="63" t="s">
        <v>9</v>
      </c>
      <c r="D48" s="63" t="s">
        <v>178</v>
      </c>
      <c r="F48" s="77"/>
      <c r="G48" s="64">
        <v>0.81</v>
      </c>
      <c r="H48" s="64" t="str">
        <f>IF(G48&gt;0.8,"VG",IF(G48&gt;0.7,"G",IF(G48&gt;0.45,"S","NS")))</f>
        <v>VG</v>
      </c>
      <c r="I48" s="64" t="str">
        <f>AJ48</f>
        <v>G</v>
      </c>
      <c r="J48" s="64" t="str">
        <f>BB48</f>
        <v>G</v>
      </c>
      <c r="K48" s="64" t="str">
        <f>BT48</f>
        <v>G</v>
      </c>
      <c r="L48" s="65">
        <v>-6.2E-2</v>
      </c>
      <c r="M48" s="64" t="str">
        <f>IF(ABS(L48)&lt;5%,"VG",IF(ABS(L48)&lt;10%,"G",IF(ABS(L48)&lt;15%,"S","NS")))</f>
        <v>G</v>
      </c>
      <c r="N48" s="64" t="str">
        <f>AO48</f>
        <v>VG</v>
      </c>
      <c r="O48" s="64" t="str">
        <f>BD48</f>
        <v>NS</v>
      </c>
      <c r="P48" s="64" t="str">
        <f>BY48</f>
        <v>VG</v>
      </c>
      <c r="Q48" s="64">
        <v>0.44</v>
      </c>
      <c r="R48" s="64" t="str">
        <f>IF(Q48&lt;=0.5,"VG",IF(Q48&lt;=0.6,"G",IF(Q48&lt;=0.7,"S","NS")))</f>
        <v>VG</v>
      </c>
      <c r="S48" s="64" t="str">
        <f>AN48</f>
        <v>G</v>
      </c>
      <c r="T48" s="64" t="str">
        <f>BF48</f>
        <v>G</v>
      </c>
      <c r="U48" s="64" t="str">
        <f>BX48</f>
        <v>G</v>
      </c>
      <c r="V48" s="64">
        <v>0.81</v>
      </c>
      <c r="W48" s="64" t="str">
        <f>IF(V48&gt;0.85,"VG",IF(V48&gt;0.75,"G",IF(V48&gt;0.6,"S","NS")))</f>
        <v>G</v>
      </c>
      <c r="X48" s="64" t="str">
        <f>AP48</f>
        <v>G</v>
      </c>
      <c r="Y48" s="64" t="str">
        <f>BH48</f>
        <v>VG</v>
      </c>
      <c r="Z48" s="64" t="str">
        <f>BZ48</f>
        <v>VG</v>
      </c>
      <c r="AA48" s="66">
        <v>0.73647635295409697</v>
      </c>
      <c r="AB48" s="66">
        <v>0.71217887307743999</v>
      </c>
      <c r="AC48" s="66">
        <v>27.2620221999235</v>
      </c>
      <c r="AD48" s="66">
        <v>24.524223809741301</v>
      </c>
      <c r="AE48" s="66">
        <v>0.51334554351421302</v>
      </c>
      <c r="AF48" s="66">
        <v>0.53648963356486201</v>
      </c>
      <c r="AG48" s="66">
        <v>0.86031266235227699</v>
      </c>
      <c r="AH48" s="66">
        <v>0.80604704905596902</v>
      </c>
      <c r="AI48" s="67" t="s">
        <v>75</v>
      </c>
      <c r="AJ48" s="67" t="s">
        <v>75</v>
      </c>
      <c r="AK48" s="67" t="s">
        <v>73</v>
      </c>
      <c r="AL48" s="67" t="s">
        <v>73</v>
      </c>
      <c r="AM48" s="67" t="s">
        <v>75</v>
      </c>
      <c r="AN48" s="67" t="s">
        <v>75</v>
      </c>
      <c r="AO48" s="67" t="s">
        <v>77</v>
      </c>
      <c r="AP48" s="67" t="s">
        <v>75</v>
      </c>
      <c r="AR48" s="68" t="s">
        <v>83</v>
      </c>
      <c r="AS48" s="66">
        <v>0.73846200721585697</v>
      </c>
      <c r="AT48" s="66">
        <v>0.73940362028250395</v>
      </c>
      <c r="AU48" s="66">
        <v>26.413443273521001</v>
      </c>
      <c r="AV48" s="66">
        <v>26.218954908900098</v>
      </c>
      <c r="AW48" s="66">
        <v>0.51140785365903696</v>
      </c>
      <c r="AX48" s="66">
        <v>0.510486414821683</v>
      </c>
      <c r="AY48" s="66">
        <v>0.85207820283356694</v>
      </c>
      <c r="AZ48" s="66">
        <v>0.85461743340531704</v>
      </c>
      <c r="BA48" s="67" t="s">
        <v>75</v>
      </c>
      <c r="BB48" s="67" t="s">
        <v>75</v>
      </c>
      <c r="BC48" s="67" t="s">
        <v>73</v>
      </c>
      <c r="BD48" s="67" t="s">
        <v>73</v>
      </c>
      <c r="BE48" s="67" t="s">
        <v>75</v>
      </c>
      <c r="BF48" s="67" t="s">
        <v>75</v>
      </c>
      <c r="BG48" s="67" t="s">
        <v>77</v>
      </c>
      <c r="BH48" s="67" t="s">
        <v>77</v>
      </c>
      <c r="BI48" s="63">
        <f>IF(BJ48=AR48,1,0)</f>
        <v>1</v>
      </c>
      <c r="BJ48" s="63" t="s">
        <v>83</v>
      </c>
      <c r="BK48" s="66">
        <v>0.739728356583635</v>
      </c>
      <c r="BL48" s="66">
        <v>0.74088756788968202</v>
      </c>
      <c r="BM48" s="66">
        <v>26.943030662540899</v>
      </c>
      <c r="BN48" s="66">
        <v>26.625025595358</v>
      </c>
      <c r="BO48" s="66">
        <v>0.51016825010614397</v>
      </c>
      <c r="BP48" s="66">
        <v>0.50903087539983105</v>
      </c>
      <c r="BQ48" s="66">
        <v>0.85983829217951901</v>
      </c>
      <c r="BR48" s="66">
        <v>0.86117403136036696</v>
      </c>
      <c r="BS48" s="63" t="s">
        <v>75</v>
      </c>
      <c r="BT48" s="63" t="s">
        <v>75</v>
      </c>
      <c r="BU48" s="63" t="s">
        <v>73</v>
      </c>
      <c r="BV48" s="63" t="s">
        <v>73</v>
      </c>
      <c r="BW48" s="63" t="s">
        <v>75</v>
      </c>
      <c r="BX48" s="63" t="s">
        <v>75</v>
      </c>
      <c r="BY48" s="63" t="s">
        <v>77</v>
      </c>
      <c r="BZ48" s="63" t="s">
        <v>77</v>
      </c>
    </row>
    <row r="49" spans="1:78" s="63" customFormat="1" x14ac:dyDescent="0.3">
      <c r="A49" s="62" t="s">
        <v>82</v>
      </c>
      <c r="B49" s="63">
        <v>23773411</v>
      </c>
      <c r="C49" s="63" t="s">
        <v>9</v>
      </c>
      <c r="D49" s="63" t="s">
        <v>184</v>
      </c>
      <c r="F49" s="77"/>
      <c r="G49" s="64">
        <v>0.81</v>
      </c>
      <c r="H49" s="64" t="str">
        <f>IF(G49&gt;0.8,"VG",IF(G49&gt;0.7,"G",IF(G49&gt;0.45,"S","NS")))</f>
        <v>VG</v>
      </c>
      <c r="I49" s="64" t="str">
        <f>AJ49</f>
        <v>G</v>
      </c>
      <c r="J49" s="64" t="str">
        <f>BB49</f>
        <v>G</v>
      </c>
      <c r="K49" s="64" t="str">
        <f>BT49</f>
        <v>G</v>
      </c>
      <c r="L49" s="65">
        <v>-6.2E-2</v>
      </c>
      <c r="M49" s="64" t="str">
        <f>IF(ABS(L49)&lt;5%,"VG",IF(ABS(L49)&lt;10%,"G",IF(ABS(L49)&lt;15%,"S","NS")))</f>
        <v>G</v>
      </c>
      <c r="N49" s="64" t="str">
        <f>AO49</f>
        <v>VG</v>
      </c>
      <c r="O49" s="64" t="str">
        <f>BD49</f>
        <v>NS</v>
      </c>
      <c r="P49" s="64" t="str">
        <f>BY49</f>
        <v>VG</v>
      </c>
      <c r="Q49" s="64">
        <v>0.44</v>
      </c>
      <c r="R49" s="64" t="str">
        <f>IF(Q49&lt;=0.5,"VG",IF(Q49&lt;=0.6,"G",IF(Q49&lt;=0.7,"S","NS")))</f>
        <v>VG</v>
      </c>
      <c r="S49" s="64" t="str">
        <f>AN49</f>
        <v>G</v>
      </c>
      <c r="T49" s="64" t="str">
        <f>BF49</f>
        <v>G</v>
      </c>
      <c r="U49" s="64" t="str">
        <f>BX49</f>
        <v>G</v>
      </c>
      <c r="V49" s="64">
        <v>0.81</v>
      </c>
      <c r="W49" s="64" t="str">
        <f>IF(V49&gt;0.85,"VG",IF(V49&gt;0.75,"G",IF(V49&gt;0.6,"S","NS")))</f>
        <v>G</v>
      </c>
      <c r="X49" s="64" t="str">
        <f>AP49</f>
        <v>G</v>
      </c>
      <c r="Y49" s="64" t="str">
        <f>BH49</f>
        <v>VG</v>
      </c>
      <c r="Z49" s="64" t="str">
        <f>BZ49</f>
        <v>VG</v>
      </c>
      <c r="AA49" s="66">
        <v>0.73647635295409697</v>
      </c>
      <c r="AB49" s="66">
        <v>0.71217887307743999</v>
      </c>
      <c r="AC49" s="66">
        <v>27.2620221999235</v>
      </c>
      <c r="AD49" s="66">
        <v>24.524223809741301</v>
      </c>
      <c r="AE49" s="66">
        <v>0.51334554351421302</v>
      </c>
      <c r="AF49" s="66">
        <v>0.53648963356486201</v>
      </c>
      <c r="AG49" s="66">
        <v>0.86031266235227699</v>
      </c>
      <c r="AH49" s="66">
        <v>0.80604704905596902</v>
      </c>
      <c r="AI49" s="67" t="s">
        <v>75</v>
      </c>
      <c r="AJ49" s="67" t="s">
        <v>75</v>
      </c>
      <c r="AK49" s="67" t="s">
        <v>73</v>
      </c>
      <c r="AL49" s="67" t="s">
        <v>73</v>
      </c>
      <c r="AM49" s="67" t="s">
        <v>75</v>
      </c>
      <c r="AN49" s="67" t="s">
        <v>75</v>
      </c>
      <c r="AO49" s="67" t="s">
        <v>77</v>
      </c>
      <c r="AP49" s="67" t="s">
        <v>75</v>
      </c>
      <c r="AR49" s="68" t="s">
        <v>83</v>
      </c>
      <c r="AS49" s="66">
        <v>0.73846200721585697</v>
      </c>
      <c r="AT49" s="66">
        <v>0.73940362028250395</v>
      </c>
      <c r="AU49" s="66">
        <v>26.413443273521001</v>
      </c>
      <c r="AV49" s="66">
        <v>26.218954908900098</v>
      </c>
      <c r="AW49" s="66">
        <v>0.51140785365903696</v>
      </c>
      <c r="AX49" s="66">
        <v>0.510486414821683</v>
      </c>
      <c r="AY49" s="66">
        <v>0.85207820283356694</v>
      </c>
      <c r="AZ49" s="66">
        <v>0.85461743340531704</v>
      </c>
      <c r="BA49" s="67" t="s">
        <v>75</v>
      </c>
      <c r="BB49" s="67" t="s">
        <v>75</v>
      </c>
      <c r="BC49" s="67" t="s">
        <v>73</v>
      </c>
      <c r="BD49" s="67" t="s">
        <v>73</v>
      </c>
      <c r="BE49" s="67" t="s">
        <v>75</v>
      </c>
      <c r="BF49" s="67" t="s">
        <v>75</v>
      </c>
      <c r="BG49" s="67" t="s">
        <v>77</v>
      </c>
      <c r="BH49" s="67" t="s">
        <v>77</v>
      </c>
      <c r="BI49" s="63">
        <f>IF(BJ49=AR49,1,0)</f>
        <v>1</v>
      </c>
      <c r="BJ49" s="63" t="s">
        <v>83</v>
      </c>
      <c r="BK49" s="66">
        <v>0.739728356583635</v>
      </c>
      <c r="BL49" s="66">
        <v>0.74088756788968202</v>
      </c>
      <c r="BM49" s="66">
        <v>26.943030662540899</v>
      </c>
      <c r="BN49" s="66">
        <v>26.625025595358</v>
      </c>
      <c r="BO49" s="66">
        <v>0.51016825010614397</v>
      </c>
      <c r="BP49" s="66">
        <v>0.50903087539983105</v>
      </c>
      <c r="BQ49" s="66">
        <v>0.85983829217951901</v>
      </c>
      <c r="BR49" s="66">
        <v>0.86117403136036696</v>
      </c>
      <c r="BS49" s="63" t="s">
        <v>75</v>
      </c>
      <c r="BT49" s="63" t="s">
        <v>75</v>
      </c>
      <c r="BU49" s="63" t="s">
        <v>73</v>
      </c>
      <c r="BV49" s="63" t="s">
        <v>73</v>
      </c>
      <c r="BW49" s="63" t="s">
        <v>75</v>
      </c>
      <c r="BX49" s="63" t="s">
        <v>75</v>
      </c>
      <c r="BY49" s="63" t="s">
        <v>77</v>
      </c>
      <c r="BZ49" s="63" t="s">
        <v>77</v>
      </c>
    </row>
    <row r="50" spans="1:78" s="63" customFormat="1" x14ac:dyDescent="0.3">
      <c r="A50" s="62" t="s">
        <v>82</v>
      </c>
      <c r="B50" s="63">
        <v>23773411</v>
      </c>
      <c r="C50" s="63" t="s">
        <v>9</v>
      </c>
      <c r="D50" s="63" t="s">
        <v>185</v>
      </c>
      <c r="F50" s="77"/>
      <c r="G50" s="64">
        <v>0.81</v>
      </c>
      <c r="H50" s="64" t="str">
        <f>IF(G50&gt;0.8,"VG",IF(G50&gt;0.7,"G",IF(G50&gt;0.45,"S","NS")))</f>
        <v>VG</v>
      </c>
      <c r="I50" s="64" t="str">
        <f>AJ50</f>
        <v>G</v>
      </c>
      <c r="J50" s="64" t="str">
        <f>BB50</f>
        <v>G</v>
      </c>
      <c r="K50" s="64" t="str">
        <f>BT50</f>
        <v>G</v>
      </c>
      <c r="L50" s="65">
        <v>-1E-3</v>
      </c>
      <c r="M50" s="64" t="str">
        <f>IF(ABS(L50)&lt;5%,"VG",IF(ABS(L50)&lt;10%,"G",IF(ABS(L50)&lt;15%,"S","NS")))</f>
        <v>VG</v>
      </c>
      <c r="N50" s="64" t="str">
        <f>AO50</f>
        <v>VG</v>
      </c>
      <c r="O50" s="64" t="str">
        <f>BD50</f>
        <v>NS</v>
      </c>
      <c r="P50" s="64" t="str">
        <f>BY50</f>
        <v>VG</v>
      </c>
      <c r="Q50" s="64">
        <v>0.43</v>
      </c>
      <c r="R50" s="64" t="str">
        <f>IF(Q50&lt;=0.5,"VG",IF(Q50&lt;=0.6,"G",IF(Q50&lt;=0.7,"S","NS")))</f>
        <v>VG</v>
      </c>
      <c r="S50" s="64" t="str">
        <f>AN50</f>
        <v>G</v>
      </c>
      <c r="T50" s="64" t="str">
        <f>BF50</f>
        <v>G</v>
      </c>
      <c r="U50" s="64" t="str">
        <f>BX50</f>
        <v>G</v>
      </c>
      <c r="V50" s="112">
        <v>0.81</v>
      </c>
      <c r="W50" s="64" t="str">
        <f>IF(V50&gt;0.85,"VG",IF(V50&gt;0.75,"G",IF(V50&gt;0.6,"S","NS")))</f>
        <v>G</v>
      </c>
      <c r="X50" s="64" t="str">
        <f>AP50</f>
        <v>G</v>
      </c>
      <c r="Y50" s="64" t="str">
        <f>BH50</f>
        <v>VG</v>
      </c>
      <c r="Z50" s="64" t="str">
        <f>BZ50</f>
        <v>VG</v>
      </c>
      <c r="AA50" s="66">
        <v>0.73647635295409697</v>
      </c>
      <c r="AB50" s="66">
        <v>0.71217887307743999</v>
      </c>
      <c r="AC50" s="66">
        <v>27.2620221999235</v>
      </c>
      <c r="AD50" s="66">
        <v>24.524223809741301</v>
      </c>
      <c r="AE50" s="66">
        <v>0.51334554351421302</v>
      </c>
      <c r="AF50" s="66">
        <v>0.53648963356486201</v>
      </c>
      <c r="AG50" s="66">
        <v>0.86031266235227699</v>
      </c>
      <c r="AH50" s="66">
        <v>0.80604704905596902</v>
      </c>
      <c r="AI50" s="67" t="s">
        <v>75</v>
      </c>
      <c r="AJ50" s="67" t="s">
        <v>75</v>
      </c>
      <c r="AK50" s="67" t="s">
        <v>73</v>
      </c>
      <c r="AL50" s="67" t="s">
        <v>73</v>
      </c>
      <c r="AM50" s="67" t="s">
        <v>75</v>
      </c>
      <c r="AN50" s="67" t="s">
        <v>75</v>
      </c>
      <c r="AO50" s="67" t="s">
        <v>77</v>
      </c>
      <c r="AP50" s="67" t="s">
        <v>75</v>
      </c>
      <c r="AR50" s="68" t="s">
        <v>83</v>
      </c>
      <c r="AS50" s="66">
        <v>0.73846200721585697</v>
      </c>
      <c r="AT50" s="66">
        <v>0.73940362028250395</v>
      </c>
      <c r="AU50" s="66">
        <v>26.413443273521001</v>
      </c>
      <c r="AV50" s="66">
        <v>26.218954908900098</v>
      </c>
      <c r="AW50" s="66">
        <v>0.51140785365903696</v>
      </c>
      <c r="AX50" s="66">
        <v>0.510486414821683</v>
      </c>
      <c r="AY50" s="66">
        <v>0.85207820283356694</v>
      </c>
      <c r="AZ50" s="66">
        <v>0.85461743340531704</v>
      </c>
      <c r="BA50" s="67" t="s">
        <v>75</v>
      </c>
      <c r="BB50" s="67" t="s">
        <v>75</v>
      </c>
      <c r="BC50" s="67" t="s">
        <v>73</v>
      </c>
      <c r="BD50" s="67" t="s">
        <v>73</v>
      </c>
      <c r="BE50" s="67" t="s">
        <v>75</v>
      </c>
      <c r="BF50" s="67" t="s">
        <v>75</v>
      </c>
      <c r="BG50" s="67" t="s">
        <v>77</v>
      </c>
      <c r="BH50" s="67" t="s">
        <v>77</v>
      </c>
      <c r="BI50" s="63">
        <f>IF(BJ50=AR50,1,0)</f>
        <v>1</v>
      </c>
      <c r="BJ50" s="63" t="s">
        <v>83</v>
      </c>
      <c r="BK50" s="66">
        <v>0.739728356583635</v>
      </c>
      <c r="BL50" s="66">
        <v>0.74088756788968202</v>
      </c>
      <c r="BM50" s="66">
        <v>26.943030662540899</v>
      </c>
      <c r="BN50" s="66">
        <v>26.625025595358</v>
      </c>
      <c r="BO50" s="66">
        <v>0.51016825010614397</v>
      </c>
      <c r="BP50" s="66">
        <v>0.50903087539983105</v>
      </c>
      <c r="BQ50" s="66">
        <v>0.85983829217951901</v>
      </c>
      <c r="BR50" s="66">
        <v>0.86117403136036696</v>
      </c>
      <c r="BS50" s="63" t="s">
        <v>75</v>
      </c>
      <c r="BT50" s="63" t="s">
        <v>75</v>
      </c>
      <c r="BU50" s="63" t="s">
        <v>73</v>
      </c>
      <c r="BV50" s="63" t="s">
        <v>73</v>
      </c>
      <c r="BW50" s="63" t="s">
        <v>75</v>
      </c>
      <c r="BX50" s="63" t="s">
        <v>75</v>
      </c>
      <c r="BY50" s="63" t="s">
        <v>77</v>
      </c>
      <c r="BZ50" s="63" t="s">
        <v>77</v>
      </c>
    </row>
    <row r="51" spans="1:78" s="63" customFormat="1" x14ac:dyDescent="0.3">
      <c r="A51" s="62" t="s">
        <v>82</v>
      </c>
      <c r="B51" s="63">
        <v>23773411</v>
      </c>
      <c r="C51" s="63" t="s">
        <v>9</v>
      </c>
      <c r="D51" s="63" t="s">
        <v>186</v>
      </c>
      <c r="F51" s="77"/>
      <c r="G51" s="64">
        <v>0.8</v>
      </c>
      <c r="H51" s="64" t="str">
        <f>IF(G51&gt;0.8,"VG",IF(G51&gt;0.7,"G",IF(G51&gt;0.45,"S","NS")))</f>
        <v>G</v>
      </c>
      <c r="I51" s="64" t="str">
        <f>AJ51</f>
        <v>G</v>
      </c>
      <c r="J51" s="64" t="str">
        <f>BB51</f>
        <v>G</v>
      </c>
      <c r="K51" s="64" t="str">
        <f>BT51</f>
        <v>G</v>
      </c>
      <c r="L51" s="65">
        <v>8.6999999999999994E-2</v>
      </c>
      <c r="M51" s="64" t="str">
        <f>IF(ABS(L51)&lt;5%,"VG",IF(ABS(L51)&lt;10%,"G",IF(ABS(L51)&lt;15%,"S","NS")))</f>
        <v>G</v>
      </c>
      <c r="N51" s="64" t="str">
        <f>AO51</f>
        <v>VG</v>
      </c>
      <c r="O51" s="64" t="str">
        <f>BD51</f>
        <v>NS</v>
      </c>
      <c r="P51" s="64" t="str">
        <f>BY51</f>
        <v>VG</v>
      </c>
      <c r="Q51" s="64">
        <v>0.44</v>
      </c>
      <c r="R51" s="64" t="str">
        <f>IF(Q51&lt;=0.5,"VG",IF(Q51&lt;=0.6,"G",IF(Q51&lt;=0.7,"S","NS")))</f>
        <v>VG</v>
      </c>
      <c r="S51" s="64" t="str">
        <f>AN51</f>
        <v>G</v>
      </c>
      <c r="T51" s="64" t="str">
        <f>BF51</f>
        <v>G</v>
      </c>
      <c r="U51" s="64" t="str">
        <f>BX51</f>
        <v>G</v>
      </c>
      <c r="V51" s="112">
        <v>0.81</v>
      </c>
      <c r="W51" s="64" t="str">
        <f>IF(V51&gt;0.85,"VG",IF(V51&gt;0.75,"G",IF(V51&gt;0.6,"S","NS")))</f>
        <v>G</v>
      </c>
      <c r="X51" s="64" t="str">
        <f>AP51</f>
        <v>G</v>
      </c>
      <c r="Y51" s="64" t="str">
        <f>BH51</f>
        <v>VG</v>
      </c>
      <c r="Z51" s="64" t="str">
        <f>BZ51</f>
        <v>VG</v>
      </c>
      <c r="AA51" s="66">
        <v>0.73647635295409697</v>
      </c>
      <c r="AB51" s="66">
        <v>0.71217887307743999</v>
      </c>
      <c r="AC51" s="66">
        <v>27.2620221999235</v>
      </c>
      <c r="AD51" s="66">
        <v>24.524223809741301</v>
      </c>
      <c r="AE51" s="66">
        <v>0.51334554351421302</v>
      </c>
      <c r="AF51" s="66">
        <v>0.53648963356486201</v>
      </c>
      <c r="AG51" s="66">
        <v>0.86031266235227699</v>
      </c>
      <c r="AH51" s="66">
        <v>0.80604704905596902</v>
      </c>
      <c r="AI51" s="67" t="s">
        <v>75</v>
      </c>
      <c r="AJ51" s="67" t="s">
        <v>75</v>
      </c>
      <c r="AK51" s="67" t="s">
        <v>73</v>
      </c>
      <c r="AL51" s="67" t="s">
        <v>73</v>
      </c>
      <c r="AM51" s="67" t="s">
        <v>75</v>
      </c>
      <c r="AN51" s="67" t="s">
        <v>75</v>
      </c>
      <c r="AO51" s="67" t="s">
        <v>77</v>
      </c>
      <c r="AP51" s="67" t="s">
        <v>75</v>
      </c>
      <c r="AR51" s="68" t="s">
        <v>83</v>
      </c>
      <c r="AS51" s="66">
        <v>0.73846200721585697</v>
      </c>
      <c r="AT51" s="66">
        <v>0.73940362028250395</v>
      </c>
      <c r="AU51" s="66">
        <v>26.413443273521001</v>
      </c>
      <c r="AV51" s="66">
        <v>26.218954908900098</v>
      </c>
      <c r="AW51" s="66">
        <v>0.51140785365903696</v>
      </c>
      <c r="AX51" s="66">
        <v>0.510486414821683</v>
      </c>
      <c r="AY51" s="66">
        <v>0.85207820283356694</v>
      </c>
      <c r="AZ51" s="66">
        <v>0.85461743340531704</v>
      </c>
      <c r="BA51" s="67" t="s">
        <v>75</v>
      </c>
      <c r="BB51" s="67" t="s">
        <v>75</v>
      </c>
      <c r="BC51" s="67" t="s">
        <v>73</v>
      </c>
      <c r="BD51" s="67" t="s">
        <v>73</v>
      </c>
      <c r="BE51" s="67" t="s">
        <v>75</v>
      </c>
      <c r="BF51" s="67" t="s">
        <v>75</v>
      </c>
      <c r="BG51" s="67" t="s">
        <v>77</v>
      </c>
      <c r="BH51" s="67" t="s">
        <v>77</v>
      </c>
      <c r="BI51" s="63">
        <f>IF(BJ51=AR51,1,0)</f>
        <v>1</v>
      </c>
      <c r="BJ51" s="63" t="s">
        <v>83</v>
      </c>
      <c r="BK51" s="66">
        <v>0.739728356583635</v>
      </c>
      <c r="BL51" s="66">
        <v>0.74088756788968202</v>
      </c>
      <c r="BM51" s="66">
        <v>26.943030662540899</v>
      </c>
      <c r="BN51" s="66">
        <v>26.625025595358</v>
      </c>
      <c r="BO51" s="66">
        <v>0.51016825010614397</v>
      </c>
      <c r="BP51" s="66">
        <v>0.50903087539983105</v>
      </c>
      <c r="BQ51" s="66">
        <v>0.85983829217951901</v>
      </c>
      <c r="BR51" s="66">
        <v>0.86117403136036696</v>
      </c>
      <c r="BS51" s="63" t="s">
        <v>75</v>
      </c>
      <c r="BT51" s="63" t="s">
        <v>75</v>
      </c>
      <c r="BU51" s="63" t="s">
        <v>73</v>
      </c>
      <c r="BV51" s="63" t="s">
        <v>73</v>
      </c>
      <c r="BW51" s="63" t="s">
        <v>75</v>
      </c>
      <c r="BX51" s="63" t="s">
        <v>75</v>
      </c>
      <c r="BY51" s="63" t="s">
        <v>77</v>
      </c>
      <c r="BZ51" s="63" t="s">
        <v>77</v>
      </c>
    </row>
    <row r="52" spans="1:78" s="47" customFormat="1" x14ac:dyDescent="0.3">
      <c r="A52" s="48" t="s">
        <v>82</v>
      </c>
      <c r="B52" s="47">
        <v>23773411</v>
      </c>
      <c r="C52" s="47" t="s">
        <v>9</v>
      </c>
      <c r="D52" s="47" t="s">
        <v>204</v>
      </c>
      <c r="F52" s="101"/>
      <c r="G52" s="49">
        <v>0.83</v>
      </c>
      <c r="H52" s="49" t="str">
        <f>IF(G52&gt;0.8,"VG",IF(G52&gt;0.7,"G",IF(G52&gt;0.45,"S","NS")))</f>
        <v>VG</v>
      </c>
      <c r="I52" s="49" t="str">
        <f>AJ52</f>
        <v>G</v>
      </c>
      <c r="J52" s="49" t="str">
        <f>BB52</f>
        <v>G</v>
      </c>
      <c r="K52" s="49" t="str">
        <f>BT52</f>
        <v>G</v>
      </c>
      <c r="L52" s="50">
        <v>0.151</v>
      </c>
      <c r="M52" s="49" t="str">
        <f>IF(ABS(L52)&lt;5%,"VG",IF(ABS(L52)&lt;10%,"G",IF(ABS(L52)&lt;15%,"S","NS")))</f>
        <v>NS</v>
      </c>
      <c r="N52" s="49" t="str">
        <f>AO52</f>
        <v>VG</v>
      </c>
      <c r="O52" s="49" t="str">
        <f>BD52</f>
        <v>NS</v>
      </c>
      <c r="P52" s="49" t="str">
        <f>BY52</f>
        <v>VG</v>
      </c>
      <c r="Q52" s="49">
        <v>0.41</v>
      </c>
      <c r="R52" s="49" t="str">
        <f>IF(Q52&lt;=0.5,"VG",IF(Q52&lt;=0.6,"G",IF(Q52&lt;=0.7,"S","NS")))</f>
        <v>VG</v>
      </c>
      <c r="S52" s="49" t="str">
        <f>AN52</f>
        <v>G</v>
      </c>
      <c r="T52" s="49" t="str">
        <f>BF52</f>
        <v>G</v>
      </c>
      <c r="U52" s="49" t="str">
        <f>BX52</f>
        <v>G</v>
      </c>
      <c r="V52" s="128">
        <v>0.85</v>
      </c>
      <c r="W52" s="49" t="str">
        <f>IF(V52&gt;0.85,"VG",IF(V52&gt;0.75,"G",IF(V52&gt;0.6,"S","NS")))</f>
        <v>G</v>
      </c>
      <c r="X52" s="49" t="str">
        <f>AP52</f>
        <v>G</v>
      </c>
      <c r="Y52" s="49" t="str">
        <f>BH52</f>
        <v>VG</v>
      </c>
      <c r="Z52" s="49" t="str">
        <f>BZ52</f>
        <v>VG</v>
      </c>
      <c r="AA52" s="51">
        <v>0.73647635295409697</v>
      </c>
      <c r="AB52" s="51">
        <v>0.71217887307743999</v>
      </c>
      <c r="AC52" s="51">
        <v>27.2620221999235</v>
      </c>
      <c r="AD52" s="51">
        <v>24.524223809741301</v>
      </c>
      <c r="AE52" s="51">
        <v>0.51334554351421302</v>
      </c>
      <c r="AF52" s="51">
        <v>0.53648963356486201</v>
      </c>
      <c r="AG52" s="51">
        <v>0.86031266235227699</v>
      </c>
      <c r="AH52" s="51">
        <v>0.80604704905596902</v>
      </c>
      <c r="AI52" s="52" t="s">
        <v>75</v>
      </c>
      <c r="AJ52" s="52" t="s">
        <v>75</v>
      </c>
      <c r="AK52" s="52" t="s">
        <v>73</v>
      </c>
      <c r="AL52" s="52" t="s">
        <v>73</v>
      </c>
      <c r="AM52" s="52" t="s">
        <v>75</v>
      </c>
      <c r="AN52" s="52" t="s">
        <v>75</v>
      </c>
      <c r="AO52" s="52" t="s">
        <v>77</v>
      </c>
      <c r="AP52" s="52" t="s">
        <v>75</v>
      </c>
      <c r="AR52" s="53" t="s">
        <v>83</v>
      </c>
      <c r="AS52" s="51">
        <v>0.73846200721585697</v>
      </c>
      <c r="AT52" s="51">
        <v>0.73940362028250395</v>
      </c>
      <c r="AU52" s="51">
        <v>26.413443273521001</v>
      </c>
      <c r="AV52" s="51">
        <v>26.218954908900098</v>
      </c>
      <c r="AW52" s="51">
        <v>0.51140785365903696</v>
      </c>
      <c r="AX52" s="51">
        <v>0.510486414821683</v>
      </c>
      <c r="AY52" s="51">
        <v>0.85207820283356694</v>
      </c>
      <c r="AZ52" s="51">
        <v>0.85461743340531704</v>
      </c>
      <c r="BA52" s="52" t="s">
        <v>75</v>
      </c>
      <c r="BB52" s="52" t="s">
        <v>75</v>
      </c>
      <c r="BC52" s="52" t="s">
        <v>73</v>
      </c>
      <c r="BD52" s="52" t="s">
        <v>73</v>
      </c>
      <c r="BE52" s="52" t="s">
        <v>75</v>
      </c>
      <c r="BF52" s="52" t="s">
        <v>75</v>
      </c>
      <c r="BG52" s="52" t="s">
        <v>77</v>
      </c>
      <c r="BH52" s="52" t="s">
        <v>77</v>
      </c>
      <c r="BI52" s="47">
        <f>IF(BJ52=AR52,1,0)</f>
        <v>1</v>
      </c>
      <c r="BJ52" s="47" t="s">
        <v>83</v>
      </c>
      <c r="BK52" s="51">
        <v>0.739728356583635</v>
      </c>
      <c r="BL52" s="51">
        <v>0.74088756788968202</v>
      </c>
      <c r="BM52" s="51">
        <v>26.943030662540899</v>
      </c>
      <c r="BN52" s="51">
        <v>26.625025595358</v>
      </c>
      <c r="BO52" s="51">
        <v>0.51016825010614397</v>
      </c>
      <c r="BP52" s="51">
        <v>0.50903087539983105</v>
      </c>
      <c r="BQ52" s="51">
        <v>0.85983829217951901</v>
      </c>
      <c r="BR52" s="51">
        <v>0.86117403136036696</v>
      </c>
      <c r="BS52" s="47" t="s">
        <v>75</v>
      </c>
      <c r="BT52" s="47" t="s">
        <v>75</v>
      </c>
      <c r="BU52" s="47" t="s">
        <v>73</v>
      </c>
      <c r="BV52" s="47" t="s">
        <v>73</v>
      </c>
      <c r="BW52" s="47" t="s">
        <v>75</v>
      </c>
      <c r="BX52" s="47" t="s">
        <v>75</v>
      </c>
      <c r="BY52" s="47" t="s">
        <v>77</v>
      </c>
      <c r="BZ52" s="47" t="s">
        <v>77</v>
      </c>
    </row>
    <row r="53" spans="1:78" s="63" customFormat="1" x14ac:dyDescent="0.3">
      <c r="A53" s="62" t="s">
        <v>82</v>
      </c>
      <c r="B53" s="63">
        <v>23773411</v>
      </c>
      <c r="C53" s="63" t="s">
        <v>9</v>
      </c>
      <c r="D53" s="63" t="s">
        <v>205</v>
      </c>
      <c r="F53" s="79"/>
      <c r="G53" s="64">
        <v>0.84</v>
      </c>
      <c r="H53" s="64" t="str">
        <f>IF(G53&gt;0.8,"VG",IF(G53&gt;0.7,"G",IF(G53&gt;0.45,"S","NS")))</f>
        <v>VG</v>
      </c>
      <c r="I53" s="64" t="str">
        <f>AJ53</f>
        <v>G</v>
      </c>
      <c r="J53" s="64" t="str">
        <f>BB53</f>
        <v>G</v>
      </c>
      <c r="K53" s="64" t="str">
        <f>BT53</f>
        <v>G</v>
      </c>
      <c r="L53" s="65">
        <v>0.124</v>
      </c>
      <c r="M53" s="64" t="str">
        <f>IF(ABS(L53)&lt;5%,"VG",IF(ABS(L53)&lt;10%,"G",IF(ABS(L53)&lt;15%,"S","NS")))</f>
        <v>S</v>
      </c>
      <c r="N53" s="64" t="str">
        <f>AO53</f>
        <v>VG</v>
      </c>
      <c r="O53" s="64" t="str">
        <f>BD53</f>
        <v>NS</v>
      </c>
      <c r="P53" s="64" t="str">
        <f>BY53</f>
        <v>VG</v>
      </c>
      <c r="Q53" s="64">
        <v>0.4</v>
      </c>
      <c r="R53" s="64" t="str">
        <f>IF(Q53&lt;=0.5,"VG",IF(Q53&lt;=0.6,"G",IF(Q53&lt;=0.7,"S","NS")))</f>
        <v>VG</v>
      </c>
      <c r="S53" s="64" t="str">
        <f>AN53</f>
        <v>G</v>
      </c>
      <c r="T53" s="64" t="str">
        <f>BF53</f>
        <v>G</v>
      </c>
      <c r="U53" s="64" t="str">
        <f>BX53</f>
        <v>G</v>
      </c>
      <c r="V53" s="137">
        <v>0.85399999999999998</v>
      </c>
      <c r="W53" s="64" t="str">
        <f>IF(V53&gt;0.85,"VG",IF(V53&gt;0.75,"G",IF(V53&gt;0.6,"S","NS")))</f>
        <v>VG</v>
      </c>
      <c r="X53" s="64" t="str">
        <f>AP53</f>
        <v>G</v>
      </c>
      <c r="Y53" s="64" t="str">
        <f>BH53</f>
        <v>VG</v>
      </c>
      <c r="Z53" s="64" t="str">
        <f>BZ53</f>
        <v>VG</v>
      </c>
      <c r="AA53" s="66">
        <v>0.73647635295409697</v>
      </c>
      <c r="AB53" s="66">
        <v>0.71217887307743999</v>
      </c>
      <c r="AC53" s="66">
        <v>27.2620221999235</v>
      </c>
      <c r="AD53" s="66">
        <v>24.524223809741301</v>
      </c>
      <c r="AE53" s="66">
        <v>0.51334554351421302</v>
      </c>
      <c r="AF53" s="66">
        <v>0.53648963356486201</v>
      </c>
      <c r="AG53" s="66">
        <v>0.86031266235227699</v>
      </c>
      <c r="AH53" s="66">
        <v>0.80604704905596902</v>
      </c>
      <c r="AI53" s="67" t="s">
        <v>75</v>
      </c>
      <c r="AJ53" s="67" t="s">
        <v>75</v>
      </c>
      <c r="AK53" s="67" t="s">
        <v>73</v>
      </c>
      <c r="AL53" s="67" t="s">
        <v>73</v>
      </c>
      <c r="AM53" s="67" t="s">
        <v>75</v>
      </c>
      <c r="AN53" s="67" t="s">
        <v>75</v>
      </c>
      <c r="AO53" s="67" t="s">
        <v>77</v>
      </c>
      <c r="AP53" s="67" t="s">
        <v>75</v>
      </c>
      <c r="AR53" s="68" t="s">
        <v>83</v>
      </c>
      <c r="AS53" s="66">
        <v>0.73846200721585697</v>
      </c>
      <c r="AT53" s="66">
        <v>0.73940362028250395</v>
      </c>
      <c r="AU53" s="66">
        <v>26.413443273521001</v>
      </c>
      <c r="AV53" s="66">
        <v>26.218954908900098</v>
      </c>
      <c r="AW53" s="66">
        <v>0.51140785365903696</v>
      </c>
      <c r="AX53" s="66">
        <v>0.510486414821683</v>
      </c>
      <c r="AY53" s="66">
        <v>0.85207820283356694</v>
      </c>
      <c r="AZ53" s="66">
        <v>0.85461743340531704</v>
      </c>
      <c r="BA53" s="67" t="s">
        <v>75</v>
      </c>
      <c r="BB53" s="67" t="s">
        <v>75</v>
      </c>
      <c r="BC53" s="67" t="s">
        <v>73</v>
      </c>
      <c r="BD53" s="67" t="s">
        <v>73</v>
      </c>
      <c r="BE53" s="67" t="s">
        <v>75</v>
      </c>
      <c r="BF53" s="67" t="s">
        <v>75</v>
      </c>
      <c r="BG53" s="67" t="s">
        <v>77</v>
      </c>
      <c r="BH53" s="67" t="s">
        <v>77</v>
      </c>
      <c r="BI53" s="63">
        <f>IF(BJ53=AR53,1,0)</f>
        <v>1</v>
      </c>
      <c r="BJ53" s="63" t="s">
        <v>83</v>
      </c>
      <c r="BK53" s="66">
        <v>0.739728356583635</v>
      </c>
      <c r="BL53" s="66">
        <v>0.74088756788968202</v>
      </c>
      <c r="BM53" s="66">
        <v>26.943030662540899</v>
      </c>
      <c r="BN53" s="66">
        <v>26.625025595358</v>
      </c>
      <c r="BO53" s="66">
        <v>0.51016825010614397</v>
      </c>
      <c r="BP53" s="66">
        <v>0.50903087539983105</v>
      </c>
      <c r="BQ53" s="66">
        <v>0.85983829217951901</v>
      </c>
      <c r="BR53" s="66">
        <v>0.86117403136036696</v>
      </c>
      <c r="BS53" s="63" t="s">
        <v>75</v>
      </c>
      <c r="BT53" s="63" t="s">
        <v>75</v>
      </c>
      <c r="BU53" s="63" t="s">
        <v>73</v>
      </c>
      <c r="BV53" s="63" t="s">
        <v>73</v>
      </c>
      <c r="BW53" s="63" t="s">
        <v>75</v>
      </c>
      <c r="BX53" s="63" t="s">
        <v>75</v>
      </c>
      <c r="BY53" s="63" t="s">
        <v>77</v>
      </c>
      <c r="BZ53" s="63" t="s">
        <v>77</v>
      </c>
    </row>
    <row r="54" spans="1:78" s="69" customFormat="1" x14ac:dyDescent="0.3">
      <c r="A54" s="72"/>
      <c r="F54" s="80"/>
      <c r="G54" s="70"/>
      <c r="H54" s="70"/>
      <c r="I54" s="70"/>
      <c r="J54" s="70"/>
      <c r="K54" s="70"/>
      <c r="L54" s="71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3"/>
      <c r="AB54" s="73"/>
      <c r="AC54" s="73"/>
      <c r="AD54" s="73"/>
      <c r="AE54" s="73"/>
      <c r="AF54" s="73"/>
      <c r="AG54" s="73"/>
      <c r="AH54" s="73"/>
      <c r="AI54" s="74"/>
      <c r="AJ54" s="74"/>
      <c r="AK54" s="74"/>
      <c r="AL54" s="74"/>
      <c r="AM54" s="74"/>
      <c r="AN54" s="74"/>
      <c r="AO54" s="74"/>
      <c r="AP54" s="74"/>
      <c r="AR54" s="75"/>
      <c r="AS54" s="73"/>
      <c r="AT54" s="73"/>
      <c r="AU54" s="73"/>
      <c r="AV54" s="73"/>
      <c r="AW54" s="73"/>
      <c r="AX54" s="73"/>
      <c r="AY54" s="73"/>
      <c r="AZ54" s="73"/>
      <c r="BA54" s="74"/>
      <c r="BB54" s="74"/>
      <c r="BC54" s="74"/>
      <c r="BD54" s="74"/>
      <c r="BE54" s="74"/>
      <c r="BF54" s="74"/>
      <c r="BG54" s="74"/>
      <c r="BH54" s="74"/>
      <c r="BK54" s="73"/>
      <c r="BL54" s="73"/>
      <c r="BM54" s="73"/>
      <c r="BN54" s="73"/>
      <c r="BO54" s="73"/>
      <c r="BP54" s="73"/>
      <c r="BQ54" s="73"/>
      <c r="BR54" s="73"/>
    </row>
    <row r="55" spans="1:78" s="63" customFormat="1" x14ac:dyDescent="0.3">
      <c r="A55" s="62">
        <v>14162200</v>
      </c>
      <c r="B55" s="63">
        <v>23773405</v>
      </c>
      <c r="C55" s="63" t="s">
        <v>10</v>
      </c>
      <c r="D55" s="63" t="s">
        <v>172</v>
      </c>
      <c r="F55" s="77"/>
      <c r="G55" s="64">
        <v>0.52400000000000002</v>
      </c>
      <c r="H55" s="64" t="str">
        <f>IF(G55&gt;0.8,"VG",IF(G55&gt;0.7,"G",IF(G55&gt;0.45,"S","NS")))</f>
        <v>S</v>
      </c>
      <c r="I55" s="64" t="str">
        <f>AJ55</f>
        <v>S</v>
      </c>
      <c r="J55" s="64" t="str">
        <f>BB55</f>
        <v>S</v>
      </c>
      <c r="K55" s="64" t="str">
        <f>BT55</f>
        <v>S</v>
      </c>
      <c r="L55" s="65">
        <v>-4.2999999999999997E-2</v>
      </c>
      <c r="M55" s="64" t="str">
        <f>IF(ABS(L55)&lt;5%,"VG",IF(ABS(L55)&lt;10%,"G",IF(ABS(L55)&lt;15%,"S","NS")))</f>
        <v>VG</v>
      </c>
      <c r="N55" s="64" t="str">
        <f>AO55</f>
        <v>S</v>
      </c>
      <c r="O55" s="64" t="str">
        <f>BD55</f>
        <v>NS</v>
      </c>
      <c r="P55" s="64" t="str">
        <f>BY55</f>
        <v>S</v>
      </c>
      <c r="Q55" s="64">
        <v>0.68799999999999994</v>
      </c>
      <c r="R55" s="64" t="str">
        <f>IF(Q55&lt;=0.5,"VG",IF(Q55&lt;=0.6,"G",IF(Q55&lt;=0.7,"S","NS")))</f>
        <v>S</v>
      </c>
      <c r="S55" s="64" t="str">
        <f>AN55</f>
        <v>NS</v>
      </c>
      <c r="T55" s="64" t="str">
        <f>BF55</f>
        <v>S</v>
      </c>
      <c r="U55" s="64" t="str">
        <f>BX55</f>
        <v>S</v>
      </c>
      <c r="V55" s="64">
        <v>0.59899999999999998</v>
      </c>
      <c r="W55" s="64" t="str">
        <f>IF(V55&gt;0.85,"VG",IF(V55&gt;0.75,"G",IF(V55&gt;0.6,"S","NS")))</f>
        <v>NS</v>
      </c>
      <c r="X55" s="64" t="str">
        <f>AP55</f>
        <v>NS</v>
      </c>
      <c r="Y55" s="64" t="str">
        <f>BH55</f>
        <v>S</v>
      </c>
      <c r="Z55" s="64" t="str">
        <f>BZ55</f>
        <v>S</v>
      </c>
      <c r="AA55" s="66">
        <v>0.61474935919165996</v>
      </c>
      <c r="AB55" s="66">
        <v>0.50541865349041004</v>
      </c>
      <c r="AC55" s="66">
        <v>23.505529061268899</v>
      </c>
      <c r="AD55" s="66">
        <v>20.7573483741354</v>
      </c>
      <c r="AE55" s="66">
        <v>0.62068562155759599</v>
      </c>
      <c r="AF55" s="66">
        <v>0.70326477695786105</v>
      </c>
      <c r="AG55" s="66">
        <v>0.70620903477716401</v>
      </c>
      <c r="AH55" s="66">
        <v>0.59088709824975805</v>
      </c>
      <c r="AI55" s="67" t="s">
        <v>76</v>
      </c>
      <c r="AJ55" s="67" t="s">
        <v>76</v>
      </c>
      <c r="AK55" s="67" t="s">
        <v>73</v>
      </c>
      <c r="AL55" s="67" t="s">
        <v>73</v>
      </c>
      <c r="AM55" s="67" t="s">
        <v>76</v>
      </c>
      <c r="AN55" s="67" t="s">
        <v>73</v>
      </c>
      <c r="AO55" s="67" t="s">
        <v>76</v>
      </c>
      <c r="AP55" s="67" t="s">
        <v>73</v>
      </c>
      <c r="AR55" s="68" t="s">
        <v>84</v>
      </c>
      <c r="AS55" s="66">
        <v>0.65361168481487997</v>
      </c>
      <c r="AT55" s="66">
        <v>0.62891701080685203</v>
      </c>
      <c r="AU55" s="66">
        <v>19.157711222465299</v>
      </c>
      <c r="AV55" s="66">
        <v>19.6352986175783</v>
      </c>
      <c r="AW55" s="66">
        <v>0.58854763204444205</v>
      </c>
      <c r="AX55" s="66">
        <v>0.60916581420262605</v>
      </c>
      <c r="AY55" s="66">
        <v>0.71557078302967803</v>
      </c>
      <c r="AZ55" s="66">
        <v>0.69834539597761702</v>
      </c>
      <c r="BA55" s="67" t="s">
        <v>76</v>
      </c>
      <c r="BB55" s="67" t="s">
        <v>76</v>
      </c>
      <c r="BC55" s="67" t="s">
        <v>73</v>
      </c>
      <c r="BD55" s="67" t="s">
        <v>73</v>
      </c>
      <c r="BE55" s="67" t="s">
        <v>75</v>
      </c>
      <c r="BF55" s="67" t="s">
        <v>76</v>
      </c>
      <c r="BG55" s="67" t="s">
        <v>76</v>
      </c>
      <c r="BH55" s="67" t="s">
        <v>76</v>
      </c>
      <c r="BI55" s="63">
        <f>IF(BJ55=AR55,1,0)</f>
        <v>1</v>
      </c>
      <c r="BJ55" s="63" t="s">
        <v>84</v>
      </c>
      <c r="BK55" s="66">
        <v>0.61216899059697905</v>
      </c>
      <c r="BL55" s="66">
        <v>0.58873650283311596</v>
      </c>
      <c r="BM55" s="66">
        <v>23.1104136912037</v>
      </c>
      <c r="BN55" s="66">
        <v>22.9050585976862</v>
      </c>
      <c r="BO55" s="66">
        <v>0.62276079629583403</v>
      </c>
      <c r="BP55" s="66">
        <v>0.64129829031963304</v>
      </c>
      <c r="BQ55" s="66">
        <v>0.702161749198008</v>
      </c>
      <c r="BR55" s="66">
        <v>0.683585110815213</v>
      </c>
      <c r="BS55" s="63" t="s">
        <v>76</v>
      </c>
      <c r="BT55" s="63" t="s">
        <v>76</v>
      </c>
      <c r="BU55" s="63" t="s">
        <v>73</v>
      </c>
      <c r="BV55" s="63" t="s">
        <v>73</v>
      </c>
      <c r="BW55" s="63" t="s">
        <v>76</v>
      </c>
      <c r="BX55" s="63" t="s">
        <v>76</v>
      </c>
      <c r="BY55" s="63" t="s">
        <v>76</v>
      </c>
      <c r="BZ55" s="63" t="s">
        <v>76</v>
      </c>
    </row>
    <row r="56" spans="1:78" s="47" customFormat="1" x14ac:dyDescent="0.3">
      <c r="A56" s="48">
        <v>14162200</v>
      </c>
      <c r="B56" s="47">
        <v>23773405</v>
      </c>
      <c r="C56" s="47" t="s">
        <v>10</v>
      </c>
      <c r="D56" s="47" t="s">
        <v>178</v>
      </c>
      <c r="F56" s="101"/>
      <c r="G56" s="49">
        <v>0.43</v>
      </c>
      <c r="H56" s="49" t="str">
        <f>IF(G56&gt;0.8,"VG",IF(G56&gt;0.7,"G",IF(G56&gt;0.45,"S","NS")))</f>
        <v>NS</v>
      </c>
      <c r="I56" s="49" t="str">
        <f>AJ56</f>
        <v>S</v>
      </c>
      <c r="J56" s="49" t="str">
        <f>BB56</f>
        <v>S</v>
      </c>
      <c r="K56" s="49" t="str">
        <f>BT56</f>
        <v>S</v>
      </c>
      <c r="L56" s="50">
        <v>-0.13400000000000001</v>
      </c>
      <c r="M56" s="49" t="str">
        <f>IF(ABS(L56)&lt;5%,"VG",IF(ABS(L56)&lt;10%,"G",IF(ABS(L56)&lt;15%,"S","NS")))</f>
        <v>S</v>
      </c>
      <c r="N56" s="49" t="str">
        <f>AO56</f>
        <v>S</v>
      </c>
      <c r="O56" s="49" t="str">
        <f>BD56</f>
        <v>NS</v>
      </c>
      <c r="P56" s="49" t="str">
        <f>BY56</f>
        <v>S</v>
      </c>
      <c r="Q56" s="49">
        <v>0.74</v>
      </c>
      <c r="R56" s="49" t="str">
        <f>IF(Q56&lt;=0.5,"VG",IF(Q56&lt;=0.6,"G",IF(Q56&lt;=0.7,"S","NS")))</f>
        <v>NS</v>
      </c>
      <c r="S56" s="49" t="str">
        <f>AN56</f>
        <v>NS</v>
      </c>
      <c r="T56" s="49" t="str">
        <f>BF56</f>
        <v>S</v>
      </c>
      <c r="U56" s="49" t="str">
        <f>BX56</f>
        <v>S</v>
      </c>
      <c r="V56" s="49">
        <v>0.56000000000000005</v>
      </c>
      <c r="W56" s="49" t="str">
        <f>IF(V56&gt;0.85,"VG",IF(V56&gt;0.75,"G",IF(V56&gt;0.6,"S","NS")))</f>
        <v>NS</v>
      </c>
      <c r="X56" s="49" t="str">
        <f>AP56</f>
        <v>NS</v>
      </c>
      <c r="Y56" s="49" t="str">
        <f>BH56</f>
        <v>S</v>
      </c>
      <c r="Z56" s="49" t="str">
        <f>BZ56</f>
        <v>S</v>
      </c>
      <c r="AA56" s="51">
        <v>0.61474935919165996</v>
      </c>
      <c r="AB56" s="51">
        <v>0.50541865349041004</v>
      </c>
      <c r="AC56" s="51">
        <v>23.505529061268899</v>
      </c>
      <c r="AD56" s="51">
        <v>20.7573483741354</v>
      </c>
      <c r="AE56" s="51">
        <v>0.62068562155759599</v>
      </c>
      <c r="AF56" s="51">
        <v>0.70326477695786105</v>
      </c>
      <c r="AG56" s="51">
        <v>0.70620903477716401</v>
      </c>
      <c r="AH56" s="51">
        <v>0.59088709824975805</v>
      </c>
      <c r="AI56" s="52" t="s">
        <v>76</v>
      </c>
      <c r="AJ56" s="52" t="s">
        <v>76</v>
      </c>
      <c r="AK56" s="52" t="s">
        <v>73</v>
      </c>
      <c r="AL56" s="52" t="s">
        <v>73</v>
      </c>
      <c r="AM56" s="52" t="s">
        <v>76</v>
      </c>
      <c r="AN56" s="52" t="s">
        <v>73</v>
      </c>
      <c r="AO56" s="52" t="s">
        <v>76</v>
      </c>
      <c r="AP56" s="52" t="s">
        <v>73</v>
      </c>
      <c r="AR56" s="53" t="s">
        <v>84</v>
      </c>
      <c r="AS56" s="51">
        <v>0.65361168481487997</v>
      </c>
      <c r="AT56" s="51">
        <v>0.62891701080685203</v>
      </c>
      <c r="AU56" s="51">
        <v>19.157711222465299</v>
      </c>
      <c r="AV56" s="51">
        <v>19.6352986175783</v>
      </c>
      <c r="AW56" s="51">
        <v>0.58854763204444205</v>
      </c>
      <c r="AX56" s="51">
        <v>0.60916581420262605</v>
      </c>
      <c r="AY56" s="51">
        <v>0.71557078302967803</v>
      </c>
      <c r="AZ56" s="51">
        <v>0.69834539597761702</v>
      </c>
      <c r="BA56" s="52" t="s">
        <v>76</v>
      </c>
      <c r="BB56" s="52" t="s">
        <v>76</v>
      </c>
      <c r="BC56" s="52" t="s">
        <v>73</v>
      </c>
      <c r="BD56" s="52" t="s">
        <v>73</v>
      </c>
      <c r="BE56" s="52" t="s">
        <v>75</v>
      </c>
      <c r="BF56" s="52" t="s">
        <v>76</v>
      </c>
      <c r="BG56" s="52" t="s">
        <v>76</v>
      </c>
      <c r="BH56" s="52" t="s">
        <v>76</v>
      </c>
      <c r="BI56" s="47">
        <f>IF(BJ56=AR56,1,0)</f>
        <v>1</v>
      </c>
      <c r="BJ56" s="47" t="s">
        <v>84</v>
      </c>
      <c r="BK56" s="51">
        <v>0.61216899059697905</v>
      </c>
      <c r="BL56" s="51">
        <v>0.58873650283311596</v>
      </c>
      <c r="BM56" s="51">
        <v>23.1104136912037</v>
      </c>
      <c r="BN56" s="51">
        <v>22.9050585976862</v>
      </c>
      <c r="BO56" s="51">
        <v>0.62276079629583403</v>
      </c>
      <c r="BP56" s="51">
        <v>0.64129829031963304</v>
      </c>
      <c r="BQ56" s="51">
        <v>0.702161749198008</v>
      </c>
      <c r="BR56" s="51">
        <v>0.683585110815213</v>
      </c>
      <c r="BS56" s="47" t="s">
        <v>76</v>
      </c>
      <c r="BT56" s="47" t="s">
        <v>76</v>
      </c>
      <c r="BU56" s="47" t="s">
        <v>73</v>
      </c>
      <c r="BV56" s="47" t="s">
        <v>73</v>
      </c>
      <c r="BW56" s="47" t="s">
        <v>76</v>
      </c>
      <c r="BX56" s="47" t="s">
        <v>76</v>
      </c>
      <c r="BY56" s="47" t="s">
        <v>76</v>
      </c>
      <c r="BZ56" s="47" t="s">
        <v>76</v>
      </c>
    </row>
    <row r="57" spans="1:78" s="47" customFormat="1" x14ac:dyDescent="0.3">
      <c r="A57" s="48">
        <v>14162200</v>
      </c>
      <c r="B57" s="47">
        <v>23773405</v>
      </c>
      <c r="C57" s="47" t="s">
        <v>10</v>
      </c>
      <c r="D57" s="47" t="s">
        <v>185</v>
      </c>
      <c r="F57" s="101"/>
      <c r="G57" s="49">
        <v>0.44</v>
      </c>
      <c r="H57" s="49" t="str">
        <f>IF(G57&gt;0.8,"VG",IF(G57&gt;0.7,"G",IF(G57&gt;0.45,"S","NS")))</f>
        <v>NS</v>
      </c>
      <c r="I57" s="49" t="str">
        <f>AJ57</f>
        <v>S</v>
      </c>
      <c r="J57" s="49" t="str">
        <f>BB57</f>
        <v>S</v>
      </c>
      <c r="K57" s="49" t="str">
        <f>BT57</f>
        <v>S</v>
      </c>
      <c r="L57" s="50">
        <v>-0.121</v>
      </c>
      <c r="M57" s="49" t="str">
        <f>IF(ABS(L57)&lt;5%,"VG",IF(ABS(L57)&lt;10%,"G",IF(ABS(L57)&lt;15%,"S","NS")))</f>
        <v>S</v>
      </c>
      <c r="N57" s="49" t="str">
        <f>AO57</f>
        <v>S</v>
      </c>
      <c r="O57" s="49" t="str">
        <f>BD57</f>
        <v>NS</v>
      </c>
      <c r="P57" s="49" t="str">
        <f>BY57</f>
        <v>S</v>
      </c>
      <c r="Q57" s="49">
        <v>0.73</v>
      </c>
      <c r="R57" s="49" t="str">
        <f>IF(Q57&lt;=0.5,"VG",IF(Q57&lt;=0.6,"G",IF(Q57&lt;=0.7,"S","NS")))</f>
        <v>NS</v>
      </c>
      <c r="S57" s="49" t="str">
        <f>AN57</f>
        <v>NS</v>
      </c>
      <c r="T57" s="49" t="str">
        <f>BF57</f>
        <v>S</v>
      </c>
      <c r="U57" s="49" t="str">
        <f>BX57</f>
        <v>S</v>
      </c>
      <c r="V57" s="49">
        <v>0.56000000000000005</v>
      </c>
      <c r="W57" s="49" t="str">
        <f>IF(V57&gt;0.85,"VG",IF(V57&gt;0.75,"G",IF(V57&gt;0.6,"S","NS")))</f>
        <v>NS</v>
      </c>
      <c r="X57" s="49" t="str">
        <f>AP57</f>
        <v>NS</v>
      </c>
      <c r="Y57" s="49" t="str">
        <f>BH57</f>
        <v>S</v>
      </c>
      <c r="Z57" s="49" t="str">
        <f>BZ57</f>
        <v>S</v>
      </c>
      <c r="AA57" s="51">
        <v>0.61474935919165996</v>
      </c>
      <c r="AB57" s="51">
        <v>0.50541865349041004</v>
      </c>
      <c r="AC57" s="51">
        <v>23.505529061268899</v>
      </c>
      <c r="AD57" s="51">
        <v>20.7573483741354</v>
      </c>
      <c r="AE57" s="51">
        <v>0.62068562155759599</v>
      </c>
      <c r="AF57" s="51">
        <v>0.70326477695786105</v>
      </c>
      <c r="AG57" s="51">
        <v>0.70620903477716401</v>
      </c>
      <c r="AH57" s="51">
        <v>0.59088709824975805</v>
      </c>
      <c r="AI57" s="52" t="s">
        <v>76</v>
      </c>
      <c r="AJ57" s="52" t="s">
        <v>76</v>
      </c>
      <c r="AK57" s="52" t="s">
        <v>73</v>
      </c>
      <c r="AL57" s="52" t="s">
        <v>73</v>
      </c>
      <c r="AM57" s="52" t="s">
        <v>76</v>
      </c>
      <c r="AN57" s="52" t="s">
        <v>73</v>
      </c>
      <c r="AO57" s="52" t="s">
        <v>76</v>
      </c>
      <c r="AP57" s="52" t="s">
        <v>73</v>
      </c>
      <c r="AR57" s="53" t="s">
        <v>84</v>
      </c>
      <c r="AS57" s="51">
        <v>0.65361168481487997</v>
      </c>
      <c r="AT57" s="51">
        <v>0.62891701080685203</v>
      </c>
      <c r="AU57" s="51">
        <v>19.157711222465299</v>
      </c>
      <c r="AV57" s="51">
        <v>19.6352986175783</v>
      </c>
      <c r="AW57" s="51">
        <v>0.58854763204444205</v>
      </c>
      <c r="AX57" s="51">
        <v>0.60916581420262605</v>
      </c>
      <c r="AY57" s="51">
        <v>0.71557078302967803</v>
      </c>
      <c r="AZ57" s="51">
        <v>0.69834539597761702</v>
      </c>
      <c r="BA57" s="52" t="s">
        <v>76</v>
      </c>
      <c r="BB57" s="52" t="s">
        <v>76</v>
      </c>
      <c r="BC57" s="52" t="s">
        <v>73</v>
      </c>
      <c r="BD57" s="52" t="s">
        <v>73</v>
      </c>
      <c r="BE57" s="52" t="s">
        <v>75</v>
      </c>
      <c r="BF57" s="52" t="s">
        <v>76</v>
      </c>
      <c r="BG57" s="52" t="s">
        <v>76</v>
      </c>
      <c r="BH57" s="52" t="s">
        <v>76</v>
      </c>
      <c r="BI57" s="47">
        <f>IF(BJ57=AR57,1,0)</f>
        <v>1</v>
      </c>
      <c r="BJ57" s="47" t="s">
        <v>84</v>
      </c>
      <c r="BK57" s="51">
        <v>0.61216899059697905</v>
      </c>
      <c r="BL57" s="51">
        <v>0.58873650283311596</v>
      </c>
      <c r="BM57" s="51">
        <v>23.1104136912037</v>
      </c>
      <c r="BN57" s="51">
        <v>22.9050585976862</v>
      </c>
      <c r="BO57" s="51">
        <v>0.62276079629583403</v>
      </c>
      <c r="BP57" s="51">
        <v>0.64129829031963304</v>
      </c>
      <c r="BQ57" s="51">
        <v>0.702161749198008</v>
      </c>
      <c r="BR57" s="51">
        <v>0.683585110815213</v>
      </c>
      <c r="BS57" s="47" t="s">
        <v>76</v>
      </c>
      <c r="BT57" s="47" t="s">
        <v>76</v>
      </c>
      <c r="BU57" s="47" t="s">
        <v>73</v>
      </c>
      <c r="BV57" s="47" t="s">
        <v>73</v>
      </c>
      <c r="BW57" s="47" t="s">
        <v>76</v>
      </c>
      <c r="BX57" s="47" t="s">
        <v>76</v>
      </c>
      <c r="BY57" s="47" t="s">
        <v>76</v>
      </c>
      <c r="BZ57" s="47" t="s">
        <v>76</v>
      </c>
    </row>
    <row r="58" spans="1:78" s="47" customFormat="1" x14ac:dyDescent="0.3">
      <c r="A58" s="48">
        <v>14162200</v>
      </c>
      <c r="B58" s="47">
        <v>23773405</v>
      </c>
      <c r="C58" s="47" t="s">
        <v>10</v>
      </c>
      <c r="D58" s="47" t="s">
        <v>186</v>
      </c>
      <c r="F58" s="101"/>
      <c r="G58" s="49">
        <v>0.47</v>
      </c>
      <c r="H58" s="49" t="str">
        <f>IF(G58&gt;0.8,"VG",IF(G58&gt;0.7,"G",IF(G58&gt;0.45,"S","NS")))</f>
        <v>S</v>
      </c>
      <c r="I58" s="49" t="str">
        <f>AJ58</f>
        <v>S</v>
      </c>
      <c r="J58" s="49" t="str">
        <f>BB58</f>
        <v>S</v>
      </c>
      <c r="K58" s="49" t="str">
        <f>BT58</f>
        <v>S</v>
      </c>
      <c r="L58" s="50">
        <v>-6.0999999999999999E-2</v>
      </c>
      <c r="M58" s="49" t="str">
        <f>IF(ABS(L58)&lt;5%,"VG",IF(ABS(L58)&lt;10%,"G",IF(ABS(L58)&lt;15%,"S","NS")))</f>
        <v>G</v>
      </c>
      <c r="N58" s="49" t="str">
        <f>AO58</f>
        <v>S</v>
      </c>
      <c r="O58" s="49" t="str">
        <f>BD58</f>
        <v>NS</v>
      </c>
      <c r="P58" s="49" t="str">
        <f>BY58</f>
        <v>S</v>
      </c>
      <c r="Q58" s="49">
        <v>0.73</v>
      </c>
      <c r="R58" s="49" t="str">
        <f>IF(Q58&lt;=0.5,"VG",IF(Q58&lt;=0.6,"G",IF(Q58&lt;=0.7,"S","NS")))</f>
        <v>NS</v>
      </c>
      <c r="S58" s="49" t="str">
        <f>AN58</f>
        <v>NS</v>
      </c>
      <c r="T58" s="49" t="str">
        <f>BF58</f>
        <v>S</v>
      </c>
      <c r="U58" s="49" t="str">
        <f>BX58</f>
        <v>S</v>
      </c>
      <c r="V58" s="49">
        <v>0.56000000000000005</v>
      </c>
      <c r="W58" s="49" t="str">
        <f>IF(V58&gt;0.85,"VG",IF(V58&gt;0.75,"G",IF(V58&gt;0.6,"S","NS")))</f>
        <v>NS</v>
      </c>
      <c r="X58" s="49" t="str">
        <f>AP58</f>
        <v>NS</v>
      </c>
      <c r="Y58" s="49" t="str">
        <f>BH58</f>
        <v>S</v>
      </c>
      <c r="Z58" s="49" t="str">
        <f>BZ58</f>
        <v>S</v>
      </c>
      <c r="AA58" s="51">
        <v>0.61474935919165996</v>
      </c>
      <c r="AB58" s="51">
        <v>0.50541865349041004</v>
      </c>
      <c r="AC58" s="51">
        <v>23.505529061268899</v>
      </c>
      <c r="AD58" s="51">
        <v>20.7573483741354</v>
      </c>
      <c r="AE58" s="51">
        <v>0.62068562155759599</v>
      </c>
      <c r="AF58" s="51">
        <v>0.70326477695786105</v>
      </c>
      <c r="AG58" s="51">
        <v>0.70620903477716401</v>
      </c>
      <c r="AH58" s="51">
        <v>0.59088709824975805</v>
      </c>
      <c r="AI58" s="52" t="s">
        <v>76</v>
      </c>
      <c r="AJ58" s="52" t="s">
        <v>76</v>
      </c>
      <c r="AK58" s="52" t="s">
        <v>73</v>
      </c>
      <c r="AL58" s="52" t="s">
        <v>73</v>
      </c>
      <c r="AM58" s="52" t="s">
        <v>76</v>
      </c>
      <c r="AN58" s="52" t="s">
        <v>73</v>
      </c>
      <c r="AO58" s="52" t="s">
        <v>76</v>
      </c>
      <c r="AP58" s="52" t="s">
        <v>73</v>
      </c>
      <c r="AR58" s="53" t="s">
        <v>84</v>
      </c>
      <c r="AS58" s="51">
        <v>0.65361168481487997</v>
      </c>
      <c r="AT58" s="51">
        <v>0.62891701080685203</v>
      </c>
      <c r="AU58" s="51">
        <v>19.157711222465299</v>
      </c>
      <c r="AV58" s="51">
        <v>19.6352986175783</v>
      </c>
      <c r="AW58" s="51">
        <v>0.58854763204444205</v>
      </c>
      <c r="AX58" s="51">
        <v>0.60916581420262605</v>
      </c>
      <c r="AY58" s="51">
        <v>0.71557078302967803</v>
      </c>
      <c r="AZ58" s="51">
        <v>0.69834539597761702</v>
      </c>
      <c r="BA58" s="52" t="s">
        <v>76</v>
      </c>
      <c r="BB58" s="52" t="s">
        <v>76</v>
      </c>
      <c r="BC58" s="52" t="s">
        <v>73</v>
      </c>
      <c r="BD58" s="52" t="s">
        <v>73</v>
      </c>
      <c r="BE58" s="52" t="s">
        <v>75</v>
      </c>
      <c r="BF58" s="52" t="s">
        <v>76</v>
      </c>
      <c r="BG58" s="52" t="s">
        <v>76</v>
      </c>
      <c r="BH58" s="52" t="s">
        <v>76</v>
      </c>
      <c r="BI58" s="47">
        <f>IF(BJ58=AR58,1,0)</f>
        <v>1</v>
      </c>
      <c r="BJ58" s="47" t="s">
        <v>84</v>
      </c>
      <c r="BK58" s="51">
        <v>0.61216899059697905</v>
      </c>
      <c r="BL58" s="51">
        <v>0.58873650283311596</v>
      </c>
      <c r="BM58" s="51">
        <v>23.1104136912037</v>
      </c>
      <c r="BN58" s="51">
        <v>22.9050585976862</v>
      </c>
      <c r="BO58" s="51">
        <v>0.62276079629583403</v>
      </c>
      <c r="BP58" s="51">
        <v>0.64129829031963304</v>
      </c>
      <c r="BQ58" s="51">
        <v>0.702161749198008</v>
      </c>
      <c r="BR58" s="51">
        <v>0.683585110815213</v>
      </c>
      <c r="BS58" s="47" t="s">
        <v>76</v>
      </c>
      <c r="BT58" s="47" t="s">
        <v>76</v>
      </c>
      <c r="BU58" s="47" t="s">
        <v>73</v>
      </c>
      <c r="BV58" s="47" t="s">
        <v>73</v>
      </c>
      <c r="BW58" s="47" t="s">
        <v>76</v>
      </c>
      <c r="BX58" s="47" t="s">
        <v>76</v>
      </c>
      <c r="BY58" s="47" t="s">
        <v>76</v>
      </c>
      <c r="BZ58" s="47" t="s">
        <v>76</v>
      </c>
    </row>
    <row r="59" spans="1:78" s="63" customFormat="1" x14ac:dyDescent="0.3">
      <c r="A59" s="62">
        <v>14162200</v>
      </c>
      <c r="B59" s="63">
        <v>23773405</v>
      </c>
      <c r="C59" s="63" t="s">
        <v>10</v>
      </c>
      <c r="D59" s="63" t="s">
        <v>204</v>
      </c>
      <c r="F59" s="79"/>
      <c r="G59" s="64">
        <v>0.84</v>
      </c>
      <c r="H59" s="64" t="str">
        <f>IF(G59&gt;0.8,"VG",IF(G59&gt;0.7,"G",IF(G59&gt;0.45,"S","NS")))</f>
        <v>VG</v>
      </c>
      <c r="I59" s="64" t="str">
        <f>AJ59</f>
        <v>S</v>
      </c>
      <c r="J59" s="64" t="str">
        <f>BB59</f>
        <v>S</v>
      </c>
      <c r="K59" s="64" t="str">
        <f>BT59</f>
        <v>S</v>
      </c>
      <c r="L59" s="65">
        <v>0.124</v>
      </c>
      <c r="M59" s="64" t="str">
        <f>IF(ABS(L59)&lt;5%,"VG",IF(ABS(L59)&lt;10%,"G",IF(ABS(L59)&lt;15%,"S","NS")))</f>
        <v>S</v>
      </c>
      <c r="N59" s="64" t="str">
        <f>AO59</f>
        <v>S</v>
      </c>
      <c r="O59" s="64" t="str">
        <f>BD59</f>
        <v>NS</v>
      </c>
      <c r="P59" s="64" t="str">
        <f>BY59</f>
        <v>S</v>
      </c>
      <c r="Q59" s="64">
        <v>0.4</v>
      </c>
      <c r="R59" s="64" t="str">
        <f>IF(Q59&lt;=0.5,"VG",IF(Q59&lt;=0.6,"G",IF(Q59&lt;=0.7,"S","NS")))</f>
        <v>VG</v>
      </c>
      <c r="S59" s="64" t="str">
        <f>AN59</f>
        <v>NS</v>
      </c>
      <c r="T59" s="64" t="str">
        <f>BF59</f>
        <v>S</v>
      </c>
      <c r="U59" s="64" t="str">
        <f>BX59</f>
        <v>S</v>
      </c>
      <c r="V59" s="64">
        <v>0.85</v>
      </c>
      <c r="W59" s="64" t="str">
        <f>IF(V59&gt;0.85,"VG",IF(V59&gt;0.75,"G",IF(V59&gt;0.6,"S","NS")))</f>
        <v>G</v>
      </c>
      <c r="X59" s="64" t="str">
        <f>AP59</f>
        <v>NS</v>
      </c>
      <c r="Y59" s="64" t="str">
        <f>BH59</f>
        <v>S</v>
      </c>
      <c r="Z59" s="64" t="str">
        <f>BZ59</f>
        <v>S</v>
      </c>
      <c r="AA59" s="66">
        <v>0.61474935919165996</v>
      </c>
      <c r="AB59" s="66">
        <v>0.50541865349041004</v>
      </c>
      <c r="AC59" s="66">
        <v>23.505529061268899</v>
      </c>
      <c r="AD59" s="66">
        <v>20.7573483741354</v>
      </c>
      <c r="AE59" s="66">
        <v>0.62068562155759599</v>
      </c>
      <c r="AF59" s="66">
        <v>0.70326477695786105</v>
      </c>
      <c r="AG59" s="66">
        <v>0.70620903477716401</v>
      </c>
      <c r="AH59" s="66">
        <v>0.59088709824975805</v>
      </c>
      <c r="AI59" s="67" t="s">
        <v>76</v>
      </c>
      <c r="AJ59" s="67" t="s">
        <v>76</v>
      </c>
      <c r="AK59" s="67" t="s">
        <v>73</v>
      </c>
      <c r="AL59" s="67" t="s">
        <v>73</v>
      </c>
      <c r="AM59" s="67" t="s">
        <v>76</v>
      </c>
      <c r="AN59" s="67" t="s">
        <v>73</v>
      </c>
      <c r="AO59" s="67" t="s">
        <v>76</v>
      </c>
      <c r="AP59" s="67" t="s">
        <v>73</v>
      </c>
      <c r="AR59" s="68" t="s">
        <v>84</v>
      </c>
      <c r="AS59" s="66">
        <v>0.65361168481487997</v>
      </c>
      <c r="AT59" s="66">
        <v>0.62891701080685203</v>
      </c>
      <c r="AU59" s="66">
        <v>19.157711222465299</v>
      </c>
      <c r="AV59" s="66">
        <v>19.6352986175783</v>
      </c>
      <c r="AW59" s="66">
        <v>0.58854763204444205</v>
      </c>
      <c r="AX59" s="66">
        <v>0.60916581420262605</v>
      </c>
      <c r="AY59" s="66">
        <v>0.71557078302967803</v>
      </c>
      <c r="AZ59" s="66">
        <v>0.69834539597761702</v>
      </c>
      <c r="BA59" s="67" t="s">
        <v>76</v>
      </c>
      <c r="BB59" s="67" t="s">
        <v>76</v>
      </c>
      <c r="BC59" s="67" t="s">
        <v>73</v>
      </c>
      <c r="BD59" s="67" t="s">
        <v>73</v>
      </c>
      <c r="BE59" s="67" t="s">
        <v>75</v>
      </c>
      <c r="BF59" s="67" t="s">
        <v>76</v>
      </c>
      <c r="BG59" s="67" t="s">
        <v>76</v>
      </c>
      <c r="BH59" s="67" t="s">
        <v>76</v>
      </c>
      <c r="BI59" s="63">
        <f>IF(BJ59=AR59,1,0)</f>
        <v>1</v>
      </c>
      <c r="BJ59" s="63" t="s">
        <v>84</v>
      </c>
      <c r="BK59" s="66">
        <v>0.61216899059697905</v>
      </c>
      <c r="BL59" s="66">
        <v>0.58873650283311596</v>
      </c>
      <c r="BM59" s="66">
        <v>23.1104136912037</v>
      </c>
      <c r="BN59" s="66">
        <v>22.9050585976862</v>
      </c>
      <c r="BO59" s="66">
        <v>0.62276079629583403</v>
      </c>
      <c r="BP59" s="66">
        <v>0.64129829031963304</v>
      </c>
      <c r="BQ59" s="66">
        <v>0.702161749198008</v>
      </c>
      <c r="BR59" s="66">
        <v>0.683585110815213</v>
      </c>
      <c r="BS59" s="63" t="s">
        <v>76</v>
      </c>
      <c r="BT59" s="63" t="s">
        <v>76</v>
      </c>
      <c r="BU59" s="63" t="s">
        <v>73</v>
      </c>
      <c r="BV59" s="63" t="s">
        <v>73</v>
      </c>
      <c r="BW59" s="63" t="s">
        <v>76</v>
      </c>
      <c r="BX59" s="63" t="s">
        <v>76</v>
      </c>
      <c r="BY59" s="63" t="s">
        <v>76</v>
      </c>
      <c r="BZ59" s="63" t="s">
        <v>76</v>
      </c>
    </row>
    <row r="60" spans="1:78" s="63" customFormat="1" x14ac:dyDescent="0.3">
      <c r="A60" s="62">
        <v>14162200</v>
      </c>
      <c r="B60" s="63">
        <v>23773405</v>
      </c>
      <c r="C60" s="63" t="s">
        <v>10</v>
      </c>
      <c r="D60" s="63" t="s">
        <v>205</v>
      </c>
      <c r="F60" s="79"/>
      <c r="G60" s="64">
        <v>0.6</v>
      </c>
      <c r="H60" s="64" t="str">
        <f>IF(G60&gt;0.8,"VG",IF(G60&gt;0.7,"G",IF(G60&gt;0.45,"S","NS")))</f>
        <v>S</v>
      </c>
      <c r="I60" s="64" t="str">
        <f>AJ60</f>
        <v>S</v>
      </c>
      <c r="J60" s="64" t="str">
        <f>BB60</f>
        <v>S</v>
      </c>
      <c r="K60" s="64" t="str">
        <f>BT60</f>
        <v>S</v>
      </c>
      <c r="L60" s="65">
        <v>1.7000000000000001E-2</v>
      </c>
      <c r="M60" s="64" t="str">
        <f>IF(ABS(L60)&lt;5%,"VG",IF(ABS(L60)&lt;10%,"G",IF(ABS(L60)&lt;15%,"S","NS")))</f>
        <v>VG</v>
      </c>
      <c r="N60" s="64" t="str">
        <f>AO60</f>
        <v>S</v>
      </c>
      <c r="O60" s="64" t="str">
        <f>BD60</f>
        <v>NS</v>
      </c>
      <c r="P60" s="64" t="str">
        <f>BY60</f>
        <v>S</v>
      </c>
      <c r="Q60" s="64">
        <v>0.63</v>
      </c>
      <c r="R60" s="64" t="str">
        <f>IF(Q60&lt;=0.5,"VG",IF(Q60&lt;=0.6,"G",IF(Q60&lt;=0.7,"S","NS")))</f>
        <v>S</v>
      </c>
      <c r="S60" s="64" t="str">
        <f>AN60</f>
        <v>NS</v>
      </c>
      <c r="T60" s="64" t="str">
        <f>BF60</f>
        <v>S</v>
      </c>
      <c r="U60" s="64" t="str">
        <f>BX60</f>
        <v>S</v>
      </c>
      <c r="V60" s="64">
        <v>0.64600000000000002</v>
      </c>
      <c r="W60" s="64" t="str">
        <f>IF(V60&gt;0.85,"VG",IF(V60&gt;0.75,"G",IF(V60&gt;0.6,"S","NS")))</f>
        <v>S</v>
      </c>
      <c r="X60" s="64" t="str">
        <f>AP60</f>
        <v>NS</v>
      </c>
      <c r="Y60" s="64" t="str">
        <f>BH60</f>
        <v>S</v>
      </c>
      <c r="Z60" s="64" t="str">
        <f>BZ60</f>
        <v>S</v>
      </c>
      <c r="AA60" s="66">
        <v>0.61474935919165996</v>
      </c>
      <c r="AB60" s="66">
        <v>0.50541865349041004</v>
      </c>
      <c r="AC60" s="66">
        <v>23.505529061268899</v>
      </c>
      <c r="AD60" s="66">
        <v>20.7573483741354</v>
      </c>
      <c r="AE60" s="66">
        <v>0.62068562155759599</v>
      </c>
      <c r="AF60" s="66">
        <v>0.70326477695786105</v>
      </c>
      <c r="AG60" s="66">
        <v>0.70620903477716401</v>
      </c>
      <c r="AH60" s="66">
        <v>0.59088709824975805</v>
      </c>
      <c r="AI60" s="67" t="s">
        <v>76</v>
      </c>
      <c r="AJ60" s="67" t="s">
        <v>76</v>
      </c>
      <c r="AK60" s="67" t="s">
        <v>73</v>
      </c>
      <c r="AL60" s="67" t="s">
        <v>73</v>
      </c>
      <c r="AM60" s="67" t="s">
        <v>76</v>
      </c>
      <c r="AN60" s="67" t="s">
        <v>73</v>
      </c>
      <c r="AO60" s="67" t="s">
        <v>76</v>
      </c>
      <c r="AP60" s="67" t="s">
        <v>73</v>
      </c>
      <c r="AR60" s="68" t="s">
        <v>84</v>
      </c>
      <c r="AS60" s="66">
        <v>0.65361168481487997</v>
      </c>
      <c r="AT60" s="66">
        <v>0.62891701080685203</v>
      </c>
      <c r="AU60" s="66">
        <v>19.157711222465299</v>
      </c>
      <c r="AV60" s="66">
        <v>19.6352986175783</v>
      </c>
      <c r="AW60" s="66">
        <v>0.58854763204444205</v>
      </c>
      <c r="AX60" s="66">
        <v>0.60916581420262605</v>
      </c>
      <c r="AY60" s="66">
        <v>0.71557078302967803</v>
      </c>
      <c r="AZ60" s="66">
        <v>0.69834539597761702</v>
      </c>
      <c r="BA60" s="67" t="s">
        <v>76</v>
      </c>
      <c r="BB60" s="67" t="s">
        <v>76</v>
      </c>
      <c r="BC60" s="67" t="s">
        <v>73</v>
      </c>
      <c r="BD60" s="67" t="s">
        <v>73</v>
      </c>
      <c r="BE60" s="67" t="s">
        <v>75</v>
      </c>
      <c r="BF60" s="67" t="s">
        <v>76</v>
      </c>
      <c r="BG60" s="67" t="s">
        <v>76</v>
      </c>
      <c r="BH60" s="67" t="s">
        <v>76</v>
      </c>
      <c r="BI60" s="63">
        <f>IF(BJ60=AR60,1,0)</f>
        <v>1</v>
      </c>
      <c r="BJ60" s="63" t="s">
        <v>84</v>
      </c>
      <c r="BK60" s="66">
        <v>0.61216899059697905</v>
      </c>
      <c r="BL60" s="66">
        <v>0.58873650283311596</v>
      </c>
      <c r="BM60" s="66">
        <v>23.1104136912037</v>
      </c>
      <c r="BN60" s="66">
        <v>22.9050585976862</v>
      </c>
      <c r="BO60" s="66">
        <v>0.62276079629583403</v>
      </c>
      <c r="BP60" s="66">
        <v>0.64129829031963304</v>
      </c>
      <c r="BQ60" s="66">
        <v>0.702161749198008</v>
      </c>
      <c r="BR60" s="66">
        <v>0.683585110815213</v>
      </c>
      <c r="BS60" s="63" t="s">
        <v>76</v>
      </c>
      <c r="BT60" s="63" t="s">
        <v>76</v>
      </c>
      <c r="BU60" s="63" t="s">
        <v>73</v>
      </c>
      <c r="BV60" s="63" t="s">
        <v>73</v>
      </c>
      <c r="BW60" s="63" t="s">
        <v>76</v>
      </c>
      <c r="BX60" s="63" t="s">
        <v>76</v>
      </c>
      <c r="BY60" s="63" t="s">
        <v>76</v>
      </c>
      <c r="BZ60" s="63" t="s">
        <v>76</v>
      </c>
    </row>
    <row r="61" spans="1:78" s="69" customFormat="1" x14ac:dyDescent="0.3">
      <c r="A61" s="72"/>
      <c r="F61" s="80"/>
      <c r="G61" s="70"/>
      <c r="H61" s="70"/>
      <c r="I61" s="70"/>
      <c r="J61" s="70"/>
      <c r="K61" s="70"/>
      <c r="L61" s="71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3"/>
      <c r="AB61" s="73"/>
      <c r="AC61" s="73"/>
      <c r="AD61" s="73"/>
      <c r="AE61" s="73"/>
      <c r="AF61" s="73"/>
      <c r="AG61" s="73"/>
      <c r="AH61" s="73"/>
      <c r="AI61" s="74"/>
      <c r="AJ61" s="74"/>
      <c r="AK61" s="74"/>
      <c r="AL61" s="74"/>
      <c r="AM61" s="74"/>
      <c r="AN61" s="74"/>
      <c r="AO61" s="74"/>
      <c r="AP61" s="74"/>
      <c r="AR61" s="75"/>
      <c r="AS61" s="73"/>
      <c r="AT61" s="73"/>
      <c r="AU61" s="73"/>
      <c r="AV61" s="73"/>
      <c r="AW61" s="73"/>
      <c r="AX61" s="73"/>
      <c r="AY61" s="73"/>
      <c r="AZ61" s="73"/>
      <c r="BA61" s="74"/>
      <c r="BB61" s="74"/>
      <c r="BC61" s="74"/>
      <c r="BD61" s="74"/>
      <c r="BE61" s="74"/>
      <c r="BF61" s="74"/>
      <c r="BG61" s="74"/>
      <c r="BH61" s="74"/>
      <c r="BK61" s="73"/>
      <c r="BL61" s="73"/>
      <c r="BM61" s="73"/>
      <c r="BN61" s="73"/>
      <c r="BO61" s="73"/>
      <c r="BP61" s="73"/>
      <c r="BQ61" s="73"/>
      <c r="BR61" s="73"/>
    </row>
    <row r="62" spans="1:78" s="63" customFormat="1" x14ac:dyDescent="0.3">
      <c r="A62" s="62">
        <v>14162500</v>
      </c>
      <c r="B62" s="63">
        <v>23772909</v>
      </c>
      <c r="C62" s="63" t="s">
        <v>11</v>
      </c>
      <c r="D62" s="63" t="s">
        <v>179</v>
      </c>
      <c r="F62" s="77"/>
      <c r="G62" s="64">
        <v>0.68</v>
      </c>
      <c r="H62" s="64" t="str">
        <f>IF(G62&gt;0.8,"VG",IF(G62&gt;0.7,"G",IF(G62&gt;0.45,"S","NS")))</f>
        <v>S</v>
      </c>
      <c r="I62" s="64" t="str">
        <f>AJ62</f>
        <v>S</v>
      </c>
      <c r="J62" s="64" t="str">
        <f>BB62</f>
        <v>VG</v>
      </c>
      <c r="K62" s="64" t="str">
        <f>BT62</f>
        <v>G</v>
      </c>
      <c r="L62" s="65">
        <v>6.0000000000000001E-3</v>
      </c>
      <c r="M62" s="65" t="str">
        <f>IF(ABS(L62)&lt;5%,"VG",IF(ABS(L62)&lt;10%,"G",IF(ABS(L62)&lt;15%,"S","NS")))</f>
        <v>VG</v>
      </c>
      <c r="N62" s="64" t="str">
        <f>AO62</f>
        <v>G</v>
      </c>
      <c r="O62" s="64" t="str">
        <f>BD62</f>
        <v>G</v>
      </c>
      <c r="P62" s="64" t="str">
        <f>BY62</f>
        <v>G</v>
      </c>
      <c r="Q62" s="64">
        <v>0.56999999999999995</v>
      </c>
      <c r="R62" s="64" t="str">
        <f>IF(Q62&lt;=0.5,"VG",IF(Q62&lt;=0.6,"G",IF(Q62&lt;=0.7,"S","NS")))</f>
        <v>G</v>
      </c>
      <c r="S62" s="64" t="str">
        <f>AN62</f>
        <v>G</v>
      </c>
      <c r="T62" s="64" t="str">
        <f>BF62</f>
        <v>VG</v>
      </c>
      <c r="U62" s="64" t="str">
        <f>BX62</f>
        <v>VG</v>
      </c>
      <c r="V62" s="64">
        <v>0.78</v>
      </c>
      <c r="W62" s="64" t="str">
        <f>IF(V62&gt;0.85,"VG",IF(V62&gt;0.75,"G",IF(V62&gt;0.6,"S","NS")))</f>
        <v>G</v>
      </c>
      <c r="X62" s="64" t="str">
        <f>AP62</f>
        <v>S</v>
      </c>
      <c r="Y62" s="64" t="str">
        <f>BH62</f>
        <v>G</v>
      </c>
      <c r="Z62" s="64" t="str">
        <f>BZ62</f>
        <v>G</v>
      </c>
      <c r="AA62" s="66">
        <v>0.76488069174801598</v>
      </c>
      <c r="AB62" s="66">
        <v>0.68991725054118203</v>
      </c>
      <c r="AC62" s="66">
        <v>10.1443382784535</v>
      </c>
      <c r="AD62" s="66">
        <v>7.1222258413468396</v>
      </c>
      <c r="AE62" s="66">
        <v>0.484891027192693</v>
      </c>
      <c r="AF62" s="66">
        <v>0.55685074253234002</v>
      </c>
      <c r="AG62" s="66">
        <v>0.81843746163333897</v>
      </c>
      <c r="AH62" s="66">
        <v>0.72999307079166997</v>
      </c>
      <c r="AI62" s="67" t="s">
        <v>75</v>
      </c>
      <c r="AJ62" s="67" t="s">
        <v>76</v>
      </c>
      <c r="AK62" s="67" t="s">
        <v>76</v>
      </c>
      <c r="AL62" s="67" t="s">
        <v>75</v>
      </c>
      <c r="AM62" s="67" t="s">
        <v>77</v>
      </c>
      <c r="AN62" s="67" t="s">
        <v>75</v>
      </c>
      <c r="AO62" s="67" t="s">
        <v>75</v>
      </c>
      <c r="AP62" s="67" t="s">
        <v>76</v>
      </c>
      <c r="AR62" s="68" t="s">
        <v>85</v>
      </c>
      <c r="AS62" s="66">
        <v>0.79347932251418196</v>
      </c>
      <c r="AT62" s="66">
        <v>0.80273521066028797</v>
      </c>
      <c r="AU62" s="66">
        <v>6.4806978964083202</v>
      </c>
      <c r="AV62" s="66">
        <v>5.7980864326347703</v>
      </c>
      <c r="AW62" s="66">
        <v>0.454445461508659</v>
      </c>
      <c r="AX62" s="66">
        <v>0.444145009360357</v>
      </c>
      <c r="AY62" s="66">
        <v>0.82084976638971097</v>
      </c>
      <c r="AZ62" s="66">
        <v>0.82746101549721796</v>
      </c>
      <c r="BA62" s="67" t="s">
        <v>75</v>
      </c>
      <c r="BB62" s="67" t="s">
        <v>77</v>
      </c>
      <c r="BC62" s="67" t="s">
        <v>75</v>
      </c>
      <c r="BD62" s="67" t="s">
        <v>75</v>
      </c>
      <c r="BE62" s="67" t="s">
        <v>77</v>
      </c>
      <c r="BF62" s="67" t="s">
        <v>77</v>
      </c>
      <c r="BG62" s="67" t="s">
        <v>75</v>
      </c>
      <c r="BH62" s="67" t="s">
        <v>75</v>
      </c>
      <c r="BI62" s="63">
        <f>IF(BJ62=AR62,1,0)</f>
        <v>1</v>
      </c>
      <c r="BJ62" s="63" t="s">
        <v>85</v>
      </c>
      <c r="BK62" s="66">
        <v>0.77201057728846201</v>
      </c>
      <c r="BL62" s="66">
        <v>0.78145064939357001</v>
      </c>
      <c r="BM62" s="66">
        <v>8.3086932198694807</v>
      </c>
      <c r="BN62" s="66">
        <v>6.9422442839524603</v>
      </c>
      <c r="BO62" s="66">
        <v>0.47748237947754502</v>
      </c>
      <c r="BP62" s="66">
        <v>0.46749262091120802</v>
      </c>
      <c r="BQ62" s="66">
        <v>0.81530771590621798</v>
      </c>
      <c r="BR62" s="66">
        <v>0.81882056470473397</v>
      </c>
      <c r="BS62" s="63" t="s">
        <v>75</v>
      </c>
      <c r="BT62" s="63" t="s">
        <v>75</v>
      </c>
      <c r="BU62" s="63" t="s">
        <v>75</v>
      </c>
      <c r="BV62" s="63" t="s">
        <v>75</v>
      </c>
      <c r="BW62" s="63" t="s">
        <v>77</v>
      </c>
      <c r="BX62" s="63" t="s">
        <v>77</v>
      </c>
      <c r="BY62" s="63" t="s">
        <v>75</v>
      </c>
      <c r="BZ62" s="63" t="s">
        <v>75</v>
      </c>
    </row>
    <row r="63" spans="1:78" s="63" customFormat="1" x14ac:dyDescent="0.3">
      <c r="A63" s="62">
        <v>14162500</v>
      </c>
      <c r="B63" s="63">
        <v>23772909</v>
      </c>
      <c r="C63" s="63" t="s">
        <v>11</v>
      </c>
      <c r="D63" s="63" t="s">
        <v>178</v>
      </c>
      <c r="F63" s="79"/>
      <c r="G63" s="64">
        <v>0.54</v>
      </c>
      <c r="H63" s="64" t="str">
        <f>IF(G63&gt;0.8,"VG",IF(G63&gt;0.7,"G",IF(G63&gt;0.45,"S","NS")))</f>
        <v>S</v>
      </c>
      <c r="I63" s="64" t="str">
        <f>AJ63</f>
        <v>S</v>
      </c>
      <c r="J63" s="64" t="str">
        <f>BB63</f>
        <v>VG</v>
      </c>
      <c r="K63" s="64" t="str">
        <f>BT63</f>
        <v>G</v>
      </c>
      <c r="L63" s="65">
        <v>-2.5000000000000001E-2</v>
      </c>
      <c r="M63" s="65" t="str">
        <f>IF(ABS(L63)&lt;5%,"VG",IF(ABS(L63)&lt;10%,"G",IF(ABS(L63)&lt;15%,"S","NS")))</f>
        <v>VG</v>
      </c>
      <c r="N63" s="64" t="str">
        <f>AO63</f>
        <v>G</v>
      </c>
      <c r="O63" s="64" t="str">
        <f>BD63</f>
        <v>G</v>
      </c>
      <c r="P63" s="64" t="str">
        <f>BY63</f>
        <v>G</v>
      </c>
      <c r="Q63" s="64">
        <v>0.67</v>
      </c>
      <c r="R63" s="64" t="str">
        <f>IF(Q63&lt;=0.5,"VG",IF(Q63&lt;=0.6,"G",IF(Q63&lt;=0.7,"S","NS")))</f>
        <v>S</v>
      </c>
      <c r="S63" s="64" t="str">
        <f>AN63</f>
        <v>G</v>
      </c>
      <c r="T63" s="64" t="str">
        <f>BF63</f>
        <v>VG</v>
      </c>
      <c r="U63" s="64" t="str">
        <f>BX63</f>
        <v>VG</v>
      </c>
      <c r="V63" s="64">
        <v>0.69</v>
      </c>
      <c r="W63" s="64" t="str">
        <f>IF(V63&gt;0.85,"VG",IF(V63&gt;0.75,"G",IF(V63&gt;0.6,"S","NS")))</f>
        <v>S</v>
      </c>
      <c r="X63" s="64" t="str">
        <f>AP63</f>
        <v>S</v>
      </c>
      <c r="Y63" s="64" t="str">
        <f>BH63</f>
        <v>G</v>
      </c>
      <c r="Z63" s="64" t="str">
        <f>BZ63</f>
        <v>G</v>
      </c>
      <c r="AA63" s="66">
        <v>0.76488069174801598</v>
      </c>
      <c r="AB63" s="66">
        <v>0.68991725054118203</v>
      </c>
      <c r="AC63" s="66">
        <v>10.1443382784535</v>
      </c>
      <c r="AD63" s="66">
        <v>7.1222258413468396</v>
      </c>
      <c r="AE63" s="66">
        <v>0.484891027192693</v>
      </c>
      <c r="AF63" s="66">
        <v>0.55685074253234002</v>
      </c>
      <c r="AG63" s="66">
        <v>0.81843746163333897</v>
      </c>
      <c r="AH63" s="66">
        <v>0.72999307079166997</v>
      </c>
      <c r="AI63" s="67" t="s">
        <v>75</v>
      </c>
      <c r="AJ63" s="67" t="s">
        <v>76</v>
      </c>
      <c r="AK63" s="67" t="s">
        <v>76</v>
      </c>
      <c r="AL63" s="67" t="s">
        <v>75</v>
      </c>
      <c r="AM63" s="67" t="s">
        <v>77</v>
      </c>
      <c r="AN63" s="67" t="s">
        <v>75</v>
      </c>
      <c r="AO63" s="67" t="s">
        <v>75</v>
      </c>
      <c r="AP63" s="67" t="s">
        <v>76</v>
      </c>
      <c r="AR63" s="68" t="s">
        <v>85</v>
      </c>
      <c r="AS63" s="66">
        <v>0.79347932251418196</v>
      </c>
      <c r="AT63" s="66">
        <v>0.80273521066028797</v>
      </c>
      <c r="AU63" s="66">
        <v>6.4806978964083202</v>
      </c>
      <c r="AV63" s="66">
        <v>5.7980864326347703</v>
      </c>
      <c r="AW63" s="66">
        <v>0.454445461508659</v>
      </c>
      <c r="AX63" s="66">
        <v>0.444145009360357</v>
      </c>
      <c r="AY63" s="66">
        <v>0.82084976638971097</v>
      </c>
      <c r="AZ63" s="66">
        <v>0.82746101549721796</v>
      </c>
      <c r="BA63" s="67" t="s">
        <v>75</v>
      </c>
      <c r="BB63" s="67" t="s">
        <v>77</v>
      </c>
      <c r="BC63" s="67" t="s">
        <v>75</v>
      </c>
      <c r="BD63" s="67" t="s">
        <v>75</v>
      </c>
      <c r="BE63" s="67" t="s">
        <v>77</v>
      </c>
      <c r="BF63" s="67" t="s">
        <v>77</v>
      </c>
      <c r="BG63" s="67" t="s">
        <v>75</v>
      </c>
      <c r="BH63" s="67" t="s">
        <v>75</v>
      </c>
      <c r="BI63" s="63">
        <f>IF(BJ63=AR63,1,0)</f>
        <v>1</v>
      </c>
      <c r="BJ63" s="63" t="s">
        <v>85</v>
      </c>
      <c r="BK63" s="66">
        <v>0.77201057728846201</v>
      </c>
      <c r="BL63" s="66">
        <v>0.78145064939357001</v>
      </c>
      <c r="BM63" s="66">
        <v>8.3086932198694807</v>
      </c>
      <c r="BN63" s="66">
        <v>6.9422442839524603</v>
      </c>
      <c r="BO63" s="66">
        <v>0.47748237947754502</v>
      </c>
      <c r="BP63" s="66">
        <v>0.46749262091120802</v>
      </c>
      <c r="BQ63" s="66">
        <v>0.81530771590621798</v>
      </c>
      <c r="BR63" s="66">
        <v>0.81882056470473397</v>
      </c>
      <c r="BS63" s="63" t="s">
        <v>75</v>
      </c>
      <c r="BT63" s="63" t="s">
        <v>75</v>
      </c>
      <c r="BU63" s="63" t="s">
        <v>75</v>
      </c>
      <c r="BV63" s="63" t="s">
        <v>75</v>
      </c>
      <c r="BW63" s="63" t="s">
        <v>77</v>
      </c>
      <c r="BX63" s="63" t="s">
        <v>77</v>
      </c>
      <c r="BY63" s="63" t="s">
        <v>75</v>
      </c>
      <c r="BZ63" s="63" t="s">
        <v>75</v>
      </c>
    </row>
    <row r="64" spans="1:78" s="63" customFormat="1" x14ac:dyDescent="0.3">
      <c r="A64" s="62">
        <v>14162500</v>
      </c>
      <c r="B64" s="63">
        <v>23772909</v>
      </c>
      <c r="C64" s="63" t="s">
        <v>11</v>
      </c>
      <c r="D64" s="63" t="s">
        <v>185</v>
      </c>
      <c r="F64" s="79"/>
      <c r="G64" s="64">
        <v>0.61</v>
      </c>
      <c r="H64" s="64" t="str">
        <f>IF(G64&gt;0.8,"VG",IF(G64&gt;0.7,"G",IF(G64&gt;0.45,"S","NS")))</f>
        <v>S</v>
      </c>
      <c r="I64" s="64" t="str">
        <f>AJ64</f>
        <v>S</v>
      </c>
      <c r="J64" s="64" t="str">
        <f>BB64</f>
        <v>VG</v>
      </c>
      <c r="K64" s="64" t="str">
        <f>BT64</f>
        <v>G</v>
      </c>
      <c r="L64" s="65">
        <v>5.0999999999999997E-2</v>
      </c>
      <c r="M64" s="65" t="str">
        <f>IF(ABS(L64)&lt;5%,"VG",IF(ABS(L64)&lt;10%,"G",IF(ABS(L64)&lt;15%,"S","NS")))</f>
        <v>G</v>
      </c>
      <c r="N64" s="64" t="str">
        <f>AO64</f>
        <v>G</v>
      </c>
      <c r="O64" s="64" t="str">
        <f>BD64</f>
        <v>G</v>
      </c>
      <c r="P64" s="64" t="str">
        <f>BY64</f>
        <v>G</v>
      </c>
      <c r="Q64" s="64">
        <v>0.62</v>
      </c>
      <c r="R64" s="64" t="str">
        <f>IF(Q64&lt;=0.5,"VG",IF(Q64&lt;=0.6,"G",IF(Q64&lt;=0.7,"S","NS")))</f>
        <v>S</v>
      </c>
      <c r="S64" s="64" t="str">
        <f>AN64</f>
        <v>G</v>
      </c>
      <c r="T64" s="64" t="str">
        <f>BF64</f>
        <v>VG</v>
      </c>
      <c r="U64" s="64" t="str">
        <f>BX64</f>
        <v>VG</v>
      </c>
      <c r="V64" s="64">
        <v>0.69</v>
      </c>
      <c r="W64" s="64" t="str">
        <f>IF(V64&gt;0.85,"VG",IF(V64&gt;0.75,"G",IF(V64&gt;0.6,"S","NS")))</f>
        <v>S</v>
      </c>
      <c r="X64" s="64" t="str">
        <f>AP64</f>
        <v>S</v>
      </c>
      <c r="Y64" s="64" t="str">
        <f>BH64</f>
        <v>G</v>
      </c>
      <c r="Z64" s="64" t="str">
        <f>BZ64</f>
        <v>G</v>
      </c>
      <c r="AA64" s="66">
        <v>0.76488069174801598</v>
      </c>
      <c r="AB64" s="66">
        <v>0.68991725054118203</v>
      </c>
      <c r="AC64" s="66">
        <v>10.1443382784535</v>
      </c>
      <c r="AD64" s="66">
        <v>7.1222258413468396</v>
      </c>
      <c r="AE64" s="66">
        <v>0.484891027192693</v>
      </c>
      <c r="AF64" s="66">
        <v>0.55685074253234002</v>
      </c>
      <c r="AG64" s="66">
        <v>0.81843746163333897</v>
      </c>
      <c r="AH64" s="66">
        <v>0.72999307079166997</v>
      </c>
      <c r="AI64" s="67" t="s">
        <v>75</v>
      </c>
      <c r="AJ64" s="67" t="s">
        <v>76</v>
      </c>
      <c r="AK64" s="67" t="s">
        <v>76</v>
      </c>
      <c r="AL64" s="67" t="s">
        <v>75</v>
      </c>
      <c r="AM64" s="67" t="s">
        <v>77</v>
      </c>
      <c r="AN64" s="67" t="s">
        <v>75</v>
      </c>
      <c r="AO64" s="67" t="s">
        <v>75</v>
      </c>
      <c r="AP64" s="67" t="s">
        <v>76</v>
      </c>
      <c r="AR64" s="68" t="s">
        <v>85</v>
      </c>
      <c r="AS64" s="66">
        <v>0.79347932251418196</v>
      </c>
      <c r="AT64" s="66">
        <v>0.80273521066028797</v>
      </c>
      <c r="AU64" s="66">
        <v>6.4806978964083202</v>
      </c>
      <c r="AV64" s="66">
        <v>5.7980864326347703</v>
      </c>
      <c r="AW64" s="66">
        <v>0.454445461508659</v>
      </c>
      <c r="AX64" s="66">
        <v>0.444145009360357</v>
      </c>
      <c r="AY64" s="66">
        <v>0.82084976638971097</v>
      </c>
      <c r="AZ64" s="66">
        <v>0.82746101549721796</v>
      </c>
      <c r="BA64" s="67" t="s">
        <v>75</v>
      </c>
      <c r="BB64" s="67" t="s">
        <v>77</v>
      </c>
      <c r="BC64" s="67" t="s">
        <v>75</v>
      </c>
      <c r="BD64" s="67" t="s">
        <v>75</v>
      </c>
      <c r="BE64" s="67" t="s">
        <v>77</v>
      </c>
      <c r="BF64" s="67" t="s">
        <v>77</v>
      </c>
      <c r="BG64" s="67" t="s">
        <v>75</v>
      </c>
      <c r="BH64" s="67" t="s">
        <v>75</v>
      </c>
      <c r="BI64" s="63">
        <f>IF(BJ64=AR64,1,0)</f>
        <v>1</v>
      </c>
      <c r="BJ64" s="63" t="s">
        <v>85</v>
      </c>
      <c r="BK64" s="66">
        <v>0.77201057728846201</v>
      </c>
      <c r="BL64" s="66">
        <v>0.78145064939357001</v>
      </c>
      <c r="BM64" s="66">
        <v>8.3086932198694807</v>
      </c>
      <c r="BN64" s="66">
        <v>6.9422442839524603</v>
      </c>
      <c r="BO64" s="66">
        <v>0.47748237947754502</v>
      </c>
      <c r="BP64" s="66">
        <v>0.46749262091120802</v>
      </c>
      <c r="BQ64" s="66">
        <v>0.81530771590621798</v>
      </c>
      <c r="BR64" s="66">
        <v>0.81882056470473397</v>
      </c>
      <c r="BS64" s="63" t="s">
        <v>75</v>
      </c>
      <c r="BT64" s="63" t="s">
        <v>75</v>
      </c>
      <c r="BU64" s="63" t="s">
        <v>75</v>
      </c>
      <c r="BV64" s="63" t="s">
        <v>75</v>
      </c>
      <c r="BW64" s="63" t="s">
        <v>77</v>
      </c>
      <c r="BX64" s="63" t="s">
        <v>77</v>
      </c>
      <c r="BY64" s="63" t="s">
        <v>75</v>
      </c>
      <c r="BZ64" s="63" t="s">
        <v>75</v>
      </c>
    </row>
    <row r="65" spans="1:78" s="63" customFormat="1" x14ac:dyDescent="0.3">
      <c r="A65" s="62">
        <v>14162500</v>
      </c>
      <c r="B65" s="63">
        <v>23772909</v>
      </c>
      <c r="C65" s="63" t="s">
        <v>11</v>
      </c>
      <c r="D65" s="63" t="s">
        <v>186</v>
      </c>
      <c r="F65" s="79"/>
      <c r="G65" s="64">
        <v>0.6</v>
      </c>
      <c r="H65" s="64" t="str">
        <f>IF(G65&gt;0.8,"VG",IF(G65&gt;0.7,"G",IF(G65&gt;0.45,"S","NS")))</f>
        <v>S</v>
      </c>
      <c r="I65" s="64" t="str">
        <f>AJ65</f>
        <v>S</v>
      </c>
      <c r="J65" s="64" t="str">
        <f>BB65</f>
        <v>VG</v>
      </c>
      <c r="K65" s="64" t="str">
        <f>BT65</f>
        <v>G</v>
      </c>
      <c r="L65" s="65">
        <v>0.06</v>
      </c>
      <c r="M65" s="65" t="str">
        <f>IF(ABS(L65)&lt;5%,"VG",IF(ABS(L65)&lt;10%,"G",IF(ABS(L65)&lt;15%,"S","NS")))</f>
        <v>G</v>
      </c>
      <c r="N65" s="64" t="str">
        <f>AO65</f>
        <v>G</v>
      </c>
      <c r="O65" s="64" t="str">
        <f>BD65</f>
        <v>G</v>
      </c>
      <c r="P65" s="64" t="str">
        <f>BY65</f>
        <v>G</v>
      </c>
      <c r="Q65" s="64">
        <v>0.62</v>
      </c>
      <c r="R65" s="64" t="str">
        <f>IF(Q65&lt;=0.5,"VG",IF(Q65&lt;=0.6,"G",IF(Q65&lt;=0.7,"S","NS")))</f>
        <v>S</v>
      </c>
      <c r="S65" s="64" t="str">
        <f>AN65</f>
        <v>G</v>
      </c>
      <c r="T65" s="64" t="str">
        <f>BF65</f>
        <v>VG</v>
      </c>
      <c r="U65" s="64" t="str">
        <f>BX65</f>
        <v>VG</v>
      </c>
      <c r="V65" s="64">
        <v>0.69</v>
      </c>
      <c r="W65" s="64" t="str">
        <f>IF(V65&gt;0.85,"VG",IF(V65&gt;0.75,"G",IF(V65&gt;0.6,"S","NS")))</f>
        <v>S</v>
      </c>
      <c r="X65" s="64" t="str">
        <f>AP65</f>
        <v>S</v>
      </c>
      <c r="Y65" s="64" t="str">
        <f>BH65</f>
        <v>G</v>
      </c>
      <c r="Z65" s="64" t="str">
        <f>BZ65</f>
        <v>G</v>
      </c>
      <c r="AA65" s="66">
        <v>0.76488069174801598</v>
      </c>
      <c r="AB65" s="66">
        <v>0.68991725054118203</v>
      </c>
      <c r="AC65" s="66">
        <v>10.1443382784535</v>
      </c>
      <c r="AD65" s="66">
        <v>7.1222258413468396</v>
      </c>
      <c r="AE65" s="66">
        <v>0.484891027192693</v>
      </c>
      <c r="AF65" s="66">
        <v>0.55685074253234002</v>
      </c>
      <c r="AG65" s="66">
        <v>0.81843746163333897</v>
      </c>
      <c r="AH65" s="66">
        <v>0.72999307079166997</v>
      </c>
      <c r="AI65" s="67" t="s">
        <v>75</v>
      </c>
      <c r="AJ65" s="67" t="s">
        <v>76</v>
      </c>
      <c r="AK65" s="67" t="s">
        <v>76</v>
      </c>
      <c r="AL65" s="67" t="s">
        <v>75</v>
      </c>
      <c r="AM65" s="67" t="s">
        <v>77</v>
      </c>
      <c r="AN65" s="67" t="s">
        <v>75</v>
      </c>
      <c r="AO65" s="67" t="s">
        <v>75</v>
      </c>
      <c r="AP65" s="67" t="s">
        <v>76</v>
      </c>
      <c r="AR65" s="68" t="s">
        <v>85</v>
      </c>
      <c r="AS65" s="66">
        <v>0.79347932251418196</v>
      </c>
      <c r="AT65" s="66">
        <v>0.80273521066028797</v>
      </c>
      <c r="AU65" s="66">
        <v>6.4806978964083202</v>
      </c>
      <c r="AV65" s="66">
        <v>5.7980864326347703</v>
      </c>
      <c r="AW65" s="66">
        <v>0.454445461508659</v>
      </c>
      <c r="AX65" s="66">
        <v>0.444145009360357</v>
      </c>
      <c r="AY65" s="66">
        <v>0.82084976638971097</v>
      </c>
      <c r="AZ65" s="66">
        <v>0.82746101549721796</v>
      </c>
      <c r="BA65" s="67" t="s">
        <v>75</v>
      </c>
      <c r="BB65" s="67" t="s">
        <v>77</v>
      </c>
      <c r="BC65" s="67" t="s">
        <v>75</v>
      </c>
      <c r="BD65" s="67" t="s">
        <v>75</v>
      </c>
      <c r="BE65" s="67" t="s">
        <v>77</v>
      </c>
      <c r="BF65" s="67" t="s">
        <v>77</v>
      </c>
      <c r="BG65" s="67" t="s">
        <v>75</v>
      </c>
      <c r="BH65" s="67" t="s">
        <v>75</v>
      </c>
      <c r="BI65" s="63">
        <f>IF(BJ65=AR65,1,0)</f>
        <v>1</v>
      </c>
      <c r="BJ65" s="63" t="s">
        <v>85</v>
      </c>
      <c r="BK65" s="66">
        <v>0.77201057728846201</v>
      </c>
      <c r="BL65" s="66">
        <v>0.78145064939357001</v>
      </c>
      <c r="BM65" s="66">
        <v>8.3086932198694807</v>
      </c>
      <c r="BN65" s="66">
        <v>6.9422442839524603</v>
      </c>
      <c r="BO65" s="66">
        <v>0.47748237947754502</v>
      </c>
      <c r="BP65" s="66">
        <v>0.46749262091120802</v>
      </c>
      <c r="BQ65" s="66">
        <v>0.81530771590621798</v>
      </c>
      <c r="BR65" s="66">
        <v>0.81882056470473397</v>
      </c>
      <c r="BS65" s="63" t="s">
        <v>75</v>
      </c>
      <c r="BT65" s="63" t="s">
        <v>75</v>
      </c>
      <c r="BU65" s="63" t="s">
        <v>75</v>
      </c>
      <c r="BV65" s="63" t="s">
        <v>75</v>
      </c>
      <c r="BW65" s="63" t="s">
        <v>77</v>
      </c>
      <c r="BX65" s="63" t="s">
        <v>77</v>
      </c>
      <c r="BY65" s="63" t="s">
        <v>75</v>
      </c>
      <c r="BZ65" s="63" t="s">
        <v>75</v>
      </c>
    </row>
    <row r="66" spans="1:78" s="63" customFormat="1" x14ac:dyDescent="0.3">
      <c r="A66" s="62">
        <v>14162500</v>
      </c>
      <c r="B66" s="63">
        <v>23772909</v>
      </c>
      <c r="C66" s="63" t="s">
        <v>11</v>
      </c>
      <c r="D66" s="63" t="s">
        <v>204</v>
      </c>
      <c r="F66" s="79"/>
      <c r="G66" s="64">
        <v>0.78</v>
      </c>
      <c r="H66" s="64" t="str">
        <f>IF(G66&gt;0.8,"VG",IF(G66&gt;0.7,"G",IF(G66&gt;0.45,"S","NS")))</f>
        <v>G</v>
      </c>
      <c r="I66" s="64" t="str">
        <f>AJ66</f>
        <v>S</v>
      </c>
      <c r="J66" s="64" t="str">
        <f>BB66</f>
        <v>VG</v>
      </c>
      <c r="K66" s="64" t="str">
        <f>BT66</f>
        <v>G</v>
      </c>
      <c r="L66" s="65">
        <v>6.2E-2</v>
      </c>
      <c r="M66" s="65" t="str">
        <f>IF(ABS(L66)&lt;5%,"VG",IF(ABS(L66)&lt;10%,"G",IF(ABS(L66)&lt;15%,"S","NS")))</f>
        <v>G</v>
      </c>
      <c r="N66" s="64" t="str">
        <f>AO66</f>
        <v>G</v>
      </c>
      <c r="O66" s="64" t="str">
        <f>BD66</f>
        <v>G</v>
      </c>
      <c r="P66" s="64" t="str">
        <f>BY66</f>
        <v>G</v>
      </c>
      <c r="Q66" s="64">
        <v>0.47</v>
      </c>
      <c r="R66" s="64" t="str">
        <f>IF(Q66&lt;=0.5,"VG",IF(Q66&lt;=0.6,"G",IF(Q66&lt;=0.7,"S","NS")))</f>
        <v>VG</v>
      </c>
      <c r="S66" s="64" t="str">
        <f>AN66</f>
        <v>G</v>
      </c>
      <c r="T66" s="64" t="str">
        <f>BF66</f>
        <v>VG</v>
      </c>
      <c r="U66" s="64" t="str">
        <f>BX66</f>
        <v>VG</v>
      </c>
      <c r="V66" s="64">
        <v>0.82</v>
      </c>
      <c r="W66" s="64" t="str">
        <f>IF(V66&gt;0.85,"VG",IF(V66&gt;0.75,"G",IF(V66&gt;0.6,"S","NS")))</f>
        <v>G</v>
      </c>
      <c r="X66" s="64" t="str">
        <f>AP66</f>
        <v>S</v>
      </c>
      <c r="Y66" s="64" t="str">
        <f>BH66</f>
        <v>G</v>
      </c>
      <c r="Z66" s="64" t="str">
        <f>BZ66</f>
        <v>G</v>
      </c>
      <c r="AA66" s="66">
        <v>0.76488069174801598</v>
      </c>
      <c r="AB66" s="66">
        <v>0.68991725054118203</v>
      </c>
      <c r="AC66" s="66">
        <v>10.1443382784535</v>
      </c>
      <c r="AD66" s="66">
        <v>7.1222258413468396</v>
      </c>
      <c r="AE66" s="66">
        <v>0.484891027192693</v>
      </c>
      <c r="AF66" s="66">
        <v>0.55685074253234002</v>
      </c>
      <c r="AG66" s="66">
        <v>0.81843746163333897</v>
      </c>
      <c r="AH66" s="66">
        <v>0.72999307079166997</v>
      </c>
      <c r="AI66" s="67" t="s">
        <v>75</v>
      </c>
      <c r="AJ66" s="67" t="s">
        <v>76</v>
      </c>
      <c r="AK66" s="67" t="s">
        <v>76</v>
      </c>
      <c r="AL66" s="67" t="s">
        <v>75</v>
      </c>
      <c r="AM66" s="67" t="s">
        <v>77</v>
      </c>
      <c r="AN66" s="67" t="s">
        <v>75</v>
      </c>
      <c r="AO66" s="67" t="s">
        <v>75</v>
      </c>
      <c r="AP66" s="67" t="s">
        <v>76</v>
      </c>
      <c r="AR66" s="68" t="s">
        <v>85</v>
      </c>
      <c r="AS66" s="66">
        <v>0.79347932251418196</v>
      </c>
      <c r="AT66" s="66">
        <v>0.80273521066028797</v>
      </c>
      <c r="AU66" s="66">
        <v>6.4806978964083202</v>
      </c>
      <c r="AV66" s="66">
        <v>5.7980864326347703</v>
      </c>
      <c r="AW66" s="66">
        <v>0.454445461508659</v>
      </c>
      <c r="AX66" s="66">
        <v>0.444145009360357</v>
      </c>
      <c r="AY66" s="66">
        <v>0.82084976638971097</v>
      </c>
      <c r="AZ66" s="66">
        <v>0.82746101549721796</v>
      </c>
      <c r="BA66" s="67" t="s">
        <v>75</v>
      </c>
      <c r="BB66" s="67" t="s">
        <v>77</v>
      </c>
      <c r="BC66" s="67" t="s">
        <v>75</v>
      </c>
      <c r="BD66" s="67" t="s">
        <v>75</v>
      </c>
      <c r="BE66" s="67" t="s">
        <v>77</v>
      </c>
      <c r="BF66" s="67" t="s">
        <v>77</v>
      </c>
      <c r="BG66" s="67" t="s">
        <v>75</v>
      </c>
      <c r="BH66" s="67" t="s">
        <v>75</v>
      </c>
      <c r="BI66" s="63">
        <f>IF(BJ66=AR66,1,0)</f>
        <v>1</v>
      </c>
      <c r="BJ66" s="63" t="s">
        <v>85</v>
      </c>
      <c r="BK66" s="66">
        <v>0.77201057728846201</v>
      </c>
      <c r="BL66" s="66">
        <v>0.78145064939357001</v>
      </c>
      <c r="BM66" s="66">
        <v>8.3086932198694807</v>
      </c>
      <c r="BN66" s="66">
        <v>6.9422442839524603</v>
      </c>
      <c r="BO66" s="66">
        <v>0.47748237947754502</v>
      </c>
      <c r="BP66" s="66">
        <v>0.46749262091120802</v>
      </c>
      <c r="BQ66" s="66">
        <v>0.81530771590621798</v>
      </c>
      <c r="BR66" s="66">
        <v>0.81882056470473397</v>
      </c>
      <c r="BS66" s="63" t="s">
        <v>75</v>
      </c>
      <c r="BT66" s="63" t="s">
        <v>75</v>
      </c>
      <c r="BU66" s="63" t="s">
        <v>75</v>
      </c>
      <c r="BV66" s="63" t="s">
        <v>75</v>
      </c>
      <c r="BW66" s="63" t="s">
        <v>77</v>
      </c>
      <c r="BX66" s="63" t="s">
        <v>77</v>
      </c>
      <c r="BY66" s="63" t="s">
        <v>75</v>
      </c>
      <c r="BZ66" s="63" t="s">
        <v>75</v>
      </c>
    </row>
    <row r="67" spans="1:78" s="69" customFormat="1" x14ac:dyDescent="0.3">
      <c r="A67" s="72"/>
      <c r="F67" s="80"/>
      <c r="G67" s="70"/>
      <c r="H67" s="70"/>
      <c r="I67" s="70"/>
      <c r="J67" s="70"/>
      <c r="K67" s="70"/>
      <c r="L67" s="71"/>
      <c r="M67" s="71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3"/>
      <c r="AB67" s="73"/>
      <c r="AC67" s="73"/>
      <c r="AD67" s="73"/>
      <c r="AE67" s="73"/>
      <c r="AF67" s="73"/>
      <c r="AG67" s="73"/>
      <c r="AH67" s="73"/>
      <c r="AI67" s="74"/>
      <c r="AJ67" s="74"/>
      <c r="AK67" s="74"/>
      <c r="AL67" s="74"/>
      <c r="AM67" s="74"/>
      <c r="AN67" s="74"/>
      <c r="AO67" s="74"/>
      <c r="AP67" s="74"/>
      <c r="AR67" s="75"/>
      <c r="AS67" s="73"/>
      <c r="AT67" s="73"/>
      <c r="AU67" s="73"/>
      <c r="AV67" s="73"/>
      <c r="AW67" s="73"/>
      <c r="AX67" s="73"/>
      <c r="AY67" s="73"/>
      <c r="AZ67" s="73"/>
      <c r="BA67" s="74"/>
      <c r="BB67" s="74"/>
      <c r="BC67" s="74"/>
      <c r="BD67" s="74"/>
      <c r="BE67" s="74"/>
      <c r="BF67" s="74"/>
      <c r="BG67" s="74"/>
      <c r="BH67" s="74"/>
      <c r="BK67" s="73"/>
      <c r="BL67" s="73"/>
      <c r="BM67" s="73"/>
      <c r="BN67" s="73"/>
      <c r="BO67" s="73"/>
      <c r="BP67" s="73"/>
      <c r="BQ67" s="73"/>
      <c r="BR67" s="73"/>
    </row>
    <row r="68" spans="1:78" s="47" customFormat="1" x14ac:dyDescent="0.3">
      <c r="A68" s="48">
        <v>14163150</v>
      </c>
      <c r="B68" s="47">
        <v>23772857</v>
      </c>
      <c r="C68" s="47" t="s">
        <v>25</v>
      </c>
      <c r="D68" s="47" t="s">
        <v>172</v>
      </c>
      <c r="F68" s="77"/>
      <c r="G68" s="49">
        <v>0.14000000000000001</v>
      </c>
      <c r="H68" s="49" t="str">
        <f>IF(G68&gt;0.8,"VG",IF(G68&gt;0.7,"G",IF(G68&gt;0.45,"S","NS")))</f>
        <v>NS</v>
      </c>
      <c r="I68" s="49">
        <f>AJ68</f>
        <v>0</v>
      </c>
      <c r="J68" s="49">
        <f>BB68</f>
        <v>0</v>
      </c>
      <c r="K68" s="49">
        <f>BT68</f>
        <v>0</v>
      </c>
      <c r="L68" s="50">
        <v>-0.35299999999999998</v>
      </c>
      <c r="M68" s="50" t="str">
        <f>IF(ABS(L68)&lt;5%,"VG",IF(ABS(L68)&lt;10%,"G",IF(ABS(L68)&lt;15%,"S","NS")))</f>
        <v>NS</v>
      </c>
      <c r="N68" s="49">
        <f>AO68</f>
        <v>0</v>
      </c>
      <c r="O68" s="49">
        <f>BD68</f>
        <v>0</v>
      </c>
      <c r="P68" s="49">
        <f>BY68</f>
        <v>0</v>
      </c>
      <c r="Q68" s="49">
        <v>0.72899999999999998</v>
      </c>
      <c r="R68" s="49" t="str">
        <f>IF(Q68&lt;=0.5,"VG",IF(Q68&lt;=0.6,"G",IF(Q68&lt;=0.7,"S","NS")))</f>
        <v>NS</v>
      </c>
      <c r="S68" s="49">
        <f>AN68</f>
        <v>0</v>
      </c>
      <c r="T68" s="49">
        <f>BF68</f>
        <v>0</v>
      </c>
      <c r="U68" s="49">
        <f>BX68</f>
        <v>0</v>
      </c>
      <c r="V68" s="49">
        <v>0.83699999999999997</v>
      </c>
      <c r="W68" s="49" t="str">
        <f>IF(V68&gt;0.85,"VG",IF(V68&gt;0.75,"G",IF(V68&gt;0.6,"S","NS")))</f>
        <v>G</v>
      </c>
      <c r="X68" s="49">
        <f>AP68</f>
        <v>0</v>
      </c>
      <c r="Y68" s="49">
        <f>BH68</f>
        <v>0</v>
      </c>
      <c r="Z68" s="49">
        <f>BZ68</f>
        <v>0</v>
      </c>
      <c r="AA68" s="49"/>
      <c r="AB68" s="50"/>
      <c r="AC68" s="49"/>
      <c r="AD68" s="49"/>
      <c r="AE68" s="49"/>
      <c r="AF68" s="50"/>
      <c r="AG68" s="49"/>
      <c r="AH68" s="49"/>
      <c r="AI68" s="49"/>
      <c r="AJ68" s="50"/>
      <c r="AK68" s="49"/>
      <c r="AL68" s="49"/>
    </row>
    <row r="69" spans="1:78" s="47" customFormat="1" x14ac:dyDescent="0.3">
      <c r="A69" s="48">
        <v>14163900</v>
      </c>
      <c r="B69" s="47">
        <v>23772801</v>
      </c>
      <c r="C69" s="47" t="s">
        <v>26</v>
      </c>
      <c r="D69" s="47" t="s">
        <v>172</v>
      </c>
      <c r="F69" s="77"/>
      <c r="G69" s="49">
        <v>0.23</v>
      </c>
      <c r="H69" s="49" t="str">
        <f>IF(G69&gt;0.8,"VG",IF(G69&gt;0.7,"G",IF(G69&gt;0.45,"S","NS")))</f>
        <v>NS</v>
      </c>
      <c r="I69" s="49">
        <f>AJ69</f>
        <v>0</v>
      </c>
      <c r="J69" s="49">
        <f>BB69</f>
        <v>0</v>
      </c>
      <c r="K69" s="49">
        <f>BT69</f>
        <v>0</v>
      </c>
      <c r="L69" s="50">
        <v>-0.33500000000000002</v>
      </c>
      <c r="M69" s="50" t="str">
        <f>IF(ABS(L69)&lt;5%,"VG",IF(ABS(L69)&lt;10%,"G",IF(ABS(L69)&lt;15%,"S","NS")))</f>
        <v>NS</v>
      </c>
      <c r="N69" s="49">
        <f>AO69</f>
        <v>0</v>
      </c>
      <c r="O69" s="49">
        <f>BD69</f>
        <v>0</v>
      </c>
      <c r="P69" s="49">
        <f>BY69</f>
        <v>0</v>
      </c>
      <c r="Q69" s="49">
        <v>0.71799999999999997</v>
      </c>
      <c r="R69" s="49" t="str">
        <f>IF(Q69&lt;=0.5,"VG",IF(Q69&lt;=0.6,"G",IF(Q69&lt;=0.7,"S","NS")))</f>
        <v>NS</v>
      </c>
      <c r="S69" s="49">
        <f>AN69</f>
        <v>0</v>
      </c>
      <c r="T69" s="49">
        <f>BF69</f>
        <v>0</v>
      </c>
      <c r="U69" s="49">
        <f>BX69</f>
        <v>0</v>
      </c>
      <c r="V69" s="49">
        <v>0.78</v>
      </c>
      <c r="W69" s="49" t="str">
        <f>IF(V69&gt;0.85,"VG",IF(V69&gt;0.75,"G",IF(V69&gt;0.6,"S","NS")))</f>
        <v>G</v>
      </c>
      <c r="X69" s="49">
        <f>AP69</f>
        <v>0</v>
      </c>
      <c r="Y69" s="49">
        <f>BH69</f>
        <v>0</v>
      </c>
      <c r="Z69" s="49">
        <f>BZ69</f>
        <v>0</v>
      </c>
      <c r="AA69" s="49"/>
      <c r="AB69" s="50"/>
      <c r="AC69" s="49"/>
      <c r="AD69" s="49"/>
      <c r="AE69" s="49"/>
      <c r="AF69" s="50"/>
      <c r="AG69" s="49"/>
      <c r="AH69" s="49"/>
      <c r="AI69" s="49"/>
      <c r="AJ69" s="50"/>
      <c r="AK69" s="49"/>
      <c r="AL69" s="49"/>
    </row>
    <row r="70" spans="1:78" s="47" customFormat="1" x14ac:dyDescent="0.3">
      <c r="A70" s="48">
        <v>14164700</v>
      </c>
      <c r="B70" s="47">
        <v>23774369</v>
      </c>
      <c r="C70" s="47" t="s">
        <v>12</v>
      </c>
      <c r="D70" s="47" t="s">
        <v>172</v>
      </c>
      <c r="F70" s="77"/>
      <c r="G70" s="49">
        <v>0.35699999999999998</v>
      </c>
      <c r="H70" s="49" t="str">
        <f>IF(G70&gt;0.8,"VG",IF(G70&gt;0.7,"G",IF(G70&gt;0.45,"S","NS")))</f>
        <v>NS</v>
      </c>
      <c r="I70" s="49" t="str">
        <f>AJ70</f>
        <v>NS</v>
      </c>
      <c r="J70" s="49" t="str">
        <f>BB70</f>
        <v>NS</v>
      </c>
      <c r="K70" s="49" t="str">
        <f>BT70</f>
        <v>NS</v>
      </c>
      <c r="L70" s="50">
        <v>0.60499999999999998</v>
      </c>
      <c r="M70" s="50" t="str">
        <f>IF(ABS(L70)&lt;5%,"VG",IF(ABS(L70)&lt;10%,"G",IF(ABS(L70)&lt;15%,"S","NS")))</f>
        <v>NS</v>
      </c>
      <c r="N70" s="49" t="str">
        <f>AO70</f>
        <v>S</v>
      </c>
      <c r="O70" s="49" t="str">
        <f>BD70</f>
        <v>NS</v>
      </c>
      <c r="P70" s="49" t="str">
        <f>BY70</f>
        <v>NS</v>
      </c>
      <c r="Q70" s="49">
        <v>0.747</v>
      </c>
      <c r="R70" s="49" t="str">
        <f>IF(Q70&lt;=0.5,"VG",IF(Q70&lt;=0.6,"G",IF(Q70&lt;=0.7,"S","NS")))</f>
        <v>NS</v>
      </c>
      <c r="S70" s="49" t="str">
        <f>AN70</f>
        <v>NS</v>
      </c>
      <c r="T70" s="49" t="str">
        <f>BF70</f>
        <v>NS</v>
      </c>
      <c r="U70" s="49" t="str">
        <f>BX70</f>
        <v>NS</v>
      </c>
      <c r="V70" s="49">
        <v>0.70399999999999996</v>
      </c>
      <c r="W70" s="49" t="str">
        <f>IF(V70&gt;0.85,"VG",IF(V70&gt;0.75,"G",IF(V70&gt;0.6,"S","NS")))</f>
        <v>S</v>
      </c>
      <c r="X70" s="49" t="str">
        <f>AP70</f>
        <v>S</v>
      </c>
      <c r="Y70" s="49" t="str">
        <f>BH70</f>
        <v>S</v>
      </c>
      <c r="Z70" s="49" t="str">
        <f>BZ70</f>
        <v>S</v>
      </c>
      <c r="AA70" s="51">
        <v>3.0704881282754101E-2</v>
      </c>
      <c r="AB70" s="51">
        <v>8.4524781993650294E-2</v>
      </c>
      <c r="AC70" s="51">
        <v>57.725781118164299</v>
      </c>
      <c r="AD70" s="51">
        <v>55.898433080474298</v>
      </c>
      <c r="AE70" s="51">
        <v>0.98452786589168995</v>
      </c>
      <c r="AF70" s="51">
        <v>0.956804691672417</v>
      </c>
      <c r="AG70" s="51">
        <v>0.60214454482463797</v>
      </c>
      <c r="AH70" s="51">
        <v>0.63132009052717497</v>
      </c>
      <c r="AI70" s="52" t="s">
        <v>73</v>
      </c>
      <c r="AJ70" s="52" t="s">
        <v>73</v>
      </c>
      <c r="AK70" s="52" t="s">
        <v>73</v>
      </c>
      <c r="AL70" s="52" t="s">
        <v>73</v>
      </c>
      <c r="AM70" s="52" t="s">
        <v>73</v>
      </c>
      <c r="AN70" s="52" t="s">
        <v>73</v>
      </c>
      <c r="AO70" s="52" t="s">
        <v>76</v>
      </c>
      <c r="AP70" s="52" t="s">
        <v>76</v>
      </c>
      <c r="AR70" s="53" t="s">
        <v>86</v>
      </c>
      <c r="AS70" s="51">
        <v>-0.140948274247363</v>
      </c>
      <c r="AT70" s="51">
        <v>-0.122937769553058</v>
      </c>
      <c r="AU70" s="51">
        <v>66.867307385937096</v>
      </c>
      <c r="AV70" s="51">
        <v>66.057230496528703</v>
      </c>
      <c r="AW70" s="51">
        <v>1.0681518029977599</v>
      </c>
      <c r="AX70" s="51">
        <v>1.0596875811073101</v>
      </c>
      <c r="AY70" s="51">
        <v>0.57818284597209202</v>
      </c>
      <c r="AZ70" s="51">
        <v>0.60062178678829903</v>
      </c>
      <c r="BA70" s="52" t="s">
        <v>73</v>
      </c>
      <c r="BB70" s="52" t="s">
        <v>73</v>
      </c>
      <c r="BC70" s="52" t="s">
        <v>73</v>
      </c>
      <c r="BD70" s="52" t="s">
        <v>73</v>
      </c>
      <c r="BE70" s="52" t="s">
        <v>73</v>
      </c>
      <c r="BF70" s="52" t="s">
        <v>73</v>
      </c>
      <c r="BG70" s="52" t="s">
        <v>73</v>
      </c>
      <c r="BH70" s="52" t="s">
        <v>76</v>
      </c>
      <c r="BI70" s="47">
        <f>IF(BJ70=AR70,1,0)</f>
        <v>1</v>
      </c>
      <c r="BJ70" s="47" t="s">
        <v>86</v>
      </c>
      <c r="BK70" s="51">
        <v>-5.9165543784451997E-2</v>
      </c>
      <c r="BL70" s="51">
        <v>-4.1886943092680901E-2</v>
      </c>
      <c r="BM70" s="51">
        <v>61.764911696754098</v>
      </c>
      <c r="BN70" s="51">
        <v>61.151691742809497</v>
      </c>
      <c r="BO70" s="51">
        <v>1.02915768654976</v>
      </c>
      <c r="BP70" s="51">
        <v>1.02072863342452</v>
      </c>
      <c r="BQ70" s="51">
        <v>0.58744030239503198</v>
      </c>
      <c r="BR70" s="51">
        <v>0.61195296299156199</v>
      </c>
      <c r="BS70" s="47" t="s">
        <v>73</v>
      </c>
      <c r="BT70" s="47" t="s">
        <v>73</v>
      </c>
      <c r="BU70" s="47" t="s">
        <v>73</v>
      </c>
      <c r="BV70" s="47" t="s">
        <v>73</v>
      </c>
      <c r="BW70" s="47" t="s">
        <v>73</v>
      </c>
      <c r="BX70" s="47" t="s">
        <v>73</v>
      </c>
      <c r="BY70" s="47" t="s">
        <v>73</v>
      </c>
      <c r="BZ70" s="47" t="s">
        <v>76</v>
      </c>
    </row>
    <row r="71" spans="1:78" s="30" customFormat="1" x14ac:dyDescent="0.3">
      <c r="A71" s="123">
        <v>14164700</v>
      </c>
      <c r="B71" s="30">
        <v>23774369</v>
      </c>
      <c r="C71" s="30" t="s">
        <v>12</v>
      </c>
      <c r="D71" s="30" t="s">
        <v>204</v>
      </c>
      <c r="F71" s="125"/>
      <c r="G71" s="24">
        <v>0.35</v>
      </c>
      <c r="H71" s="24" t="str">
        <f>IF(G71&gt;0.8,"VG",IF(G71&gt;0.7,"G",IF(G71&gt;0.45,"S","NS")))</f>
        <v>NS</v>
      </c>
      <c r="I71" s="24" t="str">
        <f>AJ71</f>
        <v>NS</v>
      </c>
      <c r="J71" s="24" t="str">
        <f>BB71</f>
        <v>NS</v>
      </c>
      <c r="K71" s="24" t="str">
        <f>BT71</f>
        <v>NS</v>
      </c>
      <c r="L71" s="25">
        <v>0.61</v>
      </c>
      <c r="M71" s="25" t="str">
        <f>IF(ABS(L71)&lt;5%,"VG",IF(ABS(L71)&lt;10%,"G",IF(ABS(L71)&lt;15%,"S","NS")))</f>
        <v>NS</v>
      </c>
      <c r="N71" s="24" t="str">
        <f>AO71</f>
        <v>S</v>
      </c>
      <c r="O71" s="24" t="str">
        <f>BD71</f>
        <v>NS</v>
      </c>
      <c r="P71" s="24" t="str">
        <f>BY71</f>
        <v>NS</v>
      </c>
      <c r="Q71" s="24">
        <v>0.747</v>
      </c>
      <c r="R71" s="24" t="str">
        <f>IF(Q71&lt;=0.5,"VG",IF(Q71&lt;=0.6,"G",IF(Q71&lt;=0.7,"S","NS")))</f>
        <v>NS</v>
      </c>
      <c r="S71" s="24" t="str">
        <f>AN71</f>
        <v>NS</v>
      </c>
      <c r="T71" s="24" t="str">
        <f>BF71</f>
        <v>NS</v>
      </c>
      <c r="U71" s="24" t="str">
        <f>BX71</f>
        <v>NS</v>
      </c>
      <c r="V71" s="24">
        <v>0.73</v>
      </c>
      <c r="W71" s="24" t="str">
        <f>IF(V71&gt;0.85,"VG",IF(V71&gt;0.75,"G",IF(V71&gt;0.6,"S","NS")))</f>
        <v>S</v>
      </c>
      <c r="X71" s="24" t="str">
        <f>AP71</f>
        <v>S</v>
      </c>
      <c r="Y71" s="24" t="str">
        <f>BH71</f>
        <v>S</v>
      </c>
      <c r="Z71" s="24" t="str">
        <f>BZ71</f>
        <v>S</v>
      </c>
      <c r="AA71" s="33">
        <v>3.0704881282754101E-2</v>
      </c>
      <c r="AB71" s="33">
        <v>8.4524781993650294E-2</v>
      </c>
      <c r="AC71" s="33">
        <v>57.725781118164299</v>
      </c>
      <c r="AD71" s="33">
        <v>55.898433080474298</v>
      </c>
      <c r="AE71" s="33">
        <v>0.98452786589168995</v>
      </c>
      <c r="AF71" s="33">
        <v>0.956804691672417</v>
      </c>
      <c r="AG71" s="33">
        <v>0.60214454482463797</v>
      </c>
      <c r="AH71" s="33">
        <v>0.63132009052717497</v>
      </c>
      <c r="AI71" s="36" t="s">
        <v>73</v>
      </c>
      <c r="AJ71" s="36" t="s">
        <v>73</v>
      </c>
      <c r="AK71" s="36" t="s">
        <v>73</v>
      </c>
      <c r="AL71" s="36" t="s">
        <v>73</v>
      </c>
      <c r="AM71" s="36" t="s">
        <v>73</v>
      </c>
      <c r="AN71" s="36" t="s">
        <v>73</v>
      </c>
      <c r="AO71" s="36" t="s">
        <v>76</v>
      </c>
      <c r="AP71" s="36" t="s">
        <v>76</v>
      </c>
      <c r="AR71" s="126" t="s">
        <v>86</v>
      </c>
      <c r="AS71" s="33">
        <v>-0.140948274247363</v>
      </c>
      <c r="AT71" s="33">
        <v>-0.122937769553058</v>
      </c>
      <c r="AU71" s="33">
        <v>66.867307385937096</v>
      </c>
      <c r="AV71" s="33">
        <v>66.057230496528703</v>
      </c>
      <c r="AW71" s="33">
        <v>1.0681518029977599</v>
      </c>
      <c r="AX71" s="33">
        <v>1.0596875811073101</v>
      </c>
      <c r="AY71" s="33">
        <v>0.57818284597209202</v>
      </c>
      <c r="AZ71" s="33">
        <v>0.60062178678829903</v>
      </c>
      <c r="BA71" s="36" t="s">
        <v>73</v>
      </c>
      <c r="BB71" s="36" t="s">
        <v>73</v>
      </c>
      <c r="BC71" s="36" t="s">
        <v>73</v>
      </c>
      <c r="BD71" s="36" t="s">
        <v>73</v>
      </c>
      <c r="BE71" s="36" t="s">
        <v>73</v>
      </c>
      <c r="BF71" s="36" t="s">
        <v>73</v>
      </c>
      <c r="BG71" s="36" t="s">
        <v>73</v>
      </c>
      <c r="BH71" s="36" t="s">
        <v>76</v>
      </c>
      <c r="BI71" s="30">
        <f>IF(BJ71=AR71,1,0)</f>
        <v>1</v>
      </c>
      <c r="BJ71" s="30" t="s">
        <v>86</v>
      </c>
      <c r="BK71" s="33">
        <v>-5.9165543784451997E-2</v>
      </c>
      <c r="BL71" s="33">
        <v>-4.1886943092680901E-2</v>
      </c>
      <c r="BM71" s="33">
        <v>61.764911696754098</v>
      </c>
      <c r="BN71" s="33">
        <v>61.151691742809497</v>
      </c>
      <c r="BO71" s="33">
        <v>1.02915768654976</v>
      </c>
      <c r="BP71" s="33">
        <v>1.02072863342452</v>
      </c>
      <c r="BQ71" s="33">
        <v>0.58744030239503198</v>
      </c>
      <c r="BR71" s="33">
        <v>0.61195296299156199</v>
      </c>
      <c r="BS71" s="30" t="s">
        <v>73</v>
      </c>
      <c r="BT71" s="30" t="s">
        <v>73</v>
      </c>
      <c r="BU71" s="30" t="s">
        <v>73</v>
      </c>
      <c r="BV71" s="30" t="s">
        <v>73</v>
      </c>
      <c r="BW71" s="30" t="s">
        <v>73</v>
      </c>
      <c r="BX71" s="30" t="s">
        <v>73</v>
      </c>
      <c r="BY71" s="30" t="s">
        <v>73</v>
      </c>
      <c r="BZ71" s="30" t="s">
        <v>76</v>
      </c>
    </row>
    <row r="72" spans="1:78" s="69" customFormat="1" x14ac:dyDescent="0.3">
      <c r="A72" s="72"/>
      <c r="F72" s="80"/>
      <c r="G72" s="70"/>
      <c r="H72" s="70"/>
      <c r="I72" s="70"/>
      <c r="J72" s="70"/>
      <c r="K72" s="70"/>
      <c r="L72" s="71"/>
      <c r="M72" s="71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3"/>
      <c r="AB72" s="73"/>
      <c r="AC72" s="73"/>
      <c r="AD72" s="73"/>
      <c r="AE72" s="73"/>
      <c r="AF72" s="73"/>
      <c r="AG72" s="73"/>
      <c r="AH72" s="73"/>
      <c r="AI72" s="74"/>
      <c r="AJ72" s="74"/>
      <c r="AK72" s="74"/>
      <c r="AL72" s="74"/>
      <c r="AM72" s="74"/>
      <c r="AN72" s="74"/>
      <c r="AO72" s="74"/>
      <c r="AP72" s="74"/>
      <c r="AR72" s="75"/>
      <c r="AS72" s="73"/>
      <c r="AT72" s="73"/>
      <c r="AU72" s="73"/>
      <c r="AV72" s="73"/>
      <c r="AW72" s="73"/>
      <c r="AX72" s="73"/>
      <c r="AY72" s="73"/>
      <c r="AZ72" s="73"/>
      <c r="BA72" s="74"/>
      <c r="BB72" s="74"/>
      <c r="BC72" s="74"/>
      <c r="BD72" s="74"/>
      <c r="BE72" s="74"/>
      <c r="BF72" s="74"/>
      <c r="BG72" s="74"/>
      <c r="BH72" s="74"/>
      <c r="BK72" s="73"/>
      <c r="BL72" s="73"/>
      <c r="BM72" s="73"/>
      <c r="BN72" s="73"/>
      <c r="BO72" s="73"/>
      <c r="BP72" s="73"/>
      <c r="BQ72" s="73"/>
      <c r="BR72" s="73"/>
    </row>
    <row r="73" spans="1:78" s="63" customFormat="1" x14ac:dyDescent="0.3">
      <c r="A73" s="62">
        <v>14164900</v>
      </c>
      <c r="B73" s="63">
        <v>23772751</v>
      </c>
      <c r="C73" s="63" t="s">
        <v>13</v>
      </c>
      <c r="D73" s="63" t="s">
        <v>172</v>
      </c>
      <c r="F73" s="77"/>
      <c r="G73" s="64">
        <v>0.77100000000000002</v>
      </c>
      <c r="H73" s="64" t="str">
        <f t="shared" ref="H73:H83" si="94">IF(G73&gt;0.8,"VG",IF(G73&gt;0.7,"G",IF(G73&gt;0.45,"S","NS")))</f>
        <v>G</v>
      </c>
      <c r="I73" s="64" t="str">
        <f t="shared" ref="I73:I79" si="95">AJ73</f>
        <v>G</v>
      </c>
      <c r="J73" s="64" t="str">
        <f t="shared" ref="J73:J79" si="96">BB73</f>
        <v>VG</v>
      </c>
      <c r="K73" s="64" t="str">
        <f t="shared" ref="K73:K79" si="97">BT73</f>
        <v>VG</v>
      </c>
      <c r="L73" s="65">
        <v>-1.7000000000000001E-2</v>
      </c>
      <c r="M73" s="65" t="str">
        <f t="shared" ref="M73:M83" si="98">IF(ABS(L73)&lt;5%,"VG",IF(ABS(L73)&lt;10%,"G",IF(ABS(L73)&lt;15%,"S","NS")))</f>
        <v>VG</v>
      </c>
      <c r="N73" s="64" t="str">
        <f t="shared" ref="N73:N79" si="99">AO73</f>
        <v>G</v>
      </c>
      <c r="O73" s="64" t="str">
        <f t="shared" ref="O73:O79" si="100">BD73</f>
        <v>VG</v>
      </c>
      <c r="P73" s="64" t="str">
        <f t="shared" ref="P73:P79" si="101">BY73</f>
        <v>G</v>
      </c>
      <c r="Q73" s="64">
        <v>0.47699999999999998</v>
      </c>
      <c r="R73" s="64" t="str">
        <f t="shared" ref="R73:R83" si="102">IF(Q73&lt;=0.5,"VG",IF(Q73&lt;=0.6,"G",IF(Q73&lt;=0.7,"S","NS")))</f>
        <v>VG</v>
      </c>
      <c r="S73" s="64" t="str">
        <f t="shared" ref="S73:S79" si="103">AN73</f>
        <v>VG</v>
      </c>
      <c r="T73" s="64" t="str">
        <f t="shared" ref="T73:T79" si="104">BF73</f>
        <v>VG</v>
      </c>
      <c r="U73" s="64" t="str">
        <f t="shared" ref="U73:U79" si="105">BX73</f>
        <v>VG</v>
      </c>
      <c r="V73" s="64">
        <v>0.79300000000000004</v>
      </c>
      <c r="W73" s="64" t="str">
        <f t="shared" ref="W73:W83" si="106">IF(V73&gt;0.85,"VG",IF(V73&gt;0.75,"G",IF(V73&gt;0.6,"S","NS")))</f>
        <v>G</v>
      </c>
      <c r="X73" s="64" t="str">
        <f t="shared" ref="X73:X79" si="107">AP73</f>
        <v>G</v>
      </c>
      <c r="Y73" s="64" t="str">
        <f t="shared" ref="Y73:Y79" si="108">BH73</f>
        <v>VG</v>
      </c>
      <c r="Z73" s="64" t="str">
        <f t="shared" ref="Z73:Z79" si="109">BZ73</f>
        <v>G</v>
      </c>
      <c r="AA73" s="66">
        <v>0.82957537734731002</v>
      </c>
      <c r="AB73" s="66">
        <v>0.770017181523593</v>
      </c>
      <c r="AC73" s="66">
        <v>4.1945904485044201</v>
      </c>
      <c r="AD73" s="66">
        <v>1.60133556975805</v>
      </c>
      <c r="AE73" s="66">
        <v>0.41282517201920899</v>
      </c>
      <c r="AF73" s="66">
        <v>0.47956523902010201</v>
      </c>
      <c r="AG73" s="66">
        <v>0.83981224617125405</v>
      </c>
      <c r="AH73" s="66">
        <v>0.77168278397218004</v>
      </c>
      <c r="AI73" s="67" t="s">
        <v>77</v>
      </c>
      <c r="AJ73" s="67" t="s">
        <v>75</v>
      </c>
      <c r="AK73" s="67" t="s">
        <v>77</v>
      </c>
      <c r="AL73" s="67" t="s">
        <v>77</v>
      </c>
      <c r="AM73" s="67" t="s">
        <v>77</v>
      </c>
      <c r="AN73" s="67" t="s">
        <v>77</v>
      </c>
      <c r="AO73" s="67" t="s">
        <v>75</v>
      </c>
      <c r="AP73" s="67" t="s">
        <v>75</v>
      </c>
      <c r="AR73" s="68" t="s">
        <v>87</v>
      </c>
      <c r="AS73" s="66">
        <v>0.84535320975234196</v>
      </c>
      <c r="AT73" s="66">
        <v>0.852362033202411</v>
      </c>
      <c r="AU73" s="66">
        <v>0.65503642042571297</v>
      </c>
      <c r="AV73" s="66">
        <v>0.70929549035220396</v>
      </c>
      <c r="AW73" s="66">
        <v>0.39325156102380399</v>
      </c>
      <c r="AX73" s="66">
        <v>0.38423686288224501</v>
      </c>
      <c r="AY73" s="66">
        <v>0.84908178687649805</v>
      </c>
      <c r="AZ73" s="66">
        <v>0.85623492331974904</v>
      </c>
      <c r="BA73" s="67" t="s">
        <v>77</v>
      </c>
      <c r="BB73" s="67" t="s">
        <v>77</v>
      </c>
      <c r="BC73" s="67" t="s">
        <v>77</v>
      </c>
      <c r="BD73" s="67" t="s">
        <v>77</v>
      </c>
      <c r="BE73" s="67" t="s">
        <v>77</v>
      </c>
      <c r="BF73" s="67" t="s">
        <v>77</v>
      </c>
      <c r="BG73" s="67" t="s">
        <v>75</v>
      </c>
      <c r="BH73" s="67" t="s">
        <v>77</v>
      </c>
      <c r="BI73" s="63">
        <f t="shared" ref="BI73:BI79" si="110">IF(BJ73=AR73,1,0)</f>
        <v>1</v>
      </c>
      <c r="BJ73" s="63" t="s">
        <v>87</v>
      </c>
      <c r="BK73" s="66">
        <v>0.83149852870428698</v>
      </c>
      <c r="BL73" s="66">
        <v>0.840051780765255</v>
      </c>
      <c r="BM73" s="66">
        <v>2.4536945846266698</v>
      </c>
      <c r="BN73" s="66">
        <v>1.8573873082821999</v>
      </c>
      <c r="BO73" s="66">
        <v>0.41048930716367399</v>
      </c>
      <c r="BP73" s="66">
        <v>0.39993526880577102</v>
      </c>
      <c r="BQ73" s="66">
        <v>0.83515826593662201</v>
      </c>
      <c r="BR73" s="66">
        <v>0.84255161739777595</v>
      </c>
      <c r="BS73" s="63" t="s">
        <v>77</v>
      </c>
      <c r="BT73" s="63" t="s">
        <v>77</v>
      </c>
      <c r="BU73" s="63" t="s">
        <v>77</v>
      </c>
      <c r="BV73" s="63" t="s">
        <v>77</v>
      </c>
      <c r="BW73" s="63" t="s">
        <v>77</v>
      </c>
      <c r="BX73" s="63" t="s">
        <v>77</v>
      </c>
      <c r="BY73" s="63" t="s">
        <v>75</v>
      </c>
      <c r="BZ73" s="63" t="s">
        <v>75</v>
      </c>
    </row>
    <row r="74" spans="1:78" s="63" customFormat="1" x14ac:dyDescent="0.3">
      <c r="A74" s="62">
        <v>14164900</v>
      </c>
      <c r="B74" s="63">
        <v>23772751</v>
      </c>
      <c r="C74" s="63" t="s">
        <v>13</v>
      </c>
      <c r="D74" s="63" t="s">
        <v>175</v>
      </c>
      <c r="F74" s="77"/>
      <c r="G74" s="64">
        <v>0.76</v>
      </c>
      <c r="H74" s="64" t="str">
        <f t="shared" si="94"/>
        <v>G</v>
      </c>
      <c r="I74" s="64" t="str">
        <f t="shared" si="95"/>
        <v>G</v>
      </c>
      <c r="J74" s="64" t="str">
        <f t="shared" si="96"/>
        <v>VG</v>
      </c>
      <c r="K74" s="64" t="str">
        <f t="shared" si="97"/>
        <v>VG</v>
      </c>
      <c r="L74" s="65">
        <v>-1.9E-2</v>
      </c>
      <c r="M74" s="65" t="str">
        <f t="shared" si="98"/>
        <v>VG</v>
      </c>
      <c r="N74" s="64" t="str">
        <f t="shared" si="99"/>
        <v>G</v>
      </c>
      <c r="O74" s="64" t="str">
        <f t="shared" si="100"/>
        <v>VG</v>
      </c>
      <c r="P74" s="64" t="str">
        <f t="shared" si="101"/>
        <v>G</v>
      </c>
      <c r="Q74" s="64">
        <v>0.49</v>
      </c>
      <c r="R74" s="64" t="str">
        <f t="shared" si="102"/>
        <v>VG</v>
      </c>
      <c r="S74" s="64" t="str">
        <f t="shared" si="103"/>
        <v>VG</v>
      </c>
      <c r="T74" s="64" t="str">
        <f t="shared" si="104"/>
        <v>VG</v>
      </c>
      <c r="U74" s="64" t="str">
        <f t="shared" si="105"/>
        <v>VG</v>
      </c>
      <c r="V74" s="64">
        <v>0.79300000000000004</v>
      </c>
      <c r="W74" s="64" t="str">
        <f t="shared" si="106"/>
        <v>G</v>
      </c>
      <c r="X74" s="64" t="str">
        <f t="shared" si="107"/>
        <v>G</v>
      </c>
      <c r="Y74" s="64" t="str">
        <f t="shared" si="108"/>
        <v>VG</v>
      </c>
      <c r="Z74" s="64" t="str">
        <f t="shared" si="109"/>
        <v>G</v>
      </c>
      <c r="AA74" s="66">
        <v>0.82957537734731002</v>
      </c>
      <c r="AB74" s="66">
        <v>0.770017181523593</v>
      </c>
      <c r="AC74" s="66">
        <v>4.1945904485044201</v>
      </c>
      <c r="AD74" s="66">
        <v>1.60133556975805</v>
      </c>
      <c r="AE74" s="66">
        <v>0.41282517201920899</v>
      </c>
      <c r="AF74" s="66">
        <v>0.47956523902010201</v>
      </c>
      <c r="AG74" s="66">
        <v>0.83981224617125405</v>
      </c>
      <c r="AH74" s="66">
        <v>0.77168278397218004</v>
      </c>
      <c r="AI74" s="67" t="s">
        <v>77</v>
      </c>
      <c r="AJ74" s="67" t="s">
        <v>75</v>
      </c>
      <c r="AK74" s="67" t="s">
        <v>77</v>
      </c>
      <c r="AL74" s="67" t="s">
        <v>77</v>
      </c>
      <c r="AM74" s="67" t="s">
        <v>77</v>
      </c>
      <c r="AN74" s="67" t="s">
        <v>77</v>
      </c>
      <c r="AO74" s="67" t="s">
        <v>75</v>
      </c>
      <c r="AP74" s="67" t="s">
        <v>75</v>
      </c>
      <c r="AR74" s="68" t="s">
        <v>87</v>
      </c>
      <c r="AS74" s="66">
        <v>0.84535320975234196</v>
      </c>
      <c r="AT74" s="66">
        <v>0.852362033202411</v>
      </c>
      <c r="AU74" s="66">
        <v>0.65503642042571297</v>
      </c>
      <c r="AV74" s="66">
        <v>0.70929549035220396</v>
      </c>
      <c r="AW74" s="66">
        <v>0.39325156102380399</v>
      </c>
      <c r="AX74" s="66">
        <v>0.38423686288224501</v>
      </c>
      <c r="AY74" s="66">
        <v>0.84908178687649805</v>
      </c>
      <c r="AZ74" s="66">
        <v>0.85623492331974904</v>
      </c>
      <c r="BA74" s="67" t="s">
        <v>77</v>
      </c>
      <c r="BB74" s="67" t="s">
        <v>77</v>
      </c>
      <c r="BC74" s="67" t="s">
        <v>77</v>
      </c>
      <c r="BD74" s="67" t="s">
        <v>77</v>
      </c>
      <c r="BE74" s="67" t="s">
        <v>77</v>
      </c>
      <c r="BF74" s="67" t="s">
        <v>77</v>
      </c>
      <c r="BG74" s="67" t="s">
        <v>75</v>
      </c>
      <c r="BH74" s="67" t="s">
        <v>77</v>
      </c>
      <c r="BI74" s="63">
        <f t="shared" si="110"/>
        <v>1</v>
      </c>
      <c r="BJ74" s="63" t="s">
        <v>87</v>
      </c>
      <c r="BK74" s="66">
        <v>0.83149852870428698</v>
      </c>
      <c r="BL74" s="66">
        <v>0.840051780765255</v>
      </c>
      <c r="BM74" s="66">
        <v>2.4536945846266698</v>
      </c>
      <c r="BN74" s="66">
        <v>1.8573873082821999</v>
      </c>
      <c r="BO74" s="66">
        <v>0.41048930716367399</v>
      </c>
      <c r="BP74" s="66">
        <v>0.39993526880577102</v>
      </c>
      <c r="BQ74" s="66">
        <v>0.83515826593662201</v>
      </c>
      <c r="BR74" s="66">
        <v>0.84255161739777595</v>
      </c>
      <c r="BS74" s="63" t="s">
        <v>77</v>
      </c>
      <c r="BT74" s="63" t="s">
        <v>77</v>
      </c>
      <c r="BU74" s="63" t="s">
        <v>77</v>
      </c>
      <c r="BV74" s="63" t="s">
        <v>77</v>
      </c>
      <c r="BW74" s="63" t="s">
        <v>77</v>
      </c>
      <c r="BX74" s="63" t="s">
        <v>77</v>
      </c>
      <c r="BY74" s="63" t="s">
        <v>75</v>
      </c>
      <c r="BZ74" s="63" t="s">
        <v>75</v>
      </c>
    </row>
    <row r="75" spans="1:78" s="63" customFormat="1" x14ac:dyDescent="0.3">
      <c r="A75" s="62">
        <v>14164900</v>
      </c>
      <c r="B75" s="63">
        <v>23772751</v>
      </c>
      <c r="C75" s="63" t="s">
        <v>13</v>
      </c>
      <c r="D75" s="63" t="s">
        <v>176</v>
      </c>
      <c r="F75" s="77"/>
      <c r="G75" s="64">
        <v>0.74</v>
      </c>
      <c r="H75" s="64" t="str">
        <f t="shared" si="94"/>
        <v>G</v>
      </c>
      <c r="I75" s="64" t="str">
        <f t="shared" si="95"/>
        <v>G</v>
      </c>
      <c r="J75" s="64" t="str">
        <f t="shared" si="96"/>
        <v>VG</v>
      </c>
      <c r="K75" s="64" t="str">
        <f t="shared" si="97"/>
        <v>VG</v>
      </c>
      <c r="L75" s="65">
        <v>-8.0000000000000002E-3</v>
      </c>
      <c r="M75" s="65" t="str">
        <f t="shared" si="98"/>
        <v>VG</v>
      </c>
      <c r="N75" s="64" t="str">
        <f t="shared" si="99"/>
        <v>G</v>
      </c>
      <c r="O75" s="64" t="str">
        <f t="shared" si="100"/>
        <v>VG</v>
      </c>
      <c r="P75" s="64" t="str">
        <f t="shared" si="101"/>
        <v>G</v>
      </c>
      <c r="Q75" s="64">
        <v>0.51</v>
      </c>
      <c r="R75" s="64" t="str">
        <f t="shared" si="102"/>
        <v>G</v>
      </c>
      <c r="S75" s="64" t="str">
        <f t="shared" si="103"/>
        <v>VG</v>
      </c>
      <c r="T75" s="64" t="str">
        <f t="shared" si="104"/>
        <v>VG</v>
      </c>
      <c r="U75" s="64" t="str">
        <f t="shared" si="105"/>
        <v>VG</v>
      </c>
      <c r="V75" s="64">
        <v>0.82</v>
      </c>
      <c r="W75" s="64" t="str">
        <f t="shared" si="106"/>
        <v>G</v>
      </c>
      <c r="X75" s="64" t="str">
        <f t="shared" si="107"/>
        <v>G</v>
      </c>
      <c r="Y75" s="64" t="str">
        <f t="shared" si="108"/>
        <v>VG</v>
      </c>
      <c r="Z75" s="64" t="str">
        <f t="shared" si="109"/>
        <v>G</v>
      </c>
      <c r="AA75" s="66">
        <v>0.82957537734731002</v>
      </c>
      <c r="AB75" s="66">
        <v>0.770017181523593</v>
      </c>
      <c r="AC75" s="66">
        <v>4.1945904485044201</v>
      </c>
      <c r="AD75" s="66">
        <v>1.60133556975805</v>
      </c>
      <c r="AE75" s="66">
        <v>0.41282517201920899</v>
      </c>
      <c r="AF75" s="66">
        <v>0.47956523902010201</v>
      </c>
      <c r="AG75" s="66">
        <v>0.83981224617125405</v>
      </c>
      <c r="AH75" s="66">
        <v>0.77168278397218004</v>
      </c>
      <c r="AI75" s="67" t="s">
        <v>77</v>
      </c>
      <c r="AJ75" s="67" t="s">
        <v>75</v>
      </c>
      <c r="AK75" s="67" t="s">
        <v>77</v>
      </c>
      <c r="AL75" s="67" t="s">
        <v>77</v>
      </c>
      <c r="AM75" s="67" t="s">
        <v>77</v>
      </c>
      <c r="AN75" s="67" t="s">
        <v>77</v>
      </c>
      <c r="AO75" s="67" t="s">
        <v>75</v>
      </c>
      <c r="AP75" s="67" t="s">
        <v>75</v>
      </c>
      <c r="AR75" s="68" t="s">
        <v>87</v>
      </c>
      <c r="AS75" s="66">
        <v>0.84535320975234196</v>
      </c>
      <c r="AT75" s="66">
        <v>0.852362033202411</v>
      </c>
      <c r="AU75" s="66">
        <v>0.65503642042571297</v>
      </c>
      <c r="AV75" s="66">
        <v>0.70929549035220396</v>
      </c>
      <c r="AW75" s="66">
        <v>0.39325156102380399</v>
      </c>
      <c r="AX75" s="66">
        <v>0.38423686288224501</v>
      </c>
      <c r="AY75" s="66">
        <v>0.84908178687649805</v>
      </c>
      <c r="AZ75" s="66">
        <v>0.85623492331974904</v>
      </c>
      <c r="BA75" s="67" t="s">
        <v>77</v>
      </c>
      <c r="BB75" s="67" t="s">
        <v>77</v>
      </c>
      <c r="BC75" s="67" t="s">
        <v>77</v>
      </c>
      <c r="BD75" s="67" t="s">
        <v>77</v>
      </c>
      <c r="BE75" s="67" t="s">
        <v>77</v>
      </c>
      <c r="BF75" s="67" t="s">
        <v>77</v>
      </c>
      <c r="BG75" s="67" t="s">
        <v>75</v>
      </c>
      <c r="BH75" s="67" t="s">
        <v>77</v>
      </c>
      <c r="BI75" s="63">
        <f t="shared" si="110"/>
        <v>1</v>
      </c>
      <c r="BJ75" s="63" t="s">
        <v>87</v>
      </c>
      <c r="BK75" s="66">
        <v>0.83149852870428698</v>
      </c>
      <c r="BL75" s="66">
        <v>0.840051780765255</v>
      </c>
      <c r="BM75" s="66">
        <v>2.4536945846266698</v>
      </c>
      <c r="BN75" s="66">
        <v>1.8573873082821999</v>
      </c>
      <c r="BO75" s="66">
        <v>0.41048930716367399</v>
      </c>
      <c r="BP75" s="66">
        <v>0.39993526880577102</v>
      </c>
      <c r="BQ75" s="66">
        <v>0.83515826593662201</v>
      </c>
      <c r="BR75" s="66">
        <v>0.84255161739777595</v>
      </c>
      <c r="BS75" s="63" t="s">
        <v>77</v>
      </c>
      <c r="BT75" s="63" t="s">
        <v>77</v>
      </c>
      <c r="BU75" s="63" t="s">
        <v>77</v>
      </c>
      <c r="BV75" s="63" t="s">
        <v>77</v>
      </c>
      <c r="BW75" s="63" t="s">
        <v>77</v>
      </c>
      <c r="BX75" s="63" t="s">
        <v>77</v>
      </c>
      <c r="BY75" s="63" t="s">
        <v>75</v>
      </c>
      <c r="BZ75" s="63" t="s">
        <v>75</v>
      </c>
    </row>
    <row r="76" spans="1:78" s="63" customFormat="1" x14ac:dyDescent="0.3">
      <c r="A76" s="62">
        <v>14164900</v>
      </c>
      <c r="B76" s="63">
        <v>23772751</v>
      </c>
      <c r="C76" s="63" t="s">
        <v>13</v>
      </c>
      <c r="D76" s="63" t="s">
        <v>177</v>
      </c>
      <c r="F76" s="77"/>
      <c r="G76" s="64">
        <v>0.75</v>
      </c>
      <c r="H76" s="64" t="str">
        <f t="shared" si="94"/>
        <v>G</v>
      </c>
      <c r="I76" s="64" t="str">
        <f t="shared" si="95"/>
        <v>G</v>
      </c>
      <c r="J76" s="64" t="str">
        <f t="shared" si="96"/>
        <v>VG</v>
      </c>
      <c r="K76" s="64" t="str">
        <f t="shared" si="97"/>
        <v>VG</v>
      </c>
      <c r="L76" s="65">
        <v>-7.0000000000000001E-3</v>
      </c>
      <c r="M76" s="65" t="str">
        <f t="shared" si="98"/>
        <v>VG</v>
      </c>
      <c r="N76" s="64" t="str">
        <f t="shared" si="99"/>
        <v>G</v>
      </c>
      <c r="O76" s="64" t="str">
        <f t="shared" si="100"/>
        <v>VG</v>
      </c>
      <c r="P76" s="64" t="str">
        <f t="shared" si="101"/>
        <v>G</v>
      </c>
      <c r="Q76" s="64">
        <v>0.5</v>
      </c>
      <c r="R76" s="64" t="str">
        <f t="shared" si="102"/>
        <v>VG</v>
      </c>
      <c r="S76" s="64" t="str">
        <f t="shared" si="103"/>
        <v>VG</v>
      </c>
      <c r="T76" s="64" t="str">
        <f t="shared" si="104"/>
        <v>VG</v>
      </c>
      <c r="U76" s="64" t="str">
        <f t="shared" si="105"/>
        <v>VG</v>
      </c>
      <c r="V76" s="64">
        <v>0.78</v>
      </c>
      <c r="W76" s="64" t="str">
        <f t="shared" si="106"/>
        <v>G</v>
      </c>
      <c r="X76" s="64" t="str">
        <f t="shared" si="107"/>
        <v>G</v>
      </c>
      <c r="Y76" s="64" t="str">
        <f t="shared" si="108"/>
        <v>VG</v>
      </c>
      <c r="Z76" s="64" t="str">
        <f t="shared" si="109"/>
        <v>G</v>
      </c>
      <c r="AA76" s="66">
        <v>0.82957537734731002</v>
      </c>
      <c r="AB76" s="66">
        <v>0.770017181523593</v>
      </c>
      <c r="AC76" s="66">
        <v>4.1945904485044201</v>
      </c>
      <c r="AD76" s="66">
        <v>1.60133556975805</v>
      </c>
      <c r="AE76" s="66">
        <v>0.41282517201920899</v>
      </c>
      <c r="AF76" s="66">
        <v>0.47956523902010201</v>
      </c>
      <c r="AG76" s="66">
        <v>0.83981224617125405</v>
      </c>
      <c r="AH76" s="66">
        <v>0.77168278397218004</v>
      </c>
      <c r="AI76" s="67" t="s">
        <v>77</v>
      </c>
      <c r="AJ76" s="67" t="s">
        <v>75</v>
      </c>
      <c r="AK76" s="67" t="s">
        <v>77</v>
      </c>
      <c r="AL76" s="67" t="s">
        <v>77</v>
      </c>
      <c r="AM76" s="67" t="s">
        <v>77</v>
      </c>
      <c r="AN76" s="67" t="s">
        <v>77</v>
      </c>
      <c r="AO76" s="67" t="s">
        <v>75</v>
      </c>
      <c r="AP76" s="67" t="s">
        <v>75</v>
      </c>
      <c r="AR76" s="68" t="s">
        <v>87</v>
      </c>
      <c r="AS76" s="66">
        <v>0.84535320975234196</v>
      </c>
      <c r="AT76" s="66">
        <v>0.852362033202411</v>
      </c>
      <c r="AU76" s="66">
        <v>0.65503642042571297</v>
      </c>
      <c r="AV76" s="66">
        <v>0.70929549035220396</v>
      </c>
      <c r="AW76" s="66">
        <v>0.39325156102380399</v>
      </c>
      <c r="AX76" s="66">
        <v>0.38423686288224501</v>
      </c>
      <c r="AY76" s="66">
        <v>0.84908178687649805</v>
      </c>
      <c r="AZ76" s="66">
        <v>0.85623492331974904</v>
      </c>
      <c r="BA76" s="67" t="s">
        <v>77</v>
      </c>
      <c r="BB76" s="67" t="s">
        <v>77</v>
      </c>
      <c r="BC76" s="67" t="s">
        <v>77</v>
      </c>
      <c r="BD76" s="67" t="s">
        <v>77</v>
      </c>
      <c r="BE76" s="67" t="s">
        <v>77</v>
      </c>
      <c r="BF76" s="67" t="s">
        <v>77</v>
      </c>
      <c r="BG76" s="67" t="s">
        <v>75</v>
      </c>
      <c r="BH76" s="67" t="s">
        <v>77</v>
      </c>
      <c r="BI76" s="63">
        <f t="shared" si="110"/>
        <v>1</v>
      </c>
      <c r="BJ76" s="63" t="s">
        <v>87</v>
      </c>
      <c r="BK76" s="66">
        <v>0.83149852870428698</v>
      </c>
      <c r="BL76" s="66">
        <v>0.840051780765255</v>
      </c>
      <c r="BM76" s="66">
        <v>2.4536945846266698</v>
      </c>
      <c r="BN76" s="66">
        <v>1.8573873082821999</v>
      </c>
      <c r="BO76" s="66">
        <v>0.41048930716367399</v>
      </c>
      <c r="BP76" s="66">
        <v>0.39993526880577102</v>
      </c>
      <c r="BQ76" s="66">
        <v>0.83515826593662201</v>
      </c>
      <c r="BR76" s="66">
        <v>0.84255161739777595</v>
      </c>
      <c r="BS76" s="63" t="s">
        <v>77</v>
      </c>
      <c r="BT76" s="63" t="s">
        <v>77</v>
      </c>
      <c r="BU76" s="63" t="s">
        <v>77</v>
      </c>
      <c r="BV76" s="63" t="s">
        <v>77</v>
      </c>
      <c r="BW76" s="63" t="s">
        <v>77</v>
      </c>
      <c r="BX76" s="63" t="s">
        <v>77</v>
      </c>
      <c r="BY76" s="63" t="s">
        <v>75</v>
      </c>
      <c r="BZ76" s="63" t="s">
        <v>75</v>
      </c>
    </row>
    <row r="77" spans="1:78" s="63" customFormat="1" x14ac:dyDescent="0.3">
      <c r="A77" s="62">
        <v>14164900</v>
      </c>
      <c r="B77" s="63">
        <v>23772751</v>
      </c>
      <c r="C77" s="63" t="s">
        <v>13</v>
      </c>
      <c r="D77" s="84">
        <v>44181</v>
      </c>
      <c r="E77" s="84"/>
      <c r="F77" s="77"/>
      <c r="G77" s="64">
        <v>0.69</v>
      </c>
      <c r="H77" s="64" t="str">
        <f t="shared" si="94"/>
        <v>S</v>
      </c>
      <c r="I77" s="64" t="str">
        <f t="shared" si="95"/>
        <v>G</v>
      </c>
      <c r="J77" s="64" t="str">
        <f t="shared" si="96"/>
        <v>VG</v>
      </c>
      <c r="K77" s="64" t="str">
        <f t="shared" si="97"/>
        <v>VG</v>
      </c>
      <c r="L77" s="65">
        <v>1.7000000000000001E-2</v>
      </c>
      <c r="M77" s="65" t="str">
        <f t="shared" si="98"/>
        <v>VG</v>
      </c>
      <c r="N77" s="64" t="str">
        <f t="shared" si="99"/>
        <v>G</v>
      </c>
      <c r="O77" s="64" t="str">
        <f t="shared" si="100"/>
        <v>VG</v>
      </c>
      <c r="P77" s="64" t="str">
        <f t="shared" si="101"/>
        <v>G</v>
      </c>
      <c r="Q77" s="64">
        <v>0.56000000000000005</v>
      </c>
      <c r="R77" s="64" t="str">
        <f t="shared" si="102"/>
        <v>G</v>
      </c>
      <c r="S77" s="64" t="str">
        <f t="shared" si="103"/>
        <v>VG</v>
      </c>
      <c r="T77" s="64" t="str">
        <f t="shared" si="104"/>
        <v>VG</v>
      </c>
      <c r="U77" s="64" t="str">
        <f t="shared" si="105"/>
        <v>VG</v>
      </c>
      <c r="V77" s="64">
        <v>0.7</v>
      </c>
      <c r="W77" s="64" t="str">
        <f t="shared" si="106"/>
        <v>S</v>
      </c>
      <c r="X77" s="64" t="str">
        <f t="shared" si="107"/>
        <v>G</v>
      </c>
      <c r="Y77" s="64" t="str">
        <f t="shared" si="108"/>
        <v>VG</v>
      </c>
      <c r="Z77" s="64" t="str">
        <f t="shared" si="109"/>
        <v>G</v>
      </c>
      <c r="AA77" s="66">
        <v>0.82957537734731002</v>
      </c>
      <c r="AB77" s="66">
        <v>0.770017181523593</v>
      </c>
      <c r="AC77" s="66">
        <v>4.1945904485044201</v>
      </c>
      <c r="AD77" s="66">
        <v>1.60133556975805</v>
      </c>
      <c r="AE77" s="66">
        <v>0.41282517201920899</v>
      </c>
      <c r="AF77" s="66">
        <v>0.47956523902010201</v>
      </c>
      <c r="AG77" s="66">
        <v>0.83981224617125405</v>
      </c>
      <c r="AH77" s="66">
        <v>0.77168278397218004</v>
      </c>
      <c r="AI77" s="67" t="s">
        <v>77</v>
      </c>
      <c r="AJ77" s="67" t="s">
        <v>75</v>
      </c>
      <c r="AK77" s="67" t="s">
        <v>77</v>
      </c>
      <c r="AL77" s="67" t="s">
        <v>77</v>
      </c>
      <c r="AM77" s="67" t="s">
        <v>77</v>
      </c>
      <c r="AN77" s="67" t="s">
        <v>77</v>
      </c>
      <c r="AO77" s="67" t="s">
        <v>75</v>
      </c>
      <c r="AP77" s="67" t="s">
        <v>75</v>
      </c>
      <c r="AR77" s="68" t="s">
        <v>87</v>
      </c>
      <c r="AS77" s="66">
        <v>0.84535320975234196</v>
      </c>
      <c r="AT77" s="66">
        <v>0.852362033202411</v>
      </c>
      <c r="AU77" s="66">
        <v>0.65503642042571297</v>
      </c>
      <c r="AV77" s="66">
        <v>0.70929549035220396</v>
      </c>
      <c r="AW77" s="66">
        <v>0.39325156102380399</v>
      </c>
      <c r="AX77" s="66">
        <v>0.38423686288224501</v>
      </c>
      <c r="AY77" s="66">
        <v>0.84908178687649805</v>
      </c>
      <c r="AZ77" s="66">
        <v>0.85623492331974904</v>
      </c>
      <c r="BA77" s="67" t="s">
        <v>77</v>
      </c>
      <c r="BB77" s="67" t="s">
        <v>77</v>
      </c>
      <c r="BC77" s="67" t="s">
        <v>77</v>
      </c>
      <c r="BD77" s="67" t="s">
        <v>77</v>
      </c>
      <c r="BE77" s="67" t="s">
        <v>77</v>
      </c>
      <c r="BF77" s="67" t="s">
        <v>77</v>
      </c>
      <c r="BG77" s="67" t="s">
        <v>75</v>
      </c>
      <c r="BH77" s="67" t="s">
        <v>77</v>
      </c>
      <c r="BI77" s="63">
        <f t="shared" si="110"/>
        <v>1</v>
      </c>
      <c r="BJ77" s="63" t="s">
        <v>87</v>
      </c>
      <c r="BK77" s="66">
        <v>0.83149852870428698</v>
      </c>
      <c r="BL77" s="66">
        <v>0.840051780765255</v>
      </c>
      <c r="BM77" s="66">
        <v>2.4536945846266698</v>
      </c>
      <c r="BN77" s="66">
        <v>1.8573873082821999</v>
      </c>
      <c r="BO77" s="66">
        <v>0.41048930716367399</v>
      </c>
      <c r="BP77" s="66">
        <v>0.39993526880577102</v>
      </c>
      <c r="BQ77" s="66">
        <v>0.83515826593662201</v>
      </c>
      <c r="BR77" s="66">
        <v>0.84255161739777595</v>
      </c>
      <c r="BS77" s="63" t="s">
        <v>77</v>
      </c>
      <c r="BT77" s="63" t="s">
        <v>77</v>
      </c>
      <c r="BU77" s="63" t="s">
        <v>77</v>
      </c>
      <c r="BV77" s="63" t="s">
        <v>77</v>
      </c>
      <c r="BW77" s="63" t="s">
        <v>77</v>
      </c>
      <c r="BX77" s="63" t="s">
        <v>77</v>
      </c>
      <c r="BY77" s="63" t="s">
        <v>75</v>
      </c>
      <c r="BZ77" s="63" t="s">
        <v>75</v>
      </c>
    </row>
    <row r="78" spans="1:78" s="63" customFormat="1" x14ac:dyDescent="0.3">
      <c r="A78" s="62">
        <v>14164900</v>
      </c>
      <c r="B78" s="63">
        <v>23772751</v>
      </c>
      <c r="C78" s="63" t="s">
        <v>13</v>
      </c>
      <c r="D78" s="84" t="s">
        <v>185</v>
      </c>
      <c r="E78" s="84"/>
      <c r="F78" s="77"/>
      <c r="G78" s="64">
        <v>0.68</v>
      </c>
      <c r="H78" s="64" t="str">
        <f t="shared" si="94"/>
        <v>S</v>
      </c>
      <c r="I78" s="64" t="str">
        <f t="shared" si="95"/>
        <v>G</v>
      </c>
      <c r="J78" s="64" t="str">
        <f t="shared" si="96"/>
        <v>VG</v>
      </c>
      <c r="K78" s="64" t="str">
        <f t="shared" si="97"/>
        <v>VG</v>
      </c>
      <c r="L78" s="65">
        <v>8.7999999999999995E-2</v>
      </c>
      <c r="M78" s="65" t="str">
        <f t="shared" si="98"/>
        <v>G</v>
      </c>
      <c r="N78" s="64" t="str">
        <f t="shared" si="99"/>
        <v>G</v>
      </c>
      <c r="O78" s="64" t="str">
        <f t="shared" si="100"/>
        <v>VG</v>
      </c>
      <c r="P78" s="64" t="str">
        <f t="shared" si="101"/>
        <v>G</v>
      </c>
      <c r="Q78" s="64">
        <v>0.56000000000000005</v>
      </c>
      <c r="R78" s="64" t="str">
        <f t="shared" si="102"/>
        <v>G</v>
      </c>
      <c r="S78" s="64" t="str">
        <f t="shared" si="103"/>
        <v>VG</v>
      </c>
      <c r="T78" s="64" t="str">
        <f t="shared" si="104"/>
        <v>VG</v>
      </c>
      <c r="U78" s="64" t="str">
        <f t="shared" si="105"/>
        <v>VG</v>
      </c>
      <c r="V78" s="64">
        <v>0.71</v>
      </c>
      <c r="W78" s="64" t="str">
        <f t="shared" si="106"/>
        <v>S</v>
      </c>
      <c r="X78" s="64" t="str">
        <f t="shared" si="107"/>
        <v>G</v>
      </c>
      <c r="Y78" s="64" t="str">
        <f t="shared" si="108"/>
        <v>VG</v>
      </c>
      <c r="Z78" s="64" t="str">
        <f t="shared" si="109"/>
        <v>G</v>
      </c>
      <c r="AA78" s="66">
        <v>0.82957537734731002</v>
      </c>
      <c r="AB78" s="66">
        <v>0.770017181523593</v>
      </c>
      <c r="AC78" s="66">
        <v>4.1945904485044201</v>
      </c>
      <c r="AD78" s="66">
        <v>1.60133556975805</v>
      </c>
      <c r="AE78" s="66">
        <v>0.41282517201920899</v>
      </c>
      <c r="AF78" s="66">
        <v>0.47956523902010201</v>
      </c>
      <c r="AG78" s="66">
        <v>0.83981224617125405</v>
      </c>
      <c r="AH78" s="66">
        <v>0.77168278397218004</v>
      </c>
      <c r="AI78" s="67" t="s">
        <v>77</v>
      </c>
      <c r="AJ78" s="67" t="s">
        <v>75</v>
      </c>
      <c r="AK78" s="67" t="s">
        <v>77</v>
      </c>
      <c r="AL78" s="67" t="s">
        <v>77</v>
      </c>
      <c r="AM78" s="67" t="s">
        <v>77</v>
      </c>
      <c r="AN78" s="67" t="s">
        <v>77</v>
      </c>
      <c r="AO78" s="67" t="s">
        <v>75</v>
      </c>
      <c r="AP78" s="67" t="s">
        <v>75</v>
      </c>
      <c r="AR78" s="68" t="s">
        <v>87</v>
      </c>
      <c r="AS78" s="66">
        <v>0.84535320975234196</v>
      </c>
      <c r="AT78" s="66">
        <v>0.852362033202411</v>
      </c>
      <c r="AU78" s="66">
        <v>0.65503642042571297</v>
      </c>
      <c r="AV78" s="66">
        <v>0.70929549035220396</v>
      </c>
      <c r="AW78" s="66">
        <v>0.39325156102380399</v>
      </c>
      <c r="AX78" s="66">
        <v>0.38423686288224501</v>
      </c>
      <c r="AY78" s="66">
        <v>0.84908178687649805</v>
      </c>
      <c r="AZ78" s="66">
        <v>0.85623492331974904</v>
      </c>
      <c r="BA78" s="67" t="s">
        <v>77</v>
      </c>
      <c r="BB78" s="67" t="s">
        <v>77</v>
      </c>
      <c r="BC78" s="67" t="s">
        <v>77</v>
      </c>
      <c r="BD78" s="67" t="s">
        <v>77</v>
      </c>
      <c r="BE78" s="67" t="s">
        <v>77</v>
      </c>
      <c r="BF78" s="67" t="s">
        <v>77</v>
      </c>
      <c r="BG78" s="67" t="s">
        <v>75</v>
      </c>
      <c r="BH78" s="67" t="s">
        <v>77</v>
      </c>
      <c r="BI78" s="63">
        <f t="shared" si="110"/>
        <v>1</v>
      </c>
      <c r="BJ78" s="63" t="s">
        <v>87</v>
      </c>
      <c r="BK78" s="66">
        <v>0.83149852870428698</v>
      </c>
      <c r="BL78" s="66">
        <v>0.840051780765255</v>
      </c>
      <c r="BM78" s="66">
        <v>2.4536945846266698</v>
      </c>
      <c r="BN78" s="66">
        <v>1.8573873082821999</v>
      </c>
      <c r="BO78" s="66">
        <v>0.41048930716367399</v>
      </c>
      <c r="BP78" s="66">
        <v>0.39993526880577102</v>
      </c>
      <c r="BQ78" s="66">
        <v>0.83515826593662201</v>
      </c>
      <c r="BR78" s="66">
        <v>0.84255161739777595</v>
      </c>
      <c r="BS78" s="63" t="s">
        <v>77</v>
      </c>
      <c r="BT78" s="63" t="s">
        <v>77</v>
      </c>
      <c r="BU78" s="63" t="s">
        <v>77</v>
      </c>
      <c r="BV78" s="63" t="s">
        <v>77</v>
      </c>
      <c r="BW78" s="63" t="s">
        <v>77</v>
      </c>
      <c r="BX78" s="63" t="s">
        <v>77</v>
      </c>
      <c r="BY78" s="63" t="s">
        <v>75</v>
      </c>
      <c r="BZ78" s="63" t="s">
        <v>75</v>
      </c>
    </row>
    <row r="79" spans="1:78" s="63" customFormat="1" x14ac:dyDescent="0.3">
      <c r="A79" s="62">
        <v>14164900</v>
      </c>
      <c r="B79" s="63">
        <v>23772751</v>
      </c>
      <c r="C79" s="63" t="s">
        <v>13</v>
      </c>
      <c r="D79" s="84" t="s">
        <v>186</v>
      </c>
      <c r="E79" s="84"/>
      <c r="F79" s="77"/>
      <c r="G79" s="64">
        <v>0.68</v>
      </c>
      <c r="H79" s="64" t="str">
        <f t="shared" si="94"/>
        <v>S</v>
      </c>
      <c r="I79" s="64" t="str">
        <f t="shared" si="95"/>
        <v>G</v>
      </c>
      <c r="J79" s="64" t="str">
        <f t="shared" si="96"/>
        <v>VG</v>
      </c>
      <c r="K79" s="64" t="str">
        <f t="shared" si="97"/>
        <v>VG</v>
      </c>
      <c r="L79" s="65">
        <v>9.6000000000000002E-2</v>
      </c>
      <c r="M79" s="65" t="str">
        <f t="shared" si="98"/>
        <v>G</v>
      </c>
      <c r="N79" s="64" t="str">
        <f t="shared" si="99"/>
        <v>G</v>
      </c>
      <c r="O79" s="64" t="str">
        <f t="shared" si="100"/>
        <v>VG</v>
      </c>
      <c r="P79" s="64" t="str">
        <f t="shared" si="101"/>
        <v>G</v>
      </c>
      <c r="Q79" s="64">
        <v>0.56000000000000005</v>
      </c>
      <c r="R79" s="64" t="str">
        <f t="shared" si="102"/>
        <v>G</v>
      </c>
      <c r="S79" s="64" t="str">
        <f t="shared" si="103"/>
        <v>VG</v>
      </c>
      <c r="T79" s="64" t="str">
        <f t="shared" si="104"/>
        <v>VG</v>
      </c>
      <c r="U79" s="64" t="str">
        <f t="shared" si="105"/>
        <v>VG</v>
      </c>
      <c r="V79" s="64">
        <v>0.71</v>
      </c>
      <c r="W79" s="64" t="str">
        <f t="shared" si="106"/>
        <v>S</v>
      </c>
      <c r="X79" s="64" t="str">
        <f t="shared" si="107"/>
        <v>G</v>
      </c>
      <c r="Y79" s="64" t="str">
        <f t="shared" si="108"/>
        <v>VG</v>
      </c>
      <c r="Z79" s="64" t="str">
        <f t="shared" si="109"/>
        <v>G</v>
      </c>
      <c r="AA79" s="66">
        <v>0.82957537734731002</v>
      </c>
      <c r="AB79" s="66">
        <v>0.770017181523593</v>
      </c>
      <c r="AC79" s="66">
        <v>4.1945904485044201</v>
      </c>
      <c r="AD79" s="66">
        <v>1.60133556975805</v>
      </c>
      <c r="AE79" s="66">
        <v>0.41282517201920899</v>
      </c>
      <c r="AF79" s="66">
        <v>0.47956523902010201</v>
      </c>
      <c r="AG79" s="66">
        <v>0.83981224617125405</v>
      </c>
      <c r="AH79" s="66">
        <v>0.77168278397218004</v>
      </c>
      <c r="AI79" s="67" t="s">
        <v>77</v>
      </c>
      <c r="AJ79" s="67" t="s">
        <v>75</v>
      </c>
      <c r="AK79" s="67" t="s">
        <v>77</v>
      </c>
      <c r="AL79" s="67" t="s">
        <v>77</v>
      </c>
      <c r="AM79" s="67" t="s">
        <v>77</v>
      </c>
      <c r="AN79" s="67" t="s">
        <v>77</v>
      </c>
      <c r="AO79" s="67" t="s">
        <v>75</v>
      </c>
      <c r="AP79" s="67" t="s">
        <v>75</v>
      </c>
      <c r="AR79" s="68" t="s">
        <v>87</v>
      </c>
      <c r="AS79" s="66">
        <v>0.84535320975234196</v>
      </c>
      <c r="AT79" s="66">
        <v>0.852362033202411</v>
      </c>
      <c r="AU79" s="66">
        <v>0.65503642042571297</v>
      </c>
      <c r="AV79" s="66">
        <v>0.70929549035220396</v>
      </c>
      <c r="AW79" s="66">
        <v>0.39325156102380399</v>
      </c>
      <c r="AX79" s="66">
        <v>0.38423686288224501</v>
      </c>
      <c r="AY79" s="66">
        <v>0.84908178687649805</v>
      </c>
      <c r="AZ79" s="66">
        <v>0.85623492331974904</v>
      </c>
      <c r="BA79" s="67" t="s">
        <v>77</v>
      </c>
      <c r="BB79" s="67" t="s">
        <v>77</v>
      </c>
      <c r="BC79" s="67" t="s">
        <v>77</v>
      </c>
      <c r="BD79" s="67" t="s">
        <v>77</v>
      </c>
      <c r="BE79" s="67" t="s">
        <v>77</v>
      </c>
      <c r="BF79" s="67" t="s">
        <v>77</v>
      </c>
      <c r="BG79" s="67" t="s">
        <v>75</v>
      </c>
      <c r="BH79" s="67" t="s">
        <v>77</v>
      </c>
      <c r="BI79" s="63">
        <f t="shared" si="110"/>
        <v>1</v>
      </c>
      <c r="BJ79" s="63" t="s">
        <v>87</v>
      </c>
      <c r="BK79" s="66">
        <v>0.83149852870428698</v>
      </c>
      <c r="BL79" s="66">
        <v>0.840051780765255</v>
      </c>
      <c r="BM79" s="66">
        <v>2.4536945846266698</v>
      </c>
      <c r="BN79" s="66">
        <v>1.8573873082821999</v>
      </c>
      <c r="BO79" s="66">
        <v>0.41048930716367399</v>
      </c>
      <c r="BP79" s="66">
        <v>0.39993526880577102</v>
      </c>
      <c r="BQ79" s="66">
        <v>0.83515826593662201</v>
      </c>
      <c r="BR79" s="66">
        <v>0.84255161739777595</v>
      </c>
      <c r="BS79" s="63" t="s">
        <v>77</v>
      </c>
      <c r="BT79" s="63" t="s">
        <v>77</v>
      </c>
      <c r="BU79" s="63" t="s">
        <v>77</v>
      </c>
      <c r="BV79" s="63" t="s">
        <v>77</v>
      </c>
      <c r="BW79" s="63" t="s">
        <v>77</v>
      </c>
      <c r="BX79" s="63" t="s">
        <v>77</v>
      </c>
      <c r="BY79" s="63" t="s">
        <v>75</v>
      </c>
      <c r="BZ79" s="63" t="s">
        <v>75</v>
      </c>
    </row>
    <row r="80" spans="1:78" s="63" customFormat="1" x14ac:dyDescent="0.3">
      <c r="A80" s="62">
        <v>14164900</v>
      </c>
      <c r="B80" s="63">
        <v>23772751</v>
      </c>
      <c r="C80" s="63" t="s">
        <v>13</v>
      </c>
      <c r="D80" s="84" t="s">
        <v>197</v>
      </c>
      <c r="E80" s="84"/>
      <c r="F80" s="77"/>
      <c r="G80" s="64">
        <v>0.68</v>
      </c>
      <c r="H80" s="64" t="str">
        <f t="shared" si="94"/>
        <v>S</v>
      </c>
      <c r="I80" s="64" t="str">
        <f t="shared" ref="I80" si="111">AJ80</f>
        <v>G</v>
      </c>
      <c r="J80" s="64" t="str">
        <f t="shared" ref="J80" si="112">BB80</f>
        <v>VG</v>
      </c>
      <c r="K80" s="64" t="str">
        <f t="shared" ref="K80" si="113">BT80</f>
        <v>VG</v>
      </c>
      <c r="L80" s="65">
        <v>9.6000000000000002E-2</v>
      </c>
      <c r="M80" s="65" t="str">
        <f t="shared" si="98"/>
        <v>G</v>
      </c>
      <c r="N80" s="64" t="str">
        <f t="shared" ref="N80" si="114">AO80</f>
        <v>G</v>
      </c>
      <c r="O80" s="64" t="str">
        <f t="shared" ref="O80" si="115">BD80</f>
        <v>VG</v>
      </c>
      <c r="P80" s="64" t="str">
        <f t="shared" ref="P80" si="116">BY80</f>
        <v>G</v>
      </c>
      <c r="Q80" s="64">
        <v>0.56000000000000005</v>
      </c>
      <c r="R80" s="64" t="str">
        <f t="shared" si="102"/>
        <v>G</v>
      </c>
      <c r="S80" s="64" t="str">
        <f t="shared" ref="S80" si="117">AN80</f>
        <v>VG</v>
      </c>
      <c r="T80" s="64" t="str">
        <f t="shared" ref="T80" si="118">BF80</f>
        <v>VG</v>
      </c>
      <c r="U80" s="64" t="str">
        <f t="shared" ref="U80" si="119">BX80</f>
        <v>VG</v>
      </c>
      <c r="V80" s="64">
        <v>0.71</v>
      </c>
      <c r="W80" s="64" t="str">
        <f t="shared" si="106"/>
        <v>S</v>
      </c>
      <c r="X80" s="64" t="str">
        <f t="shared" ref="X80" si="120">AP80</f>
        <v>G</v>
      </c>
      <c r="Y80" s="64" t="str">
        <f t="shared" ref="Y80" si="121">BH80</f>
        <v>VG</v>
      </c>
      <c r="Z80" s="64" t="str">
        <f t="shared" ref="Z80" si="122">BZ80</f>
        <v>G</v>
      </c>
      <c r="AA80" s="66">
        <v>0.82957537734731002</v>
      </c>
      <c r="AB80" s="66">
        <v>0.770017181523593</v>
      </c>
      <c r="AC80" s="66">
        <v>4.1945904485044201</v>
      </c>
      <c r="AD80" s="66">
        <v>1.60133556975805</v>
      </c>
      <c r="AE80" s="66">
        <v>0.41282517201920899</v>
      </c>
      <c r="AF80" s="66">
        <v>0.47956523902010201</v>
      </c>
      <c r="AG80" s="66">
        <v>0.83981224617125405</v>
      </c>
      <c r="AH80" s="66">
        <v>0.77168278397218004</v>
      </c>
      <c r="AI80" s="67" t="s">
        <v>77</v>
      </c>
      <c r="AJ80" s="67" t="s">
        <v>75</v>
      </c>
      <c r="AK80" s="67" t="s">
        <v>77</v>
      </c>
      <c r="AL80" s="67" t="s">
        <v>77</v>
      </c>
      <c r="AM80" s="67" t="s">
        <v>77</v>
      </c>
      <c r="AN80" s="67" t="s">
        <v>77</v>
      </c>
      <c r="AO80" s="67" t="s">
        <v>75</v>
      </c>
      <c r="AP80" s="67" t="s">
        <v>75</v>
      </c>
      <c r="AR80" s="68" t="s">
        <v>87</v>
      </c>
      <c r="AS80" s="66">
        <v>0.84535320975234196</v>
      </c>
      <c r="AT80" s="66">
        <v>0.852362033202411</v>
      </c>
      <c r="AU80" s="66">
        <v>0.65503642042571297</v>
      </c>
      <c r="AV80" s="66">
        <v>0.70929549035220396</v>
      </c>
      <c r="AW80" s="66">
        <v>0.39325156102380399</v>
      </c>
      <c r="AX80" s="66">
        <v>0.38423686288224501</v>
      </c>
      <c r="AY80" s="66">
        <v>0.84908178687649805</v>
      </c>
      <c r="AZ80" s="66">
        <v>0.85623492331974904</v>
      </c>
      <c r="BA80" s="67" t="s">
        <v>77</v>
      </c>
      <c r="BB80" s="67" t="s">
        <v>77</v>
      </c>
      <c r="BC80" s="67" t="s">
        <v>77</v>
      </c>
      <c r="BD80" s="67" t="s">
        <v>77</v>
      </c>
      <c r="BE80" s="67" t="s">
        <v>77</v>
      </c>
      <c r="BF80" s="67" t="s">
        <v>77</v>
      </c>
      <c r="BG80" s="67" t="s">
        <v>75</v>
      </c>
      <c r="BH80" s="67" t="s">
        <v>77</v>
      </c>
      <c r="BI80" s="63">
        <f t="shared" ref="BI80" si="123">IF(BJ80=AR80,1,0)</f>
        <v>1</v>
      </c>
      <c r="BJ80" s="63" t="s">
        <v>87</v>
      </c>
      <c r="BK80" s="66">
        <v>0.83149852870428698</v>
      </c>
      <c r="BL80" s="66">
        <v>0.840051780765255</v>
      </c>
      <c r="BM80" s="66">
        <v>2.4536945846266698</v>
      </c>
      <c r="BN80" s="66">
        <v>1.8573873082821999</v>
      </c>
      <c r="BO80" s="66">
        <v>0.41048930716367399</v>
      </c>
      <c r="BP80" s="66">
        <v>0.39993526880577102</v>
      </c>
      <c r="BQ80" s="66">
        <v>0.83515826593662201</v>
      </c>
      <c r="BR80" s="66">
        <v>0.84255161739777595</v>
      </c>
      <c r="BS80" s="63" t="s">
        <v>77</v>
      </c>
      <c r="BT80" s="63" t="s">
        <v>77</v>
      </c>
      <c r="BU80" s="63" t="s">
        <v>77</v>
      </c>
      <c r="BV80" s="63" t="s">
        <v>77</v>
      </c>
      <c r="BW80" s="63" t="s">
        <v>77</v>
      </c>
      <c r="BX80" s="63" t="s">
        <v>77</v>
      </c>
      <c r="BY80" s="63" t="s">
        <v>75</v>
      </c>
      <c r="BZ80" s="63" t="s">
        <v>75</v>
      </c>
    </row>
    <row r="81" spans="1:78" s="63" customFormat="1" x14ac:dyDescent="0.3">
      <c r="A81" s="62">
        <v>14164900</v>
      </c>
      <c r="B81" s="63">
        <v>23772751</v>
      </c>
      <c r="C81" s="63" t="s">
        <v>13</v>
      </c>
      <c r="D81" s="84">
        <v>44187</v>
      </c>
      <c r="E81" s="84"/>
      <c r="F81" s="77"/>
      <c r="G81" s="64">
        <v>0.81</v>
      </c>
      <c r="H81" s="64" t="str">
        <f t="shared" si="94"/>
        <v>VG</v>
      </c>
      <c r="I81" s="64" t="str">
        <f t="shared" ref="I81" si="124">AJ81</f>
        <v>G</v>
      </c>
      <c r="J81" s="64" t="str">
        <f t="shared" ref="J81" si="125">BB81</f>
        <v>VG</v>
      </c>
      <c r="K81" s="64" t="str">
        <f t="shared" ref="K81" si="126">BT81</f>
        <v>VG</v>
      </c>
      <c r="L81" s="65">
        <v>4.1000000000000002E-2</v>
      </c>
      <c r="M81" s="65" t="str">
        <f t="shared" si="98"/>
        <v>VG</v>
      </c>
      <c r="N81" s="64" t="str">
        <f t="shared" ref="N81" si="127">AO81</f>
        <v>G</v>
      </c>
      <c r="O81" s="64" t="str">
        <f t="shared" ref="O81" si="128">BD81</f>
        <v>VG</v>
      </c>
      <c r="P81" s="64" t="str">
        <f t="shared" ref="P81" si="129">BY81</f>
        <v>G</v>
      </c>
      <c r="Q81" s="64">
        <v>0.43</v>
      </c>
      <c r="R81" s="64" t="str">
        <f t="shared" si="102"/>
        <v>VG</v>
      </c>
      <c r="S81" s="64" t="str">
        <f t="shared" ref="S81" si="130">AN81</f>
        <v>VG</v>
      </c>
      <c r="T81" s="64" t="str">
        <f t="shared" ref="T81" si="131">BF81</f>
        <v>VG</v>
      </c>
      <c r="U81" s="64" t="str">
        <f t="shared" ref="U81" si="132">BX81</f>
        <v>VG</v>
      </c>
      <c r="V81" s="64">
        <v>0.82</v>
      </c>
      <c r="W81" s="64" t="str">
        <f t="shared" si="106"/>
        <v>G</v>
      </c>
      <c r="X81" s="64" t="str">
        <f t="shared" ref="X81" si="133">AP81</f>
        <v>G</v>
      </c>
      <c r="Y81" s="64" t="str">
        <f t="shared" ref="Y81" si="134">BH81</f>
        <v>VG</v>
      </c>
      <c r="Z81" s="64" t="str">
        <f t="shared" ref="Z81" si="135">BZ81</f>
        <v>G</v>
      </c>
      <c r="AA81" s="66">
        <v>0.82957537734731002</v>
      </c>
      <c r="AB81" s="66">
        <v>0.770017181523593</v>
      </c>
      <c r="AC81" s="66">
        <v>4.1945904485044201</v>
      </c>
      <c r="AD81" s="66">
        <v>1.60133556975805</v>
      </c>
      <c r="AE81" s="66">
        <v>0.41282517201920899</v>
      </c>
      <c r="AF81" s="66">
        <v>0.47956523902010201</v>
      </c>
      <c r="AG81" s="66">
        <v>0.83981224617125405</v>
      </c>
      <c r="AH81" s="66">
        <v>0.77168278397218004</v>
      </c>
      <c r="AI81" s="67" t="s">
        <v>77</v>
      </c>
      <c r="AJ81" s="67" t="s">
        <v>75</v>
      </c>
      <c r="AK81" s="67" t="s">
        <v>77</v>
      </c>
      <c r="AL81" s="67" t="s">
        <v>77</v>
      </c>
      <c r="AM81" s="67" t="s">
        <v>77</v>
      </c>
      <c r="AN81" s="67" t="s">
        <v>77</v>
      </c>
      <c r="AO81" s="67" t="s">
        <v>75</v>
      </c>
      <c r="AP81" s="67" t="s">
        <v>75</v>
      </c>
      <c r="AR81" s="68" t="s">
        <v>87</v>
      </c>
      <c r="AS81" s="66">
        <v>0.84535320975234196</v>
      </c>
      <c r="AT81" s="66">
        <v>0.852362033202411</v>
      </c>
      <c r="AU81" s="66">
        <v>0.65503642042571297</v>
      </c>
      <c r="AV81" s="66">
        <v>0.70929549035220396</v>
      </c>
      <c r="AW81" s="66">
        <v>0.39325156102380399</v>
      </c>
      <c r="AX81" s="66">
        <v>0.38423686288224501</v>
      </c>
      <c r="AY81" s="66">
        <v>0.84908178687649805</v>
      </c>
      <c r="AZ81" s="66">
        <v>0.85623492331974904</v>
      </c>
      <c r="BA81" s="67" t="s">
        <v>77</v>
      </c>
      <c r="BB81" s="67" t="s">
        <v>77</v>
      </c>
      <c r="BC81" s="67" t="s">
        <v>77</v>
      </c>
      <c r="BD81" s="67" t="s">
        <v>77</v>
      </c>
      <c r="BE81" s="67" t="s">
        <v>77</v>
      </c>
      <c r="BF81" s="67" t="s">
        <v>77</v>
      </c>
      <c r="BG81" s="67" t="s">
        <v>75</v>
      </c>
      <c r="BH81" s="67" t="s">
        <v>77</v>
      </c>
      <c r="BI81" s="63">
        <f t="shared" ref="BI81" si="136">IF(BJ81=AR81,1,0)</f>
        <v>1</v>
      </c>
      <c r="BJ81" s="63" t="s">
        <v>87</v>
      </c>
      <c r="BK81" s="66">
        <v>0.83149852870428698</v>
      </c>
      <c r="BL81" s="66">
        <v>0.840051780765255</v>
      </c>
      <c r="BM81" s="66">
        <v>2.4536945846266698</v>
      </c>
      <c r="BN81" s="66">
        <v>1.8573873082821999</v>
      </c>
      <c r="BO81" s="66">
        <v>0.41048930716367399</v>
      </c>
      <c r="BP81" s="66">
        <v>0.39993526880577102</v>
      </c>
      <c r="BQ81" s="66">
        <v>0.83515826593662201</v>
      </c>
      <c r="BR81" s="66">
        <v>0.84255161739777595</v>
      </c>
      <c r="BS81" s="63" t="s">
        <v>77</v>
      </c>
      <c r="BT81" s="63" t="s">
        <v>77</v>
      </c>
      <c r="BU81" s="63" t="s">
        <v>77</v>
      </c>
      <c r="BV81" s="63" t="s">
        <v>77</v>
      </c>
      <c r="BW81" s="63" t="s">
        <v>77</v>
      </c>
      <c r="BX81" s="63" t="s">
        <v>77</v>
      </c>
      <c r="BY81" s="63" t="s">
        <v>75</v>
      </c>
      <c r="BZ81" s="63" t="s">
        <v>75</v>
      </c>
    </row>
    <row r="82" spans="1:78" s="63" customFormat="1" x14ac:dyDescent="0.3">
      <c r="A82" s="62">
        <v>14164900</v>
      </c>
      <c r="B82" s="63">
        <v>23772751</v>
      </c>
      <c r="C82" s="63" t="s">
        <v>13</v>
      </c>
      <c r="D82" s="84" t="s">
        <v>204</v>
      </c>
      <c r="E82" s="84"/>
      <c r="F82" s="77"/>
      <c r="G82" s="64">
        <v>0.82</v>
      </c>
      <c r="H82" s="64" t="str">
        <f t="shared" si="94"/>
        <v>VG</v>
      </c>
      <c r="I82" s="64" t="str">
        <f t="shared" ref="I82" si="137">AJ82</f>
        <v>G</v>
      </c>
      <c r="J82" s="64" t="str">
        <f t="shared" ref="J82" si="138">BB82</f>
        <v>VG</v>
      </c>
      <c r="K82" s="64" t="str">
        <f t="shared" ref="K82" si="139">BT82</f>
        <v>VG</v>
      </c>
      <c r="L82" s="65">
        <v>2.8000000000000001E-2</v>
      </c>
      <c r="M82" s="65" t="str">
        <f t="shared" si="98"/>
        <v>VG</v>
      </c>
      <c r="N82" s="64" t="str">
        <f t="shared" ref="N82" si="140">AO82</f>
        <v>G</v>
      </c>
      <c r="O82" s="64" t="str">
        <f t="shared" ref="O82" si="141">BD82</f>
        <v>VG</v>
      </c>
      <c r="P82" s="64" t="str">
        <f t="shared" ref="P82" si="142">BY82</f>
        <v>G</v>
      </c>
      <c r="Q82" s="64">
        <v>0.42</v>
      </c>
      <c r="R82" s="64" t="str">
        <f t="shared" si="102"/>
        <v>VG</v>
      </c>
      <c r="S82" s="64" t="str">
        <f t="shared" ref="S82" si="143">AN82</f>
        <v>VG</v>
      </c>
      <c r="T82" s="64" t="str">
        <f t="shared" ref="T82" si="144">BF82</f>
        <v>VG</v>
      </c>
      <c r="U82" s="64" t="str">
        <f t="shared" ref="U82" si="145">BX82</f>
        <v>VG</v>
      </c>
      <c r="V82" s="64">
        <v>0.83</v>
      </c>
      <c r="W82" s="64" t="str">
        <f t="shared" si="106"/>
        <v>G</v>
      </c>
      <c r="X82" s="64" t="str">
        <f t="shared" ref="X82" si="146">AP82</f>
        <v>G</v>
      </c>
      <c r="Y82" s="64" t="str">
        <f t="shared" ref="Y82" si="147">BH82</f>
        <v>VG</v>
      </c>
      <c r="Z82" s="64" t="str">
        <f t="shared" ref="Z82" si="148">BZ82</f>
        <v>G</v>
      </c>
      <c r="AA82" s="66">
        <v>0.82957537734731002</v>
      </c>
      <c r="AB82" s="66">
        <v>0.770017181523593</v>
      </c>
      <c r="AC82" s="66">
        <v>4.1945904485044201</v>
      </c>
      <c r="AD82" s="66">
        <v>1.60133556975805</v>
      </c>
      <c r="AE82" s="66">
        <v>0.41282517201920899</v>
      </c>
      <c r="AF82" s="66">
        <v>0.47956523902010201</v>
      </c>
      <c r="AG82" s="66">
        <v>0.83981224617125405</v>
      </c>
      <c r="AH82" s="66">
        <v>0.77168278397218004</v>
      </c>
      <c r="AI82" s="67" t="s">
        <v>77</v>
      </c>
      <c r="AJ82" s="67" t="s">
        <v>75</v>
      </c>
      <c r="AK82" s="67" t="s">
        <v>77</v>
      </c>
      <c r="AL82" s="67" t="s">
        <v>77</v>
      </c>
      <c r="AM82" s="67" t="s">
        <v>77</v>
      </c>
      <c r="AN82" s="67" t="s">
        <v>77</v>
      </c>
      <c r="AO82" s="67" t="s">
        <v>75</v>
      </c>
      <c r="AP82" s="67" t="s">
        <v>75</v>
      </c>
      <c r="AR82" s="68" t="s">
        <v>87</v>
      </c>
      <c r="AS82" s="66">
        <v>0.84535320975234196</v>
      </c>
      <c r="AT82" s="66">
        <v>0.852362033202411</v>
      </c>
      <c r="AU82" s="66">
        <v>0.65503642042571297</v>
      </c>
      <c r="AV82" s="66">
        <v>0.70929549035220396</v>
      </c>
      <c r="AW82" s="66">
        <v>0.39325156102380399</v>
      </c>
      <c r="AX82" s="66">
        <v>0.38423686288224501</v>
      </c>
      <c r="AY82" s="66">
        <v>0.84908178687649805</v>
      </c>
      <c r="AZ82" s="66">
        <v>0.85623492331974904</v>
      </c>
      <c r="BA82" s="67" t="s">
        <v>77</v>
      </c>
      <c r="BB82" s="67" t="s">
        <v>77</v>
      </c>
      <c r="BC82" s="67" t="s">
        <v>77</v>
      </c>
      <c r="BD82" s="67" t="s">
        <v>77</v>
      </c>
      <c r="BE82" s="67" t="s">
        <v>77</v>
      </c>
      <c r="BF82" s="67" t="s">
        <v>77</v>
      </c>
      <c r="BG82" s="67" t="s">
        <v>75</v>
      </c>
      <c r="BH82" s="67" t="s">
        <v>77</v>
      </c>
      <c r="BI82" s="63">
        <f t="shared" ref="BI82" si="149">IF(BJ82=AR82,1,0)</f>
        <v>1</v>
      </c>
      <c r="BJ82" s="63" t="s">
        <v>87</v>
      </c>
      <c r="BK82" s="66">
        <v>0.83149852870428698</v>
      </c>
      <c r="BL82" s="66">
        <v>0.840051780765255</v>
      </c>
      <c r="BM82" s="66">
        <v>2.4536945846266698</v>
      </c>
      <c r="BN82" s="66">
        <v>1.8573873082821999</v>
      </c>
      <c r="BO82" s="66">
        <v>0.41048930716367399</v>
      </c>
      <c r="BP82" s="66">
        <v>0.39993526880577102</v>
      </c>
      <c r="BQ82" s="66">
        <v>0.83515826593662201</v>
      </c>
      <c r="BR82" s="66">
        <v>0.84255161739777595</v>
      </c>
      <c r="BS82" s="63" t="s">
        <v>77</v>
      </c>
      <c r="BT82" s="63" t="s">
        <v>77</v>
      </c>
      <c r="BU82" s="63" t="s">
        <v>77</v>
      </c>
      <c r="BV82" s="63" t="s">
        <v>77</v>
      </c>
      <c r="BW82" s="63" t="s">
        <v>77</v>
      </c>
      <c r="BX82" s="63" t="s">
        <v>77</v>
      </c>
      <c r="BY82" s="63" t="s">
        <v>75</v>
      </c>
      <c r="BZ82" s="63" t="s">
        <v>75</v>
      </c>
    </row>
    <row r="83" spans="1:78" s="63" customFormat="1" x14ac:dyDescent="0.3">
      <c r="A83" s="62">
        <v>14164900</v>
      </c>
      <c r="B83" s="63">
        <v>23772751</v>
      </c>
      <c r="C83" s="63" t="s">
        <v>13</v>
      </c>
      <c r="D83" s="84" t="s">
        <v>205</v>
      </c>
      <c r="E83" s="84"/>
      <c r="F83" s="77"/>
      <c r="G83" s="64">
        <v>0.82</v>
      </c>
      <c r="H83" s="64" t="str">
        <f t="shared" si="94"/>
        <v>VG</v>
      </c>
      <c r="I83" s="64" t="str">
        <f t="shared" ref="I83" si="150">AJ83</f>
        <v>G</v>
      </c>
      <c r="J83" s="64" t="str">
        <f t="shared" ref="J83" si="151">BB83</f>
        <v>VG</v>
      </c>
      <c r="K83" s="64" t="str">
        <f t="shared" ref="K83" si="152">BT83</f>
        <v>VG</v>
      </c>
      <c r="L83" s="65">
        <v>1.7000000000000001E-2</v>
      </c>
      <c r="M83" s="65" t="str">
        <f t="shared" si="98"/>
        <v>VG</v>
      </c>
      <c r="N83" s="64" t="str">
        <f t="shared" ref="N83" si="153">AO83</f>
        <v>G</v>
      </c>
      <c r="O83" s="64" t="str">
        <f t="shared" ref="O83" si="154">BD83</f>
        <v>VG</v>
      </c>
      <c r="P83" s="64" t="str">
        <f t="shared" ref="P83" si="155">BY83</f>
        <v>G</v>
      </c>
      <c r="Q83" s="64">
        <v>0.42</v>
      </c>
      <c r="R83" s="64" t="str">
        <f t="shared" si="102"/>
        <v>VG</v>
      </c>
      <c r="S83" s="64" t="str">
        <f t="shared" ref="S83" si="156">AN83</f>
        <v>VG</v>
      </c>
      <c r="T83" s="64" t="str">
        <f t="shared" ref="T83" si="157">BF83</f>
        <v>VG</v>
      </c>
      <c r="U83" s="64" t="str">
        <f t="shared" ref="U83" si="158">BX83</f>
        <v>VG</v>
      </c>
      <c r="V83" s="64">
        <v>0.83</v>
      </c>
      <c r="W83" s="64" t="str">
        <f t="shared" si="106"/>
        <v>G</v>
      </c>
      <c r="X83" s="64" t="str">
        <f t="shared" ref="X83" si="159">AP83</f>
        <v>G</v>
      </c>
      <c r="Y83" s="64" t="str">
        <f t="shared" ref="Y83" si="160">BH83</f>
        <v>VG</v>
      </c>
      <c r="Z83" s="64" t="str">
        <f t="shared" ref="Z83" si="161">BZ83</f>
        <v>G</v>
      </c>
      <c r="AA83" s="66">
        <v>0.82957537734731002</v>
      </c>
      <c r="AB83" s="66">
        <v>0.770017181523593</v>
      </c>
      <c r="AC83" s="66">
        <v>4.1945904485044201</v>
      </c>
      <c r="AD83" s="66">
        <v>1.60133556975805</v>
      </c>
      <c r="AE83" s="66">
        <v>0.41282517201920899</v>
      </c>
      <c r="AF83" s="66">
        <v>0.47956523902010201</v>
      </c>
      <c r="AG83" s="66">
        <v>0.83981224617125405</v>
      </c>
      <c r="AH83" s="66">
        <v>0.77168278397218004</v>
      </c>
      <c r="AI83" s="67" t="s">
        <v>77</v>
      </c>
      <c r="AJ83" s="67" t="s">
        <v>75</v>
      </c>
      <c r="AK83" s="67" t="s">
        <v>77</v>
      </c>
      <c r="AL83" s="67" t="s">
        <v>77</v>
      </c>
      <c r="AM83" s="67" t="s">
        <v>77</v>
      </c>
      <c r="AN83" s="67" t="s">
        <v>77</v>
      </c>
      <c r="AO83" s="67" t="s">
        <v>75</v>
      </c>
      <c r="AP83" s="67" t="s">
        <v>75</v>
      </c>
      <c r="AR83" s="68" t="s">
        <v>87</v>
      </c>
      <c r="AS83" s="66">
        <v>0.84535320975234196</v>
      </c>
      <c r="AT83" s="66">
        <v>0.852362033202411</v>
      </c>
      <c r="AU83" s="66">
        <v>0.65503642042571297</v>
      </c>
      <c r="AV83" s="66">
        <v>0.70929549035220396</v>
      </c>
      <c r="AW83" s="66">
        <v>0.39325156102380399</v>
      </c>
      <c r="AX83" s="66">
        <v>0.38423686288224501</v>
      </c>
      <c r="AY83" s="66">
        <v>0.84908178687649805</v>
      </c>
      <c r="AZ83" s="66">
        <v>0.85623492331974904</v>
      </c>
      <c r="BA83" s="67" t="s">
        <v>77</v>
      </c>
      <c r="BB83" s="67" t="s">
        <v>77</v>
      </c>
      <c r="BC83" s="67" t="s">
        <v>77</v>
      </c>
      <c r="BD83" s="67" t="s">
        <v>77</v>
      </c>
      <c r="BE83" s="67" t="s">
        <v>77</v>
      </c>
      <c r="BF83" s="67" t="s">
        <v>77</v>
      </c>
      <c r="BG83" s="67" t="s">
        <v>75</v>
      </c>
      <c r="BH83" s="67" t="s">
        <v>77</v>
      </c>
      <c r="BI83" s="63">
        <f t="shared" ref="BI83" si="162">IF(BJ83=AR83,1,0)</f>
        <v>1</v>
      </c>
      <c r="BJ83" s="63" t="s">
        <v>87</v>
      </c>
      <c r="BK83" s="66">
        <v>0.83149852870428698</v>
      </c>
      <c r="BL83" s="66">
        <v>0.840051780765255</v>
      </c>
      <c r="BM83" s="66">
        <v>2.4536945846266698</v>
      </c>
      <c r="BN83" s="66">
        <v>1.8573873082821999</v>
      </c>
      <c r="BO83" s="66">
        <v>0.41048930716367399</v>
      </c>
      <c r="BP83" s="66">
        <v>0.39993526880577102</v>
      </c>
      <c r="BQ83" s="66">
        <v>0.83515826593662201</v>
      </c>
      <c r="BR83" s="66">
        <v>0.84255161739777595</v>
      </c>
      <c r="BS83" s="63" t="s">
        <v>77</v>
      </c>
      <c r="BT83" s="63" t="s">
        <v>77</v>
      </c>
      <c r="BU83" s="63" t="s">
        <v>77</v>
      </c>
      <c r="BV83" s="63" t="s">
        <v>77</v>
      </c>
      <c r="BW83" s="63" t="s">
        <v>77</v>
      </c>
      <c r="BX83" s="63" t="s">
        <v>77</v>
      </c>
      <c r="BY83" s="63" t="s">
        <v>75</v>
      </c>
      <c r="BZ83" s="63" t="s">
        <v>75</v>
      </c>
    </row>
    <row r="84" spans="1:78" s="69" customFormat="1" x14ac:dyDescent="0.3">
      <c r="A84" s="72"/>
      <c r="F84" s="80"/>
      <c r="G84" s="70"/>
      <c r="H84" s="70"/>
      <c r="I84" s="70"/>
      <c r="J84" s="70"/>
      <c r="K84" s="70"/>
      <c r="L84" s="71"/>
      <c r="M84" s="71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3"/>
      <c r="AB84" s="73"/>
      <c r="AC84" s="73"/>
      <c r="AD84" s="73"/>
      <c r="AE84" s="73"/>
      <c r="AF84" s="73"/>
      <c r="AG84" s="73"/>
      <c r="AH84" s="73"/>
      <c r="AI84" s="74"/>
      <c r="AJ84" s="74"/>
      <c r="AK84" s="74"/>
      <c r="AL84" s="74"/>
      <c r="AM84" s="74"/>
      <c r="AN84" s="74"/>
      <c r="AO84" s="74"/>
      <c r="AP84" s="74"/>
      <c r="AR84" s="75"/>
      <c r="AS84" s="73"/>
      <c r="AT84" s="73"/>
      <c r="AU84" s="73"/>
      <c r="AV84" s="73"/>
      <c r="AW84" s="73"/>
      <c r="AX84" s="73"/>
      <c r="AY84" s="73"/>
      <c r="AZ84" s="73"/>
      <c r="BA84" s="74"/>
      <c r="BB84" s="74"/>
      <c r="BC84" s="74"/>
      <c r="BD84" s="74"/>
      <c r="BE84" s="74"/>
      <c r="BF84" s="74"/>
      <c r="BG84" s="74"/>
      <c r="BH84" s="74"/>
      <c r="BK84" s="73"/>
      <c r="BL84" s="73"/>
      <c r="BM84" s="73"/>
      <c r="BN84" s="73"/>
      <c r="BO84" s="73"/>
      <c r="BP84" s="73"/>
      <c r="BQ84" s="73"/>
      <c r="BR84" s="73"/>
    </row>
    <row r="85" spans="1:78" s="63" customFormat="1" x14ac:dyDescent="0.3">
      <c r="A85" s="62">
        <v>14165000</v>
      </c>
      <c r="B85" s="63">
        <v>23773513</v>
      </c>
      <c r="C85" s="63" t="s">
        <v>14</v>
      </c>
      <c r="D85" s="63" t="s">
        <v>172</v>
      </c>
      <c r="F85" s="77"/>
      <c r="G85" s="64">
        <v>0.72699999999999998</v>
      </c>
      <c r="H85" s="64" t="str">
        <f>IF(G85&gt;0.8,"VG",IF(G85&gt;0.7,"G",IF(G85&gt;0.45,"S","NS")))</f>
        <v>G</v>
      </c>
      <c r="I85" s="64" t="str">
        <f>AJ85</f>
        <v>S</v>
      </c>
      <c r="J85" s="64" t="str">
        <f>BB85</f>
        <v>S</v>
      </c>
      <c r="K85" s="64" t="str">
        <f>BT85</f>
        <v>S</v>
      </c>
      <c r="L85" s="65">
        <v>8.9999999999999993E-3</v>
      </c>
      <c r="M85" s="65" t="str">
        <f>IF(ABS(L85)&lt;5%,"VG",IF(ABS(L85)&lt;10%,"G",IF(ABS(L85)&lt;15%,"S","NS")))</f>
        <v>VG</v>
      </c>
      <c r="N85" s="64" t="str">
        <f>AO85</f>
        <v>VG</v>
      </c>
      <c r="O85" s="64" t="str">
        <f>BD85</f>
        <v>NS</v>
      </c>
      <c r="P85" s="64" t="str">
        <f>BY85</f>
        <v>VG</v>
      </c>
      <c r="Q85" s="64">
        <v>0.51800000000000002</v>
      </c>
      <c r="R85" s="64" t="str">
        <f>IF(Q85&lt;=0.5,"VG",IF(Q85&lt;=0.6,"G",IF(Q85&lt;=0.7,"S","NS")))</f>
        <v>G</v>
      </c>
      <c r="S85" s="64" t="str">
        <f>AN85</f>
        <v>NS</v>
      </c>
      <c r="T85" s="64" t="str">
        <f>BF85</f>
        <v>NS</v>
      </c>
      <c r="U85" s="64" t="str">
        <f>BX85</f>
        <v>NS</v>
      </c>
      <c r="V85" s="64">
        <v>0.81499999999999995</v>
      </c>
      <c r="W85" s="64" t="str">
        <f>IF(V85&gt;0.85,"VG",IF(V85&gt;0.75,"G",IF(V85&gt;0.6,"S","NS")))</f>
        <v>G</v>
      </c>
      <c r="X85" s="64" t="str">
        <f>AP85</f>
        <v>VG</v>
      </c>
      <c r="Y85" s="64" t="str">
        <f>BH85</f>
        <v>VG</v>
      </c>
      <c r="Z85" s="64" t="str">
        <f>BZ85</f>
        <v>VG</v>
      </c>
      <c r="AA85" s="66">
        <v>0.46449135700952998</v>
      </c>
      <c r="AB85" s="66">
        <v>0.48582826247624</v>
      </c>
      <c r="AC85" s="66">
        <v>36.925476905016303</v>
      </c>
      <c r="AD85" s="66">
        <v>35.422135499048998</v>
      </c>
      <c r="AE85" s="66">
        <v>0.73178456050293195</v>
      </c>
      <c r="AF85" s="66">
        <v>0.71705769469670899</v>
      </c>
      <c r="AG85" s="66">
        <v>0.86373220117502103</v>
      </c>
      <c r="AH85" s="66">
        <v>0.86641318681162205</v>
      </c>
      <c r="AI85" s="67" t="s">
        <v>76</v>
      </c>
      <c r="AJ85" s="67" t="s">
        <v>76</v>
      </c>
      <c r="AK85" s="67" t="s">
        <v>73</v>
      </c>
      <c r="AL85" s="67" t="s">
        <v>73</v>
      </c>
      <c r="AM85" s="67" t="s">
        <v>73</v>
      </c>
      <c r="AN85" s="67" t="s">
        <v>73</v>
      </c>
      <c r="AO85" s="67" t="s">
        <v>77</v>
      </c>
      <c r="AP85" s="67" t="s">
        <v>77</v>
      </c>
      <c r="AR85" s="68" t="s">
        <v>88</v>
      </c>
      <c r="AS85" s="66">
        <v>0.43843094218020001</v>
      </c>
      <c r="AT85" s="66">
        <v>0.45450937038529099</v>
      </c>
      <c r="AU85" s="66">
        <v>40.067811319636199</v>
      </c>
      <c r="AV85" s="66">
        <v>39.605988650487703</v>
      </c>
      <c r="AW85" s="66">
        <v>0.74937911488097997</v>
      </c>
      <c r="AX85" s="66">
        <v>0.73857337456390104</v>
      </c>
      <c r="AY85" s="66">
        <v>0.87051913419226601</v>
      </c>
      <c r="AZ85" s="66">
        <v>0.88200065354242896</v>
      </c>
      <c r="BA85" s="67" t="s">
        <v>73</v>
      </c>
      <c r="BB85" s="67" t="s">
        <v>76</v>
      </c>
      <c r="BC85" s="67" t="s">
        <v>73</v>
      </c>
      <c r="BD85" s="67" t="s">
        <v>73</v>
      </c>
      <c r="BE85" s="67" t="s">
        <v>73</v>
      </c>
      <c r="BF85" s="67" t="s">
        <v>73</v>
      </c>
      <c r="BG85" s="67" t="s">
        <v>77</v>
      </c>
      <c r="BH85" s="67" t="s">
        <v>77</v>
      </c>
      <c r="BI85" s="63">
        <f>IF(BJ85=AR85,1,0)</f>
        <v>1</v>
      </c>
      <c r="BJ85" s="63" t="s">
        <v>88</v>
      </c>
      <c r="BK85" s="66">
        <v>0.48875926577338902</v>
      </c>
      <c r="BL85" s="66">
        <v>0.49850744282400899</v>
      </c>
      <c r="BM85" s="66">
        <v>34.750583660210602</v>
      </c>
      <c r="BN85" s="66">
        <v>34.841960954976599</v>
      </c>
      <c r="BO85" s="66">
        <v>0.71501100287101205</v>
      </c>
      <c r="BP85" s="66">
        <v>0.70816139203997197</v>
      </c>
      <c r="BQ85" s="66">
        <v>0.86944312864988105</v>
      </c>
      <c r="BR85" s="66">
        <v>0.88290786392832199</v>
      </c>
      <c r="BS85" s="63" t="s">
        <v>76</v>
      </c>
      <c r="BT85" s="63" t="s">
        <v>76</v>
      </c>
      <c r="BU85" s="63" t="s">
        <v>73</v>
      </c>
      <c r="BV85" s="63" t="s">
        <v>73</v>
      </c>
      <c r="BW85" s="63" t="s">
        <v>73</v>
      </c>
      <c r="BX85" s="63" t="s">
        <v>73</v>
      </c>
      <c r="BY85" s="63" t="s">
        <v>77</v>
      </c>
      <c r="BZ85" s="63" t="s">
        <v>77</v>
      </c>
    </row>
    <row r="86" spans="1:78" s="86" customFormat="1" x14ac:dyDescent="0.3">
      <c r="A86" s="85">
        <v>14165000</v>
      </c>
      <c r="B86" s="86">
        <v>23773513</v>
      </c>
      <c r="C86" s="86" t="s">
        <v>14</v>
      </c>
      <c r="D86" s="87" t="s">
        <v>185</v>
      </c>
      <c r="E86" s="87"/>
      <c r="F86" s="88"/>
      <c r="G86" s="89">
        <v>0.16</v>
      </c>
      <c r="H86" s="89" t="str">
        <f>IF(G86&gt;0.8,"VG",IF(G86&gt;0.7,"G",IF(G86&gt;0.45,"S","NS")))</f>
        <v>NS</v>
      </c>
      <c r="I86" s="89" t="str">
        <f>AJ86</f>
        <v>S</v>
      </c>
      <c r="J86" s="89" t="str">
        <f>BB86</f>
        <v>S</v>
      </c>
      <c r="K86" s="89" t="str">
        <f>BT86</f>
        <v>S</v>
      </c>
      <c r="L86" s="90">
        <v>1.1970000000000001</v>
      </c>
      <c r="M86" s="90" t="str">
        <f>IF(ABS(L86)&lt;5%,"VG",IF(ABS(L86)&lt;10%,"G",IF(ABS(L86)&lt;15%,"S","NS")))</f>
        <v>NS</v>
      </c>
      <c r="N86" s="89" t="str">
        <f>AO86</f>
        <v>VG</v>
      </c>
      <c r="O86" s="89" t="str">
        <f>BD86</f>
        <v>NS</v>
      </c>
      <c r="P86" s="89" t="str">
        <f>BY86</f>
        <v>VG</v>
      </c>
      <c r="Q86" s="89">
        <v>0.8</v>
      </c>
      <c r="R86" s="89" t="str">
        <f>IF(Q86&lt;=0.5,"VG",IF(Q86&lt;=0.6,"G",IF(Q86&lt;=0.7,"S","NS")))</f>
        <v>NS</v>
      </c>
      <c r="S86" s="89" t="str">
        <f>AN86</f>
        <v>NS</v>
      </c>
      <c r="T86" s="89" t="str">
        <f>BF86</f>
        <v>NS</v>
      </c>
      <c r="U86" s="89" t="str">
        <f>BX86</f>
        <v>NS</v>
      </c>
      <c r="V86" s="89">
        <v>0.81</v>
      </c>
      <c r="W86" s="89" t="str">
        <f>IF(V86&gt;0.85,"VG",IF(V86&gt;0.75,"G",IF(V86&gt;0.6,"S","NS")))</f>
        <v>G</v>
      </c>
      <c r="X86" s="89" t="str">
        <f>AP86</f>
        <v>VG</v>
      </c>
      <c r="Y86" s="89" t="str">
        <f>BH86</f>
        <v>VG</v>
      </c>
      <c r="Z86" s="89" t="str">
        <f>BZ86</f>
        <v>VG</v>
      </c>
      <c r="AA86" s="91">
        <v>0.46449135700952998</v>
      </c>
      <c r="AB86" s="91">
        <v>0.48582826247624</v>
      </c>
      <c r="AC86" s="91">
        <v>36.925476905016303</v>
      </c>
      <c r="AD86" s="91">
        <v>35.422135499048998</v>
      </c>
      <c r="AE86" s="91">
        <v>0.73178456050293195</v>
      </c>
      <c r="AF86" s="91">
        <v>0.71705769469670899</v>
      </c>
      <c r="AG86" s="91">
        <v>0.86373220117502103</v>
      </c>
      <c r="AH86" s="91">
        <v>0.86641318681162205</v>
      </c>
      <c r="AI86" s="92" t="s">
        <v>76</v>
      </c>
      <c r="AJ86" s="92" t="s">
        <v>76</v>
      </c>
      <c r="AK86" s="92" t="s">
        <v>73</v>
      </c>
      <c r="AL86" s="92" t="s">
        <v>73</v>
      </c>
      <c r="AM86" s="92" t="s">
        <v>73</v>
      </c>
      <c r="AN86" s="92" t="s">
        <v>73</v>
      </c>
      <c r="AO86" s="92" t="s">
        <v>77</v>
      </c>
      <c r="AP86" s="92" t="s">
        <v>77</v>
      </c>
      <c r="AR86" s="93" t="s">
        <v>88</v>
      </c>
      <c r="AS86" s="91">
        <v>0.43843094218020001</v>
      </c>
      <c r="AT86" s="91">
        <v>0.45450937038529099</v>
      </c>
      <c r="AU86" s="91">
        <v>40.067811319636199</v>
      </c>
      <c r="AV86" s="91">
        <v>39.605988650487703</v>
      </c>
      <c r="AW86" s="91">
        <v>0.74937911488097997</v>
      </c>
      <c r="AX86" s="91">
        <v>0.73857337456390104</v>
      </c>
      <c r="AY86" s="91">
        <v>0.87051913419226601</v>
      </c>
      <c r="AZ86" s="91">
        <v>0.88200065354242896</v>
      </c>
      <c r="BA86" s="92" t="s">
        <v>73</v>
      </c>
      <c r="BB86" s="92" t="s">
        <v>76</v>
      </c>
      <c r="BC86" s="92" t="s">
        <v>73</v>
      </c>
      <c r="BD86" s="92" t="s">
        <v>73</v>
      </c>
      <c r="BE86" s="92" t="s">
        <v>73</v>
      </c>
      <c r="BF86" s="92" t="s">
        <v>73</v>
      </c>
      <c r="BG86" s="92" t="s">
        <v>77</v>
      </c>
      <c r="BH86" s="92" t="s">
        <v>77</v>
      </c>
      <c r="BI86" s="86">
        <f>IF(BJ86=AR86,1,0)</f>
        <v>1</v>
      </c>
      <c r="BJ86" s="86" t="s">
        <v>88</v>
      </c>
      <c r="BK86" s="91">
        <v>0.48875926577338902</v>
      </c>
      <c r="BL86" s="91">
        <v>0.49850744282400899</v>
      </c>
      <c r="BM86" s="91">
        <v>34.750583660210602</v>
      </c>
      <c r="BN86" s="91">
        <v>34.841960954976599</v>
      </c>
      <c r="BO86" s="91">
        <v>0.71501100287101205</v>
      </c>
      <c r="BP86" s="91">
        <v>0.70816139203997197</v>
      </c>
      <c r="BQ86" s="91">
        <v>0.86944312864988105</v>
      </c>
      <c r="BR86" s="91">
        <v>0.88290786392832199</v>
      </c>
      <c r="BS86" s="86" t="s">
        <v>76</v>
      </c>
      <c r="BT86" s="86" t="s">
        <v>76</v>
      </c>
      <c r="BU86" s="86" t="s">
        <v>73</v>
      </c>
      <c r="BV86" s="86" t="s">
        <v>73</v>
      </c>
      <c r="BW86" s="86" t="s">
        <v>73</v>
      </c>
      <c r="BX86" s="86" t="s">
        <v>73</v>
      </c>
      <c r="BY86" s="86" t="s">
        <v>77</v>
      </c>
      <c r="BZ86" s="86" t="s">
        <v>77</v>
      </c>
    </row>
    <row r="87" spans="1:78" s="47" customFormat="1" x14ac:dyDescent="0.3">
      <c r="A87" s="48">
        <v>14165000</v>
      </c>
      <c r="B87" s="47">
        <v>23773513</v>
      </c>
      <c r="C87" s="47" t="s">
        <v>14</v>
      </c>
      <c r="D87" s="94" t="s">
        <v>187</v>
      </c>
      <c r="E87" s="94"/>
      <c r="F87" s="101"/>
      <c r="G87" s="49">
        <v>0.54</v>
      </c>
      <c r="H87" s="49" t="str">
        <f>IF(G87&gt;0.8,"VG",IF(G87&gt;0.7,"G",IF(G87&gt;0.45,"S","NS")))</f>
        <v>S</v>
      </c>
      <c r="I87" s="49" t="str">
        <f>AJ87</f>
        <v>S</v>
      </c>
      <c r="J87" s="49" t="str">
        <f>BB87</f>
        <v>S</v>
      </c>
      <c r="K87" s="49" t="str">
        <f>BT87</f>
        <v>S</v>
      </c>
      <c r="L87" s="50">
        <v>0.222</v>
      </c>
      <c r="M87" s="50" t="str">
        <f>IF(ABS(L87)&lt;5%,"VG",IF(ABS(L87)&lt;10%,"G",IF(ABS(L87)&lt;15%,"S","NS")))</f>
        <v>NS</v>
      </c>
      <c r="N87" s="49" t="str">
        <f>AO87</f>
        <v>VG</v>
      </c>
      <c r="O87" s="49" t="str">
        <f>BD87</f>
        <v>NS</v>
      </c>
      <c r="P87" s="49" t="str">
        <f>BY87</f>
        <v>VG</v>
      </c>
      <c r="Q87" s="49">
        <v>0.67</v>
      </c>
      <c r="R87" s="49" t="str">
        <f>IF(Q87&lt;=0.5,"VG",IF(Q87&lt;=0.6,"G",IF(Q87&lt;=0.7,"S","NS")))</f>
        <v>S</v>
      </c>
      <c r="S87" s="49" t="str">
        <f>AN87</f>
        <v>NS</v>
      </c>
      <c r="T87" s="49" t="str">
        <f>BF87</f>
        <v>NS</v>
      </c>
      <c r="U87" s="49" t="str">
        <f>BX87</f>
        <v>NS</v>
      </c>
      <c r="V87" s="49">
        <v>0.71</v>
      </c>
      <c r="W87" s="49" t="str">
        <f>IF(V87&gt;0.85,"VG",IF(V87&gt;0.75,"G",IF(V87&gt;0.6,"S","NS")))</f>
        <v>S</v>
      </c>
      <c r="X87" s="49" t="str">
        <f>AP87</f>
        <v>VG</v>
      </c>
      <c r="Y87" s="49" t="str">
        <f>BH87</f>
        <v>VG</v>
      </c>
      <c r="Z87" s="49" t="str">
        <f>BZ87</f>
        <v>VG</v>
      </c>
      <c r="AA87" s="51">
        <v>0.46449135700952998</v>
      </c>
      <c r="AB87" s="51">
        <v>0.48582826247624</v>
      </c>
      <c r="AC87" s="51">
        <v>36.925476905016303</v>
      </c>
      <c r="AD87" s="51">
        <v>35.422135499048998</v>
      </c>
      <c r="AE87" s="51">
        <v>0.73178456050293195</v>
      </c>
      <c r="AF87" s="51">
        <v>0.71705769469670899</v>
      </c>
      <c r="AG87" s="51">
        <v>0.86373220117502103</v>
      </c>
      <c r="AH87" s="51">
        <v>0.86641318681162205</v>
      </c>
      <c r="AI87" s="52" t="s">
        <v>76</v>
      </c>
      <c r="AJ87" s="52" t="s">
        <v>76</v>
      </c>
      <c r="AK87" s="52" t="s">
        <v>73</v>
      </c>
      <c r="AL87" s="52" t="s">
        <v>73</v>
      </c>
      <c r="AM87" s="52" t="s">
        <v>73</v>
      </c>
      <c r="AN87" s="52" t="s">
        <v>73</v>
      </c>
      <c r="AO87" s="52" t="s">
        <v>77</v>
      </c>
      <c r="AP87" s="52" t="s">
        <v>77</v>
      </c>
      <c r="AR87" s="53" t="s">
        <v>88</v>
      </c>
      <c r="AS87" s="51">
        <v>0.43843094218020001</v>
      </c>
      <c r="AT87" s="51">
        <v>0.45450937038529099</v>
      </c>
      <c r="AU87" s="51">
        <v>40.067811319636199</v>
      </c>
      <c r="AV87" s="51">
        <v>39.605988650487703</v>
      </c>
      <c r="AW87" s="51">
        <v>0.74937911488097997</v>
      </c>
      <c r="AX87" s="51">
        <v>0.73857337456390104</v>
      </c>
      <c r="AY87" s="51">
        <v>0.87051913419226601</v>
      </c>
      <c r="AZ87" s="51">
        <v>0.88200065354242896</v>
      </c>
      <c r="BA87" s="52" t="s">
        <v>73</v>
      </c>
      <c r="BB87" s="52" t="s">
        <v>76</v>
      </c>
      <c r="BC87" s="52" t="s">
        <v>73</v>
      </c>
      <c r="BD87" s="52" t="s">
        <v>73</v>
      </c>
      <c r="BE87" s="52" t="s">
        <v>73</v>
      </c>
      <c r="BF87" s="52" t="s">
        <v>73</v>
      </c>
      <c r="BG87" s="52" t="s">
        <v>77</v>
      </c>
      <c r="BH87" s="52" t="s">
        <v>77</v>
      </c>
      <c r="BI87" s="47">
        <f>IF(BJ87=AR87,1,0)</f>
        <v>1</v>
      </c>
      <c r="BJ87" s="47" t="s">
        <v>88</v>
      </c>
      <c r="BK87" s="51">
        <v>0.48875926577338902</v>
      </c>
      <c r="BL87" s="51">
        <v>0.49850744282400899</v>
      </c>
      <c r="BM87" s="51">
        <v>34.750583660210602</v>
      </c>
      <c r="BN87" s="51">
        <v>34.841960954976599</v>
      </c>
      <c r="BO87" s="51">
        <v>0.71501100287101205</v>
      </c>
      <c r="BP87" s="51">
        <v>0.70816139203997197</v>
      </c>
      <c r="BQ87" s="51">
        <v>0.86944312864988105</v>
      </c>
      <c r="BR87" s="51">
        <v>0.88290786392832199</v>
      </c>
      <c r="BS87" s="47" t="s">
        <v>76</v>
      </c>
      <c r="BT87" s="47" t="s">
        <v>76</v>
      </c>
      <c r="BU87" s="47" t="s">
        <v>73</v>
      </c>
      <c r="BV87" s="47" t="s">
        <v>73</v>
      </c>
      <c r="BW87" s="47" t="s">
        <v>73</v>
      </c>
      <c r="BX87" s="47" t="s">
        <v>73</v>
      </c>
      <c r="BY87" s="47" t="s">
        <v>77</v>
      </c>
      <c r="BZ87" s="47" t="s">
        <v>77</v>
      </c>
    </row>
    <row r="88" spans="1:78" s="47" customFormat="1" x14ac:dyDescent="0.3">
      <c r="A88" s="48">
        <v>14165000</v>
      </c>
      <c r="B88" s="47">
        <v>23773513</v>
      </c>
      <c r="C88" s="47" t="s">
        <v>14</v>
      </c>
      <c r="D88" s="94" t="s">
        <v>188</v>
      </c>
      <c r="E88" s="94"/>
      <c r="F88" s="101"/>
      <c r="G88" s="49">
        <v>0.49</v>
      </c>
      <c r="H88" s="49" t="str">
        <f>IF(G88&gt;0.8,"VG",IF(G88&gt;0.7,"G",IF(G88&gt;0.45,"S","NS")))</f>
        <v>S</v>
      </c>
      <c r="I88" s="49" t="str">
        <f>AJ88</f>
        <v>S</v>
      </c>
      <c r="J88" s="49" t="str">
        <f>BB88</f>
        <v>S</v>
      </c>
      <c r="K88" s="49" t="str">
        <f>BT88</f>
        <v>S</v>
      </c>
      <c r="L88" s="50">
        <v>-2.1999999999999999E-2</v>
      </c>
      <c r="M88" s="50" t="str">
        <f>IF(ABS(L88)&lt;5%,"VG",IF(ABS(L88)&lt;10%,"G",IF(ABS(L88)&lt;15%,"S","NS")))</f>
        <v>VG</v>
      </c>
      <c r="N88" s="49" t="str">
        <f>AO88</f>
        <v>VG</v>
      </c>
      <c r="O88" s="49" t="str">
        <f>BD88</f>
        <v>NS</v>
      </c>
      <c r="P88" s="49" t="str">
        <f>BY88</f>
        <v>VG</v>
      </c>
      <c r="Q88" s="49">
        <v>0.72</v>
      </c>
      <c r="R88" s="49" t="str">
        <f>IF(Q88&lt;=0.5,"VG",IF(Q88&lt;=0.6,"G",IF(Q88&lt;=0.7,"S","NS")))</f>
        <v>NS</v>
      </c>
      <c r="S88" s="49" t="str">
        <f>AN88</f>
        <v>NS</v>
      </c>
      <c r="T88" s="49" t="str">
        <f>BF88</f>
        <v>NS</v>
      </c>
      <c r="U88" s="49" t="str">
        <f>BX88</f>
        <v>NS</v>
      </c>
      <c r="V88" s="49">
        <v>0.52</v>
      </c>
      <c r="W88" s="49" t="str">
        <f>IF(V88&gt;0.85,"VG",IF(V88&gt;0.75,"G",IF(V88&gt;0.6,"S","NS")))</f>
        <v>NS</v>
      </c>
      <c r="X88" s="49" t="str">
        <f>AP88</f>
        <v>VG</v>
      </c>
      <c r="Y88" s="49" t="str">
        <f>BH88</f>
        <v>VG</v>
      </c>
      <c r="Z88" s="49" t="str">
        <f>BZ88</f>
        <v>VG</v>
      </c>
      <c r="AA88" s="51">
        <v>0.46449135700952998</v>
      </c>
      <c r="AB88" s="51">
        <v>0.48582826247624</v>
      </c>
      <c r="AC88" s="51">
        <v>36.925476905016303</v>
      </c>
      <c r="AD88" s="51">
        <v>35.422135499048998</v>
      </c>
      <c r="AE88" s="51">
        <v>0.73178456050293195</v>
      </c>
      <c r="AF88" s="51">
        <v>0.71705769469670899</v>
      </c>
      <c r="AG88" s="51">
        <v>0.86373220117502103</v>
      </c>
      <c r="AH88" s="51">
        <v>0.86641318681162205</v>
      </c>
      <c r="AI88" s="52" t="s">
        <v>76</v>
      </c>
      <c r="AJ88" s="52" t="s">
        <v>76</v>
      </c>
      <c r="AK88" s="52" t="s">
        <v>73</v>
      </c>
      <c r="AL88" s="52" t="s">
        <v>73</v>
      </c>
      <c r="AM88" s="52" t="s">
        <v>73</v>
      </c>
      <c r="AN88" s="52" t="s">
        <v>73</v>
      </c>
      <c r="AO88" s="52" t="s">
        <v>77</v>
      </c>
      <c r="AP88" s="52" t="s">
        <v>77</v>
      </c>
      <c r="AR88" s="53" t="s">
        <v>88</v>
      </c>
      <c r="AS88" s="51">
        <v>0.43843094218020001</v>
      </c>
      <c r="AT88" s="51">
        <v>0.45450937038529099</v>
      </c>
      <c r="AU88" s="51">
        <v>40.067811319636199</v>
      </c>
      <c r="AV88" s="51">
        <v>39.605988650487703</v>
      </c>
      <c r="AW88" s="51">
        <v>0.74937911488097997</v>
      </c>
      <c r="AX88" s="51">
        <v>0.73857337456390104</v>
      </c>
      <c r="AY88" s="51">
        <v>0.87051913419226601</v>
      </c>
      <c r="AZ88" s="51">
        <v>0.88200065354242896</v>
      </c>
      <c r="BA88" s="52" t="s">
        <v>73</v>
      </c>
      <c r="BB88" s="52" t="s">
        <v>76</v>
      </c>
      <c r="BC88" s="52" t="s">
        <v>73</v>
      </c>
      <c r="BD88" s="52" t="s">
        <v>73</v>
      </c>
      <c r="BE88" s="52" t="s">
        <v>73</v>
      </c>
      <c r="BF88" s="52" t="s">
        <v>73</v>
      </c>
      <c r="BG88" s="52" t="s">
        <v>77</v>
      </c>
      <c r="BH88" s="52" t="s">
        <v>77</v>
      </c>
      <c r="BI88" s="47">
        <f>IF(BJ88=AR88,1,0)</f>
        <v>1</v>
      </c>
      <c r="BJ88" s="47" t="s">
        <v>88</v>
      </c>
      <c r="BK88" s="51">
        <v>0.48875926577338902</v>
      </c>
      <c r="BL88" s="51">
        <v>0.49850744282400899</v>
      </c>
      <c r="BM88" s="51">
        <v>34.750583660210602</v>
      </c>
      <c r="BN88" s="51">
        <v>34.841960954976599</v>
      </c>
      <c r="BO88" s="51">
        <v>0.71501100287101205</v>
      </c>
      <c r="BP88" s="51">
        <v>0.70816139203997197</v>
      </c>
      <c r="BQ88" s="51">
        <v>0.86944312864988105</v>
      </c>
      <c r="BR88" s="51">
        <v>0.88290786392832199</v>
      </c>
      <c r="BS88" s="47" t="s">
        <v>76</v>
      </c>
      <c r="BT88" s="47" t="s">
        <v>76</v>
      </c>
      <c r="BU88" s="47" t="s">
        <v>73</v>
      </c>
      <c r="BV88" s="47" t="s">
        <v>73</v>
      </c>
      <c r="BW88" s="47" t="s">
        <v>73</v>
      </c>
      <c r="BX88" s="47" t="s">
        <v>73</v>
      </c>
      <c r="BY88" s="47" t="s">
        <v>77</v>
      </c>
      <c r="BZ88" s="47" t="s">
        <v>77</v>
      </c>
    </row>
    <row r="89" spans="1:78" s="30" customFormat="1" x14ac:dyDescent="0.3">
      <c r="A89" s="123">
        <v>14165000</v>
      </c>
      <c r="B89" s="30">
        <v>23773513</v>
      </c>
      <c r="C89" s="30" t="s">
        <v>14</v>
      </c>
      <c r="D89" s="124" t="s">
        <v>204</v>
      </c>
      <c r="E89" s="124"/>
      <c r="F89" s="125"/>
      <c r="G89" s="24">
        <v>7.0000000000000007E-2</v>
      </c>
      <c r="H89" s="24" t="str">
        <f>IF(G89&gt;0.8,"VG",IF(G89&gt;0.7,"G",IF(G89&gt;0.45,"S","NS")))</f>
        <v>NS</v>
      </c>
      <c r="I89" s="24" t="str">
        <f>AJ89</f>
        <v>S</v>
      </c>
      <c r="J89" s="24" t="str">
        <f>BB89</f>
        <v>S</v>
      </c>
      <c r="K89" s="24" t="str">
        <f>BT89</f>
        <v>S</v>
      </c>
      <c r="L89" s="25">
        <v>-0.41</v>
      </c>
      <c r="M89" s="25" t="str">
        <f>IF(ABS(L89)&lt;5%,"VG",IF(ABS(L89)&lt;10%,"G",IF(ABS(L89)&lt;15%,"S","NS")))</f>
        <v>NS</v>
      </c>
      <c r="N89" s="24" t="str">
        <f>AO89</f>
        <v>VG</v>
      </c>
      <c r="O89" s="24" t="str">
        <f>BD89</f>
        <v>NS</v>
      </c>
      <c r="P89" s="24" t="str">
        <f>BY89</f>
        <v>VG</v>
      </c>
      <c r="Q89" s="24">
        <v>0.78</v>
      </c>
      <c r="R89" s="24" t="str">
        <f>IF(Q89&lt;=0.5,"VG",IF(Q89&lt;=0.6,"G",IF(Q89&lt;=0.7,"S","NS")))</f>
        <v>NS</v>
      </c>
      <c r="S89" s="24" t="str">
        <f>AN89</f>
        <v>NS</v>
      </c>
      <c r="T89" s="24" t="str">
        <f>BF89</f>
        <v>NS</v>
      </c>
      <c r="U89" s="24" t="str">
        <f>BX89</f>
        <v>NS</v>
      </c>
      <c r="V89" s="24">
        <v>0.57999999999999996</v>
      </c>
      <c r="W89" s="24" t="str">
        <f>IF(V89&gt;0.85,"VG",IF(V89&gt;0.75,"G",IF(V89&gt;0.6,"S","NS")))</f>
        <v>NS</v>
      </c>
      <c r="X89" s="24" t="str">
        <f>AP89</f>
        <v>VG</v>
      </c>
      <c r="Y89" s="24" t="str">
        <f>BH89</f>
        <v>VG</v>
      </c>
      <c r="Z89" s="24" t="str">
        <f>BZ89</f>
        <v>VG</v>
      </c>
      <c r="AA89" s="33">
        <v>0.46449135700952998</v>
      </c>
      <c r="AB89" s="33">
        <v>0.48582826247624</v>
      </c>
      <c r="AC89" s="33">
        <v>36.925476905016303</v>
      </c>
      <c r="AD89" s="33">
        <v>35.422135499048998</v>
      </c>
      <c r="AE89" s="33">
        <v>0.73178456050293195</v>
      </c>
      <c r="AF89" s="33">
        <v>0.71705769469670899</v>
      </c>
      <c r="AG89" s="33">
        <v>0.86373220117502103</v>
      </c>
      <c r="AH89" s="33">
        <v>0.86641318681162205</v>
      </c>
      <c r="AI89" s="36" t="s">
        <v>76</v>
      </c>
      <c r="AJ89" s="36" t="s">
        <v>76</v>
      </c>
      <c r="AK89" s="36" t="s">
        <v>73</v>
      </c>
      <c r="AL89" s="36" t="s">
        <v>73</v>
      </c>
      <c r="AM89" s="36" t="s">
        <v>73</v>
      </c>
      <c r="AN89" s="36" t="s">
        <v>73</v>
      </c>
      <c r="AO89" s="36" t="s">
        <v>77</v>
      </c>
      <c r="AP89" s="36" t="s">
        <v>77</v>
      </c>
      <c r="AR89" s="126" t="s">
        <v>88</v>
      </c>
      <c r="AS89" s="33">
        <v>0.43843094218020001</v>
      </c>
      <c r="AT89" s="33">
        <v>0.45450937038529099</v>
      </c>
      <c r="AU89" s="33">
        <v>40.067811319636199</v>
      </c>
      <c r="AV89" s="33">
        <v>39.605988650487703</v>
      </c>
      <c r="AW89" s="33">
        <v>0.74937911488097997</v>
      </c>
      <c r="AX89" s="33">
        <v>0.73857337456390104</v>
      </c>
      <c r="AY89" s="33">
        <v>0.87051913419226601</v>
      </c>
      <c r="AZ89" s="33">
        <v>0.88200065354242896</v>
      </c>
      <c r="BA89" s="36" t="s">
        <v>73</v>
      </c>
      <c r="BB89" s="36" t="s">
        <v>76</v>
      </c>
      <c r="BC89" s="36" t="s">
        <v>73</v>
      </c>
      <c r="BD89" s="36" t="s">
        <v>73</v>
      </c>
      <c r="BE89" s="36" t="s">
        <v>73</v>
      </c>
      <c r="BF89" s="36" t="s">
        <v>73</v>
      </c>
      <c r="BG89" s="36" t="s">
        <v>77</v>
      </c>
      <c r="BH89" s="36" t="s">
        <v>77</v>
      </c>
      <c r="BI89" s="30">
        <f>IF(BJ89=AR89,1,0)</f>
        <v>1</v>
      </c>
      <c r="BJ89" s="30" t="s">
        <v>88</v>
      </c>
      <c r="BK89" s="33">
        <v>0.48875926577338902</v>
      </c>
      <c r="BL89" s="33">
        <v>0.49850744282400899</v>
      </c>
      <c r="BM89" s="33">
        <v>34.750583660210602</v>
      </c>
      <c r="BN89" s="33">
        <v>34.841960954976599</v>
      </c>
      <c r="BO89" s="33">
        <v>0.71501100287101205</v>
      </c>
      <c r="BP89" s="33">
        <v>0.70816139203997197</v>
      </c>
      <c r="BQ89" s="33">
        <v>0.86944312864988105</v>
      </c>
      <c r="BR89" s="33">
        <v>0.88290786392832199</v>
      </c>
      <c r="BS89" s="30" t="s">
        <v>76</v>
      </c>
      <c r="BT89" s="30" t="s">
        <v>76</v>
      </c>
      <c r="BU89" s="30" t="s">
        <v>73</v>
      </c>
      <c r="BV89" s="30" t="s">
        <v>73</v>
      </c>
      <c r="BW89" s="30" t="s">
        <v>73</v>
      </c>
      <c r="BX89" s="30" t="s">
        <v>73</v>
      </c>
      <c r="BY89" s="30" t="s">
        <v>77</v>
      </c>
      <c r="BZ89" s="30" t="s">
        <v>77</v>
      </c>
    </row>
    <row r="90" spans="1:78" s="69" customFormat="1" x14ac:dyDescent="0.3">
      <c r="A90" s="72"/>
      <c r="D90" s="114"/>
      <c r="E90" s="114"/>
      <c r="F90" s="80"/>
      <c r="G90" s="70"/>
      <c r="H90" s="70"/>
      <c r="I90" s="70"/>
      <c r="J90" s="70"/>
      <c r="K90" s="70"/>
      <c r="L90" s="71"/>
      <c r="M90" s="71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3"/>
      <c r="AB90" s="73"/>
      <c r="AC90" s="73"/>
      <c r="AD90" s="73"/>
      <c r="AE90" s="73"/>
      <c r="AF90" s="73"/>
      <c r="AG90" s="73"/>
      <c r="AH90" s="73"/>
      <c r="AI90" s="74"/>
      <c r="AJ90" s="74"/>
      <c r="AK90" s="74"/>
      <c r="AL90" s="74"/>
      <c r="AM90" s="74"/>
      <c r="AN90" s="74"/>
      <c r="AO90" s="74"/>
      <c r="AP90" s="74"/>
      <c r="AR90" s="75"/>
      <c r="AS90" s="73"/>
      <c r="AT90" s="73"/>
      <c r="AU90" s="73"/>
      <c r="AV90" s="73"/>
      <c r="AW90" s="73"/>
      <c r="AX90" s="73"/>
      <c r="AY90" s="73"/>
      <c r="AZ90" s="73"/>
      <c r="BA90" s="74"/>
      <c r="BB90" s="74"/>
      <c r="BC90" s="74"/>
      <c r="BD90" s="74"/>
      <c r="BE90" s="74"/>
      <c r="BF90" s="74"/>
      <c r="BG90" s="74"/>
      <c r="BH90" s="74"/>
      <c r="BK90" s="73"/>
      <c r="BL90" s="73"/>
      <c r="BM90" s="73"/>
      <c r="BN90" s="73"/>
      <c r="BO90" s="73"/>
      <c r="BP90" s="73"/>
      <c r="BQ90" s="73"/>
      <c r="BR90" s="73"/>
    </row>
    <row r="91" spans="1:78" x14ac:dyDescent="0.3">
      <c r="A91" s="32" t="s">
        <v>57</v>
      </c>
    </row>
    <row r="92" spans="1:78" x14ac:dyDescent="0.3">
      <c r="A92" s="3" t="s">
        <v>16</v>
      </c>
      <c r="B92" s="3" t="s">
        <v>56</v>
      </c>
      <c r="G92" s="16" t="s">
        <v>48</v>
      </c>
      <c r="L92" s="19" t="s">
        <v>49</v>
      </c>
      <c r="Q92" s="17" t="s">
        <v>50</v>
      </c>
      <c r="V92" s="18" t="s">
        <v>51</v>
      </c>
      <c r="AA92" s="36" t="s">
        <v>69</v>
      </c>
      <c r="AB92" s="36" t="s">
        <v>70</v>
      </c>
      <c r="AC92" s="37" t="s">
        <v>69</v>
      </c>
      <c r="AD92" s="37" t="s">
        <v>70</v>
      </c>
      <c r="AE92" s="38" t="s">
        <v>69</v>
      </c>
      <c r="AF92" s="38" t="s">
        <v>70</v>
      </c>
      <c r="AG92" s="3" t="s">
        <v>69</v>
      </c>
      <c r="AH92" s="3" t="s">
        <v>70</v>
      </c>
      <c r="AI92" s="39" t="s">
        <v>69</v>
      </c>
      <c r="AJ92" s="39" t="s">
        <v>70</v>
      </c>
      <c r="AK92" s="37" t="s">
        <v>69</v>
      </c>
      <c r="AL92" s="37" t="s">
        <v>70</v>
      </c>
      <c r="AM92" s="38" t="s">
        <v>69</v>
      </c>
      <c r="AN92" s="38" t="s">
        <v>70</v>
      </c>
      <c r="AO92" s="3" t="s">
        <v>69</v>
      </c>
      <c r="AP92" s="3" t="s">
        <v>70</v>
      </c>
      <c r="AS92" s="36" t="s">
        <v>71</v>
      </c>
      <c r="AT92" s="36" t="s">
        <v>72</v>
      </c>
      <c r="AU92" s="40" t="s">
        <v>71</v>
      </c>
      <c r="AV92" s="40" t="s">
        <v>72</v>
      </c>
      <c r="AW92" s="41" t="s">
        <v>71</v>
      </c>
      <c r="AX92" s="41" t="s">
        <v>72</v>
      </c>
      <c r="AY92" s="3" t="s">
        <v>71</v>
      </c>
      <c r="AZ92" s="3" t="s">
        <v>72</v>
      </c>
      <c r="BA92" s="36" t="s">
        <v>71</v>
      </c>
      <c r="BB92" s="36" t="s">
        <v>72</v>
      </c>
      <c r="BC92" s="40" t="s">
        <v>71</v>
      </c>
      <c r="BD92" s="40" t="s">
        <v>72</v>
      </c>
      <c r="BE92" s="41" t="s">
        <v>71</v>
      </c>
      <c r="BF92" s="41" t="s">
        <v>72</v>
      </c>
      <c r="BG92" s="3" t="s">
        <v>71</v>
      </c>
      <c r="BH92" s="3" t="s">
        <v>72</v>
      </c>
      <c r="BK92" s="35" t="s">
        <v>71</v>
      </c>
      <c r="BL92" s="35" t="s">
        <v>72</v>
      </c>
      <c r="BM92" s="35" t="s">
        <v>71</v>
      </c>
      <c r="BN92" s="35" t="s">
        <v>72</v>
      </c>
      <c r="BO92" s="35" t="s">
        <v>71</v>
      </c>
      <c r="BP92" s="35" t="s">
        <v>72</v>
      </c>
      <c r="BQ92" s="35" t="s">
        <v>71</v>
      </c>
      <c r="BR92" s="35" t="s">
        <v>72</v>
      </c>
      <c r="BS92" t="s">
        <v>71</v>
      </c>
      <c r="BT92" t="s">
        <v>72</v>
      </c>
      <c r="BU92" t="s">
        <v>71</v>
      </c>
      <c r="BV92" t="s">
        <v>72</v>
      </c>
      <c r="BW92" t="s">
        <v>71</v>
      </c>
      <c r="BX92" t="s">
        <v>72</v>
      </c>
      <c r="BY92" t="s">
        <v>71</v>
      </c>
      <c r="BZ92" t="s">
        <v>72</v>
      </c>
    </row>
    <row r="93" spans="1:78" x14ac:dyDescent="0.3">
      <c r="A93">
        <v>14159200</v>
      </c>
      <c r="B93">
        <v>23773037</v>
      </c>
      <c r="C93" t="s">
        <v>58</v>
      </c>
      <c r="D93" t="s">
        <v>55</v>
      </c>
      <c r="G93" s="16">
        <v>0.85199999999999998</v>
      </c>
      <c r="H93" s="16" t="str">
        <f t="shared" ref="H93:H99" si="163">IF(G93&gt;0.8,"VG",IF(G93&gt;0.7,"G",IF(G93&gt;0.45,"S","NS")))</f>
        <v>VG</v>
      </c>
      <c r="L93" s="19">
        <v>-2.9000000000000001E-2</v>
      </c>
      <c r="M93" s="26" t="str">
        <f t="shared" ref="M93:M99" si="164">IF(ABS(L93)&lt;5%,"VG",IF(ABS(L93)&lt;10%,"G",IF(ABS(L93)&lt;15%,"S","NS")))</f>
        <v>VG</v>
      </c>
      <c r="Q93" s="17">
        <v>0.38200000000000001</v>
      </c>
      <c r="R93" s="17" t="str">
        <f t="shared" ref="R93:R99" si="165">IF(Q93&lt;=0.5,"VG",IF(Q93&lt;=0.6,"G",IF(Q93&lt;=0.7,"S","NS")))</f>
        <v>VG</v>
      </c>
      <c r="V93" s="18">
        <v>0.88</v>
      </c>
      <c r="W93" s="18" t="str">
        <f t="shared" ref="W93:W99" si="166">IF(V93&gt;0.85,"VG",IF(V93&gt;0.75,"G",IF(V93&gt;0.6,"S","NS")))</f>
        <v>VG</v>
      </c>
    </row>
    <row r="94" spans="1:78" s="69" customFormat="1" x14ac:dyDescent="0.3">
      <c r="A94" s="69">
        <v>14159200</v>
      </c>
      <c r="B94" s="69">
        <v>23773037</v>
      </c>
      <c r="C94" s="69" t="s">
        <v>58</v>
      </c>
      <c r="D94" s="69" t="s">
        <v>132</v>
      </c>
      <c r="F94" s="77"/>
      <c r="G94" s="70">
        <v>0.60199999999999998</v>
      </c>
      <c r="H94" s="70" t="str">
        <f t="shared" si="163"/>
        <v>S</v>
      </c>
      <c r="I94" s="70"/>
      <c r="J94" s="70"/>
      <c r="K94" s="70"/>
      <c r="L94" s="71">
        <v>0.13600000000000001</v>
      </c>
      <c r="M94" s="70" t="str">
        <f t="shared" si="164"/>
        <v>S</v>
      </c>
      <c r="N94" s="70"/>
      <c r="O94" s="70"/>
      <c r="P94" s="70"/>
      <c r="Q94" s="70">
        <v>0.59299999999999997</v>
      </c>
      <c r="R94" s="70" t="str">
        <f t="shared" si="165"/>
        <v>G</v>
      </c>
      <c r="S94" s="70"/>
      <c r="T94" s="70"/>
      <c r="U94" s="70"/>
      <c r="V94" s="70">
        <v>0.86599999999999999</v>
      </c>
      <c r="W94" s="70" t="str">
        <f t="shared" si="166"/>
        <v>VG</v>
      </c>
      <c r="X94" s="70"/>
      <c r="Y94" s="70"/>
      <c r="Z94" s="70"/>
      <c r="AA94" s="70"/>
      <c r="AB94" s="71"/>
      <c r="AC94" s="70"/>
      <c r="AD94" s="70"/>
      <c r="AE94" s="70"/>
      <c r="AF94" s="71"/>
      <c r="AG94" s="70"/>
      <c r="AH94" s="70"/>
      <c r="AI94" s="70"/>
      <c r="AJ94" s="71"/>
      <c r="AK94" s="70"/>
      <c r="AL94" s="70"/>
    </row>
    <row r="95" spans="1:78" s="69" customFormat="1" x14ac:dyDescent="0.3">
      <c r="A95" s="69">
        <v>14159200</v>
      </c>
      <c r="B95" s="69">
        <v>23773037</v>
      </c>
      <c r="C95" s="69" t="s">
        <v>58</v>
      </c>
      <c r="D95" s="69" t="s">
        <v>158</v>
      </c>
      <c r="F95" s="80"/>
      <c r="G95" s="70">
        <v>0.624</v>
      </c>
      <c r="H95" s="70" t="str">
        <f t="shared" si="163"/>
        <v>S</v>
      </c>
      <c r="I95" s="70"/>
      <c r="J95" s="70"/>
      <c r="K95" s="70"/>
      <c r="L95" s="71">
        <v>0.11600000000000001</v>
      </c>
      <c r="M95" s="70" t="str">
        <f t="shared" si="164"/>
        <v>S</v>
      </c>
      <c r="N95" s="70"/>
      <c r="O95" s="70"/>
      <c r="P95" s="70"/>
      <c r="Q95" s="70">
        <v>0.58499999999999996</v>
      </c>
      <c r="R95" s="70" t="str">
        <f t="shared" si="165"/>
        <v>G</v>
      </c>
      <c r="S95" s="70"/>
      <c r="T95" s="70"/>
      <c r="U95" s="70"/>
      <c r="V95" s="70">
        <v>0.88500000000000001</v>
      </c>
      <c r="W95" s="70" t="str">
        <f t="shared" si="166"/>
        <v>VG</v>
      </c>
      <c r="X95" s="70"/>
      <c r="Y95" s="70"/>
      <c r="Z95" s="70"/>
      <c r="AA95" s="70"/>
      <c r="AB95" s="71"/>
      <c r="AC95" s="70"/>
      <c r="AD95" s="70"/>
      <c r="AE95" s="70"/>
      <c r="AF95" s="71"/>
      <c r="AG95" s="70"/>
      <c r="AH95" s="70"/>
      <c r="AI95" s="70"/>
      <c r="AJ95" s="71"/>
      <c r="AK95" s="70"/>
      <c r="AL95" s="70"/>
    </row>
    <row r="96" spans="1:78" s="69" customFormat="1" x14ac:dyDescent="0.3">
      <c r="A96" s="69">
        <v>14159200</v>
      </c>
      <c r="B96" s="69">
        <v>23773037</v>
      </c>
      <c r="C96" s="69" t="s">
        <v>58</v>
      </c>
      <c r="D96" s="69" t="s">
        <v>163</v>
      </c>
      <c r="F96" s="80">
        <v>-1.04</v>
      </c>
      <c r="G96" s="70">
        <v>0.48299999999999998</v>
      </c>
      <c r="H96" s="70" t="str">
        <f t="shared" si="163"/>
        <v>S</v>
      </c>
      <c r="I96" s="70"/>
      <c r="J96" s="70"/>
      <c r="K96" s="70"/>
      <c r="L96" s="71">
        <v>0.16900000000000001</v>
      </c>
      <c r="M96" s="70" t="str">
        <f t="shared" si="164"/>
        <v>NS</v>
      </c>
      <c r="N96" s="70"/>
      <c r="O96" s="70"/>
      <c r="P96" s="70"/>
      <c r="Q96" s="70">
        <v>0.66</v>
      </c>
      <c r="R96" s="70" t="str">
        <f t="shared" si="165"/>
        <v>S</v>
      </c>
      <c r="S96" s="70"/>
      <c r="T96" s="70"/>
      <c r="U96" s="70"/>
      <c r="V96" s="70">
        <v>0.88300000000000001</v>
      </c>
      <c r="W96" s="70" t="str">
        <f t="shared" si="166"/>
        <v>VG</v>
      </c>
      <c r="X96" s="70"/>
      <c r="Y96" s="70"/>
      <c r="Z96" s="70"/>
      <c r="AA96" s="70"/>
      <c r="AB96" s="71"/>
      <c r="AC96" s="70"/>
      <c r="AD96" s="70"/>
      <c r="AE96" s="70"/>
      <c r="AF96" s="71"/>
      <c r="AG96" s="70"/>
      <c r="AH96" s="70"/>
      <c r="AI96" s="70"/>
      <c r="AJ96" s="71"/>
      <c r="AK96" s="70"/>
      <c r="AL96" s="70"/>
    </row>
    <row r="97" spans="1:38" s="69" customFormat="1" x14ac:dyDescent="0.3">
      <c r="A97" s="69">
        <v>14159200</v>
      </c>
      <c r="B97" s="69">
        <v>23773037</v>
      </c>
      <c r="C97" s="69" t="s">
        <v>58</v>
      </c>
      <c r="D97" s="69" t="s">
        <v>165</v>
      </c>
      <c r="F97" s="80">
        <v>0.76</v>
      </c>
      <c r="G97" s="70">
        <v>0.63</v>
      </c>
      <c r="H97" s="70" t="str">
        <f t="shared" si="163"/>
        <v>S</v>
      </c>
      <c r="I97" s="70"/>
      <c r="J97" s="70"/>
      <c r="K97" s="70"/>
      <c r="L97" s="71">
        <v>-9.5000000000000001E-2</v>
      </c>
      <c r="M97" s="70" t="str">
        <f t="shared" si="164"/>
        <v>G</v>
      </c>
      <c r="N97" s="70"/>
      <c r="O97" s="70"/>
      <c r="P97" s="70"/>
      <c r="Q97" s="70">
        <v>0.57899999999999996</v>
      </c>
      <c r="R97" s="70" t="str">
        <f t="shared" si="165"/>
        <v>G</v>
      </c>
      <c r="S97" s="70"/>
      <c r="T97" s="70"/>
      <c r="U97" s="70"/>
      <c r="V97" s="70">
        <v>0.90400000000000003</v>
      </c>
      <c r="W97" s="70" t="str">
        <f t="shared" si="166"/>
        <v>VG</v>
      </c>
      <c r="X97" s="70"/>
      <c r="Y97" s="70"/>
      <c r="Z97" s="70"/>
      <c r="AA97" s="70"/>
      <c r="AB97" s="71"/>
      <c r="AC97" s="70"/>
      <c r="AD97" s="70"/>
      <c r="AE97" s="70"/>
      <c r="AF97" s="71"/>
      <c r="AG97" s="70"/>
      <c r="AH97" s="70"/>
      <c r="AI97" s="70"/>
      <c r="AJ97" s="71"/>
      <c r="AK97" s="70"/>
      <c r="AL97" s="70"/>
    </row>
    <row r="98" spans="1:38" s="69" customFormat="1" x14ac:dyDescent="0.3">
      <c r="A98" s="69">
        <v>14159200</v>
      </c>
      <c r="B98" s="69">
        <v>23773037</v>
      </c>
      <c r="C98" s="69" t="s">
        <v>58</v>
      </c>
      <c r="D98" s="69" t="s">
        <v>166</v>
      </c>
      <c r="F98" s="80">
        <v>-1.04</v>
      </c>
      <c r="G98" s="70">
        <v>0.48299999999999998</v>
      </c>
      <c r="H98" s="70" t="str">
        <f t="shared" si="163"/>
        <v>S</v>
      </c>
      <c r="I98" s="70"/>
      <c r="J98" s="70"/>
      <c r="K98" s="70"/>
      <c r="L98" s="71">
        <v>0.16900000000000001</v>
      </c>
      <c r="M98" s="70" t="str">
        <f t="shared" si="164"/>
        <v>NS</v>
      </c>
      <c r="N98" s="70"/>
      <c r="O98" s="70"/>
      <c r="P98" s="70"/>
      <c r="Q98" s="70">
        <v>0.66</v>
      </c>
      <c r="R98" s="70" t="str">
        <f t="shared" si="165"/>
        <v>S</v>
      </c>
      <c r="S98" s="70"/>
      <c r="T98" s="70"/>
      <c r="U98" s="70"/>
      <c r="V98" s="70">
        <v>0.88300000000000001</v>
      </c>
      <c r="W98" s="70" t="str">
        <f t="shared" si="166"/>
        <v>VG</v>
      </c>
      <c r="X98" s="70"/>
      <c r="Y98" s="70"/>
      <c r="Z98" s="70"/>
      <c r="AA98" s="70"/>
      <c r="AB98" s="71"/>
      <c r="AC98" s="70"/>
      <c r="AD98" s="70"/>
      <c r="AE98" s="70"/>
      <c r="AF98" s="71"/>
      <c r="AG98" s="70"/>
      <c r="AH98" s="70"/>
      <c r="AI98" s="70"/>
      <c r="AJ98" s="71"/>
      <c r="AK98" s="70"/>
      <c r="AL98" s="70"/>
    </row>
    <row r="99" spans="1:38" s="63" customFormat="1" x14ac:dyDescent="0.3">
      <c r="A99" s="63">
        <v>14159200</v>
      </c>
      <c r="B99" s="63">
        <v>23773037</v>
      </c>
      <c r="C99" s="63" t="s">
        <v>58</v>
      </c>
      <c r="D99" s="63" t="s">
        <v>174</v>
      </c>
      <c r="F99" s="79">
        <v>1.1000000000000001</v>
      </c>
      <c r="G99" s="64">
        <v>0.63500000000000001</v>
      </c>
      <c r="H99" s="64" t="str">
        <f t="shared" si="163"/>
        <v>S</v>
      </c>
      <c r="I99" s="64"/>
      <c r="J99" s="64"/>
      <c r="K99" s="64"/>
      <c r="L99" s="65">
        <v>-0.10199999999999999</v>
      </c>
      <c r="M99" s="64" t="str">
        <f t="shared" si="164"/>
        <v>S</v>
      </c>
      <c r="N99" s="64"/>
      <c r="O99" s="64"/>
      <c r="P99" s="64"/>
      <c r="Q99" s="64">
        <v>0.57199999999999995</v>
      </c>
      <c r="R99" s="64" t="str">
        <f t="shared" si="165"/>
        <v>G</v>
      </c>
      <c r="S99" s="64"/>
      <c r="T99" s="64"/>
      <c r="U99" s="64"/>
      <c r="V99" s="64">
        <v>0.91300000000000003</v>
      </c>
      <c r="W99" s="64" t="str">
        <f t="shared" si="166"/>
        <v>VG</v>
      </c>
      <c r="X99" s="64"/>
      <c r="Y99" s="64"/>
      <c r="Z99" s="64"/>
      <c r="AA99" s="64"/>
      <c r="AB99" s="65"/>
      <c r="AC99" s="64"/>
      <c r="AD99" s="64"/>
      <c r="AE99" s="64"/>
      <c r="AF99" s="65"/>
      <c r="AG99" s="64"/>
      <c r="AH99" s="64"/>
      <c r="AI99" s="64"/>
      <c r="AJ99" s="65"/>
      <c r="AK99" s="64"/>
      <c r="AL99" s="64"/>
    </row>
    <row r="100" spans="1:38" s="63" customFormat="1" ht="28.8" x14ac:dyDescent="0.3">
      <c r="A100" s="63">
        <v>14159200</v>
      </c>
      <c r="B100" s="63">
        <v>23773037</v>
      </c>
      <c r="C100" s="63" t="s">
        <v>58</v>
      </c>
      <c r="D100" s="82" t="s">
        <v>175</v>
      </c>
      <c r="E100" s="82"/>
      <c r="F100" s="79">
        <v>1.1000000000000001</v>
      </c>
      <c r="G100" s="64">
        <v>0.65</v>
      </c>
      <c r="H100" s="64" t="str">
        <f>IF(G100&gt;0.8,"VG",IF(G100&gt;0.7,"G",IF(G100&gt;0.45,"S","NS")))</f>
        <v>S</v>
      </c>
      <c r="I100" s="64"/>
      <c r="J100" s="64"/>
      <c r="K100" s="64"/>
      <c r="L100" s="65">
        <v>-9.6000000000000002E-2</v>
      </c>
      <c r="M100" s="64" t="str">
        <f>IF(ABS(L100)&lt;5%,"VG",IF(ABS(L100)&lt;10%,"G",IF(ABS(L100)&lt;15%,"S","NS")))</f>
        <v>G</v>
      </c>
      <c r="N100" s="64"/>
      <c r="O100" s="64"/>
      <c r="P100" s="64"/>
      <c r="Q100" s="64">
        <v>0.56000000000000005</v>
      </c>
      <c r="R100" s="64" t="str">
        <f>IF(Q100&lt;=0.5,"VG",IF(Q100&lt;=0.6,"G",IF(Q100&lt;=0.7,"S","NS")))</f>
        <v>G</v>
      </c>
      <c r="S100" s="64"/>
      <c r="T100" s="64"/>
      <c r="U100" s="64"/>
      <c r="V100" s="64">
        <v>0.91300000000000003</v>
      </c>
      <c r="W100" s="64" t="str">
        <f>IF(V100&gt;0.85,"VG",IF(V100&gt;0.75,"G",IF(V100&gt;0.6,"S","NS")))</f>
        <v>VG</v>
      </c>
      <c r="X100" s="64"/>
      <c r="Y100" s="64"/>
      <c r="Z100" s="64"/>
      <c r="AA100" s="64"/>
      <c r="AB100" s="65"/>
      <c r="AC100" s="64"/>
      <c r="AD100" s="64"/>
      <c r="AE100" s="64"/>
      <c r="AF100" s="65"/>
      <c r="AG100" s="64"/>
      <c r="AH100" s="64"/>
      <c r="AI100" s="64"/>
      <c r="AJ100" s="65"/>
      <c r="AK100" s="64"/>
      <c r="AL100" s="64"/>
    </row>
    <row r="101" spans="1:38" s="63" customFormat="1" x14ac:dyDescent="0.3">
      <c r="A101" s="63">
        <v>14159200</v>
      </c>
      <c r="B101" s="63">
        <v>23773037</v>
      </c>
      <c r="C101" s="63" t="s">
        <v>58</v>
      </c>
      <c r="D101" s="82" t="s">
        <v>177</v>
      </c>
      <c r="E101" s="82"/>
      <c r="F101" s="79">
        <v>0.6</v>
      </c>
      <c r="G101" s="64">
        <v>0.87</v>
      </c>
      <c r="H101" s="64" t="str">
        <f>IF(G101&gt;0.8,"VG",IF(G101&gt;0.7,"G",IF(G101&gt;0.45,"S","NS")))</f>
        <v>VG</v>
      </c>
      <c r="I101" s="64"/>
      <c r="J101" s="64"/>
      <c r="K101" s="64"/>
      <c r="L101" s="65">
        <v>-6.0000000000000001E-3</v>
      </c>
      <c r="M101" s="64" t="str">
        <f>IF(ABS(L101)&lt;5%,"VG",IF(ABS(L101)&lt;10%,"G",IF(ABS(L101)&lt;15%,"S","NS")))</f>
        <v>VG</v>
      </c>
      <c r="N101" s="64"/>
      <c r="O101" s="64"/>
      <c r="P101" s="64"/>
      <c r="Q101" s="64">
        <v>0.37</v>
      </c>
      <c r="R101" s="64" t="str">
        <f>IF(Q101&lt;=0.5,"VG",IF(Q101&lt;=0.6,"G",IF(Q101&lt;=0.7,"S","NS")))</f>
        <v>VG</v>
      </c>
      <c r="S101" s="64"/>
      <c r="T101" s="64"/>
      <c r="U101" s="64"/>
      <c r="V101" s="64">
        <v>0.91</v>
      </c>
      <c r="W101" s="64" t="str">
        <f>IF(V101&gt;0.85,"VG",IF(V101&gt;0.75,"G",IF(V101&gt;0.6,"S","NS")))</f>
        <v>VG</v>
      </c>
      <c r="X101" s="64"/>
      <c r="Y101" s="64"/>
      <c r="Z101" s="64"/>
      <c r="AA101" s="64"/>
      <c r="AB101" s="65"/>
      <c r="AC101" s="64"/>
      <c r="AD101" s="64"/>
      <c r="AE101" s="64"/>
      <c r="AF101" s="65"/>
      <c r="AG101" s="64"/>
      <c r="AH101" s="64"/>
      <c r="AI101" s="64"/>
      <c r="AJ101" s="65"/>
      <c r="AK101" s="64"/>
      <c r="AL101" s="64"/>
    </row>
    <row r="102" spans="1:38" s="63" customFormat="1" x14ac:dyDescent="0.3">
      <c r="A102" s="63">
        <v>14159200</v>
      </c>
      <c r="B102" s="63">
        <v>23773037</v>
      </c>
      <c r="C102" s="63" t="s">
        <v>58</v>
      </c>
      <c r="D102" s="82" t="s">
        <v>178</v>
      </c>
      <c r="E102" s="82"/>
      <c r="F102" s="79">
        <v>0.6</v>
      </c>
      <c r="G102" s="64">
        <v>0.89</v>
      </c>
      <c r="H102" s="64" t="str">
        <f>IF(G102&gt;0.8,"VG",IF(G102&gt;0.7,"G",IF(G102&gt;0.45,"S","NS")))</f>
        <v>VG</v>
      </c>
      <c r="I102" s="64"/>
      <c r="J102" s="64"/>
      <c r="K102" s="64"/>
      <c r="L102" s="65">
        <v>-4.4999999999999998E-2</v>
      </c>
      <c r="M102" s="64" t="str">
        <f>IF(ABS(L102)&lt;5%,"VG",IF(ABS(L102)&lt;10%,"G",IF(ABS(L102)&lt;15%,"S","NS")))</f>
        <v>VG</v>
      </c>
      <c r="N102" s="64"/>
      <c r="O102" s="64"/>
      <c r="P102" s="64"/>
      <c r="Q102" s="64">
        <v>0.32</v>
      </c>
      <c r="R102" s="64" t="str">
        <f>IF(Q102&lt;=0.5,"VG",IF(Q102&lt;=0.6,"G",IF(Q102&lt;=0.7,"S","NS")))</f>
        <v>VG</v>
      </c>
      <c r="S102" s="64"/>
      <c r="T102" s="64"/>
      <c r="U102" s="64"/>
      <c r="V102" s="64">
        <v>0.93</v>
      </c>
      <c r="W102" s="64" t="str">
        <f>IF(V102&gt;0.85,"VG",IF(V102&gt;0.75,"G",IF(V102&gt;0.6,"S","NS")))</f>
        <v>VG</v>
      </c>
      <c r="X102" s="64"/>
      <c r="Y102" s="64"/>
      <c r="Z102" s="64"/>
      <c r="AA102" s="64"/>
      <c r="AB102" s="65"/>
      <c r="AC102" s="64"/>
      <c r="AD102" s="64"/>
      <c r="AE102" s="64"/>
      <c r="AF102" s="65"/>
      <c r="AG102" s="64"/>
      <c r="AH102" s="64"/>
      <c r="AI102" s="64"/>
      <c r="AJ102" s="65"/>
      <c r="AK102" s="64"/>
      <c r="AL102" s="64"/>
    </row>
    <row r="103" spans="1:38" s="63" customFormat="1" x14ac:dyDescent="0.3">
      <c r="A103" s="63">
        <v>14159200</v>
      </c>
      <c r="B103" s="63">
        <v>23773037</v>
      </c>
      <c r="C103" s="63" t="s">
        <v>58</v>
      </c>
      <c r="D103" s="82" t="s">
        <v>186</v>
      </c>
      <c r="E103" s="82"/>
      <c r="F103" s="79">
        <v>0.7</v>
      </c>
      <c r="G103" s="64">
        <v>0.87</v>
      </c>
      <c r="H103" s="64" t="str">
        <f>IF(G103&gt;0.8,"VG",IF(G103&gt;0.7,"G",IF(G103&gt;0.45,"S","NS")))</f>
        <v>VG</v>
      </c>
      <c r="I103" s="64"/>
      <c r="J103" s="64"/>
      <c r="K103" s="64"/>
      <c r="L103" s="65">
        <v>-6.0999999999999999E-2</v>
      </c>
      <c r="M103" s="64" t="str">
        <f>IF(ABS(L103)&lt;5%,"VG",IF(ABS(L103)&lt;10%,"G",IF(ABS(L103)&lt;15%,"S","NS")))</f>
        <v>G</v>
      </c>
      <c r="N103" s="64"/>
      <c r="O103" s="64"/>
      <c r="P103" s="64"/>
      <c r="Q103" s="64">
        <v>0.36</v>
      </c>
      <c r="R103" s="64" t="str">
        <f>IF(Q103&lt;=0.5,"VG",IF(Q103&lt;=0.6,"G",IF(Q103&lt;=0.7,"S","NS")))</f>
        <v>VG</v>
      </c>
      <c r="S103" s="64"/>
      <c r="T103" s="64"/>
      <c r="U103" s="64"/>
      <c r="V103" s="64">
        <v>0.93</v>
      </c>
      <c r="W103" s="64" t="str">
        <f>IF(V103&gt;0.85,"VG",IF(V103&gt;0.75,"G",IF(V103&gt;0.6,"S","NS")))</f>
        <v>VG</v>
      </c>
      <c r="X103" s="64"/>
      <c r="Y103" s="64"/>
      <c r="Z103" s="64"/>
      <c r="AA103" s="64"/>
      <c r="AB103" s="65"/>
      <c r="AC103" s="64"/>
      <c r="AD103" s="64"/>
      <c r="AE103" s="64"/>
      <c r="AF103" s="65"/>
      <c r="AG103" s="64"/>
      <c r="AH103" s="64"/>
      <c r="AI103" s="64"/>
      <c r="AJ103" s="65"/>
      <c r="AK103" s="64"/>
      <c r="AL103" s="64"/>
    </row>
    <row r="104" spans="1:38" s="63" customFormat="1" ht="28.8" x14ac:dyDescent="0.3">
      <c r="A104" s="63">
        <v>14159200</v>
      </c>
      <c r="B104" s="63">
        <v>23773037</v>
      </c>
      <c r="C104" s="63" t="s">
        <v>58</v>
      </c>
      <c r="D104" s="82" t="s">
        <v>204</v>
      </c>
      <c r="E104" s="82" t="s">
        <v>203</v>
      </c>
      <c r="F104" s="79">
        <v>0.7</v>
      </c>
      <c r="G104" s="64">
        <v>0.82</v>
      </c>
      <c r="H104" s="64" t="str">
        <f>IF(G104&gt;0.8,"VG",IF(G104&gt;0.7,"G",IF(G104&gt;0.45,"S","NS")))</f>
        <v>VG</v>
      </c>
      <c r="I104" s="64"/>
      <c r="J104" s="64"/>
      <c r="K104" s="64"/>
      <c r="L104" s="65">
        <v>-3.3000000000000002E-2</v>
      </c>
      <c r="M104" s="64" t="str">
        <f>IF(ABS(L104)&lt;5%,"VG",IF(ABS(L104)&lt;10%,"G",IF(ABS(L104)&lt;15%,"S","NS")))</f>
        <v>VG</v>
      </c>
      <c r="N104" s="64"/>
      <c r="O104" s="64"/>
      <c r="P104" s="64"/>
      <c r="Q104" s="64">
        <v>0.42</v>
      </c>
      <c r="R104" s="64" t="str">
        <f>IF(Q104&lt;=0.5,"VG",IF(Q104&lt;=0.6,"G",IF(Q104&lt;=0.7,"S","NS")))</f>
        <v>VG</v>
      </c>
      <c r="S104" s="64"/>
      <c r="T104" s="64"/>
      <c r="U104" s="64"/>
      <c r="V104" s="64">
        <v>0.92</v>
      </c>
      <c r="W104" s="64" t="str">
        <f>IF(V104&gt;0.85,"VG",IF(V104&gt;0.75,"G",IF(V104&gt;0.6,"S","NS")))</f>
        <v>VG</v>
      </c>
      <c r="X104" s="64"/>
      <c r="Y104" s="64"/>
      <c r="Z104" s="64"/>
      <c r="AA104" s="64"/>
      <c r="AB104" s="65"/>
      <c r="AC104" s="64"/>
      <c r="AD104" s="64"/>
      <c r="AE104" s="64"/>
      <c r="AF104" s="65"/>
      <c r="AG104" s="64"/>
      <c r="AH104" s="64"/>
      <c r="AI104" s="64"/>
      <c r="AJ104" s="65"/>
      <c r="AK104" s="64"/>
      <c r="AL104" s="64"/>
    </row>
    <row r="105" spans="1:38" s="69" customFormat="1" x14ac:dyDescent="0.3">
      <c r="F105" s="80"/>
      <c r="G105" s="70"/>
      <c r="H105" s="70"/>
      <c r="I105" s="70"/>
      <c r="J105" s="70"/>
      <c r="K105" s="70"/>
      <c r="L105" s="71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1"/>
      <c r="AC105" s="70"/>
      <c r="AD105" s="70"/>
      <c r="AE105" s="70"/>
      <c r="AF105" s="71"/>
      <c r="AG105" s="70"/>
      <c r="AH105" s="70"/>
      <c r="AI105" s="70"/>
      <c r="AJ105" s="71"/>
      <c r="AK105" s="70"/>
      <c r="AL105" s="70"/>
    </row>
    <row r="106" spans="1:38" s="63" customFormat="1" x14ac:dyDescent="0.3">
      <c r="A106" s="63">
        <v>14159500</v>
      </c>
      <c r="B106" s="63">
        <v>23773009</v>
      </c>
      <c r="C106" s="63" t="s">
        <v>7</v>
      </c>
      <c r="D106" s="63" t="s">
        <v>168</v>
      </c>
      <c r="F106" s="79">
        <v>0.13</v>
      </c>
      <c r="G106" s="64">
        <v>0.59299999999999997</v>
      </c>
      <c r="H106" s="64" t="str">
        <f t="shared" ref="H106:H115" si="167">IF(G106&gt;0.8,"VG",IF(G106&gt;0.7,"G",IF(G106&gt;0.45,"S","NS")))</f>
        <v>S</v>
      </c>
      <c r="I106" s="64"/>
      <c r="J106" s="64"/>
      <c r="K106" s="64"/>
      <c r="L106" s="65">
        <v>-1.4999999999999999E-2</v>
      </c>
      <c r="M106" s="64" t="str">
        <f t="shared" ref="M106:M115" si="168">IF(ABS(L106)&lt;5%,"VG",IF(ABS(L106)&lt;10%,"G",IF(ABS(L106)&lt;15%,"S","NS")))</f>
        <v>VG</v>
      </c>
      <c r="N106" s="64"/>
      <c r="O106" s="64"/>
      <c r="P106" s="64"/>
      <c r="Q106" s="64">
        <v>0.63700000000000001</v>
      </c>
      <c r="R106" s="64" t="str">
        <f t="shared" ref="R106:R115" si="169">IF(Q106&lt;=0.5,"VG",IF(Q106&lt;=0.6,"G",IF(Q106&lt;=0.7,"S","NS")))</f>
        <v>S</v>
      </c>
      <c r="S106" s="64"/>
      <c r="T106" s="64"/>
      <c r="U106" s="64"/>
      <c r="V106" s="64">
        <v>0.65</v>
      </c>
      <c r="W106" s="64" t="str">
        <f t="shared" ref="W106:W115" si="170">IF(V106&gt;0.85,"VG",IF(V106&gt;0.75,"G",IF(V106&gt;0.6,"S","NS")))</f>
        <v>S</v>
      </c>
      <c r="X106" s="64"/>
      <c r="Y106" s="64"/>
      <c r="Z106" s="64"/>
      <c r="AA106" s="64"/>
      <c r="AB106" s="65"/>
      <c r="AC106" s="64"/>
      <c r="AD106" s="64"/>
      <c r="AE106" s="64"/>
      <c r="AF106" s="65"/>
      <c r="AG106" s="64"/>
      <c r="AH106" s="64"/>
      <c r="AI106" s="64"/>
      <c r="AJ106" s="65"/>
      <c r="AK106" s="64"/>
      <c r="AL106" s="64"/>
    </row>
    <row r="107" spans="1:38" s="63" customFormat="1" x14ac:dyDescent="0.3">
      <c r="A107" s="63">
        <v>14159500</v>
      </c>
      <c r="B107" s="63">
        <v>23773009</v>
      </c>
      <c r="C107" s="63" t="s">
        <v>7</v>
      </c>
      <c r="D107" s="63" t="s">
        <v>172</v>
      </c>
      <c r="F107" s="79">
        <v>1.6</v>
      </c>
      <c r="G107" s="64">
        <v>0.61</v>
      </c>
      <c r="H107" s="64" t="str">
        <f t="shared" si="167"/>
        <v>S</v>
      </c>
      <c r="I107" s="64"/>
      <c r="J107" s="64"/>
      <c r="K107" s="64"/>
      <c r="L107" s="65">
        <v>-3.5000000000000003E-2</v>
      </c>
      <c r="M107" s="64" t="str">
        <f t="shared" si="168"/>
        <v>VG</v>
      </c>
      <c r="N107" s="64"/>
      <c r="O107" s="64"/>
      <c r="P107" s="64"/>
      <c r="Q107" s="64">
        <v>0.62</v>
      </c>
      <c r="R107" s="64" t="str">
        <f t="shared" si="169"/>
        <v>S</v>
      </c>
      <c r="S107" s="64"/>
      <c r="T107" s="64"/>
      <c r="U107" s="64"/>
      <c r="V107" s="64">
        <v>0.68</v>
      </c>
      <c r="W107" s="64" t="str">
        <f t="shared" si="170"/>
        <v>S</v>
      </c>
      <c r="X107" s="64"/>
      <c r="Y107" s="64"/>
      <c r="Z107" s="64"/>
      <c r="AA107" s="64"/>
      <c r="AB107" s="65"/>
      <c r="AC107" s="64"/>
      <c r="AD107" s="64"/>
      <c r="AE107" s="64"/>
      <c r="AF107" s="65"/>
      <c r="AG107" s="64"/>
      <c r="AH107" s="64"/>
      <c r="AI107" s="64"/>
      <c r="AJ107" s="65"/>
      <c r="AK107" s="64"/>
      <c r="AL107" s="64"/>
    </row>
    <row r="108" spans="1:38" s="63" customFormat="1" x14ac:dyDescent="0.3">
      <c r="A108" s="63">
        <v>14159500</v>
      </c>
      <c r="B108" s="63">
        <v>23773009</v>
      </c>
      <c r="C108" s="63" t="s">
        <v>7</v>
      </c>
      <c r="D108" s="63" t="s">
        <v>174</v>
      </c>
      <c r="F108" s="79">
        <v>1.6</v>
      </c>
      <c r="G108" s="64">
        <v>0.61</v>
      </c>
      <c r="H108" s="64" t="str">
        <f t="shared" si="167"/>
        <v>S</v>
      </c>
      <c r="I108" s="64"/>
      <c r="J108" s="64"/>
      <c r="K108" s="64"/>
      <c r="L108" s="65">
        <v>-3.2000000000000001E-2</v>
      </c>
      <c r="M108" s="64" t="str">
        <f t="shared" si="168"/>
        <v>VG</v>
      </c>
      <c r="N108" s="64"/>
      <c r="O108" s="64"/>
      <c r="P108" s="64"/>
      <c r="Q108" s="64">
        <v>0.62</v>
      </c>
      <c r="R108" s="64" t="str">
        <f t="shared" si="169"/>
        <v>S</v>
      </c>
      <c r="S108" s="64"/>
      <c r="T108" s="64"/>
      <c r="U108" s="64"/>
      <c r="V108" s="64">
        <v>0.69</v>
      </c>
      <c r="W108" s="64" t="str">
        <f t="shared" si="170"/>
        <v>S</v>
      </c>
      <c r="X108" s="64"/>
      <c r="Y108" s="64"/>
      <c r="Z108" s="64"/>
      <c r="AA108" s="64"/>
      <c r="AB108" s="65"/>
      <c r="AC108" s="64"/>
      <c r="AD108" s="64"/>
      <c r="AE108" s="64"/>
      <c r="AF108" s="65"/>
      <c r="AG108" s="64"/>
      <c r="AH108" s="64"/>
      <c r="AI108" s="64"/>
      <c r="AJ108" s="65"/>
      <c r="AK108" s="64"/>
      <c r="AL108" s="64"/>
    </row>
    <row r="109" spans="1:38" s="63" customFormat="1" ht="28.8" x14ac:dyDescent="0.3">
      <c r="A109" s="63">
        <v>14159500</v>
      </c>
      <c r="B109" s="63">
        <v>23773009</v>
      </c>
      <c r="C109" s="63" t="s">
        <v>7</v>
      </c>
      <c r="D109" s="82" t="s">
        <v>175</v>
      </c>
      <c r="E109" s="82"/>
      <c r="F109" s="79">
        <v>1.6</v>
      </c>
      <c r="G109" s="64">
        <v>0.61</v>
      </c>
      <c r="H109" s="64" t="str">
        <f t="shared" si="167"/>
        <v>S</v>
      </c>
      <c r="I109" s="64"/>
      <c r="J109" s="64"/>
      <c r="K109" s="64"/>
      <c r="L109" s="65">
        <v>-1.2999999999999999E-2</v>
      </c>
      <c r="M109" s="64" t="str">
        <f t="shared" si="168"/>
        <v>VG</v>
      </c>
      <c r="N109" s="64"/>
      <c r="O109" s="64"/>
      <c r="P109" s="64"/>
      <c r="Q109" s="64">
        <v>0.62</v>
      </c>
      <c r="R109" s="64" t="str">
        <f t="shared" si="169"/>
        <v>S</v>
      </c>
      <c r="S109" s="64"/>
      <c r="T109" s="64"/>
      <c r="U109" s="64"/>
      <c r="V109" s="64">
        <v>0.67</v>
      </c>
      <c r="W109" s="64" t="str">
        <f t="shared" si="170"/>
        <v>S</v>
      </c>
      <c r="X109" s="64"/>
      <c r="Y109" s="64"/>
      <c r="Z109" s="64"/>
      <c r="AA109" s="64"/>
      <c r="AB109" s="65"/>
      <c r="AC109" s="64"/>
      <c r="AD109" s="64"/>
      <c r="AE109" s="64"/>
      <c r="AF109" s="65"/>
      <c r="AG109" s="64"/>
      <c r="AH109" s="64"/>
      <c r="AI109" s="64"/>
      <c r="AJ109" s="65"/>
      <c r="AK109" s="64"/>
      <c r="AL109" s="64"/>
    </row>
    <row r="110" spans="1:38" s="63" customFormat="1" x14ac:dyDescent="0.3">
      <c r="A110" s="63">
        <v>14159500</v>
      </c>
      <c r="B110" s="63">
        <v>23773009</v>
      </c>
      <c r="C110" s="63" t="s">
        <v>7</v>
      </c>
      <c r="D110" s="82" t="s">
        <v>177</v>
      </c>
      <c r="E110" s="82"/>
      <c r="F110" s="79">
        <v>1.8</v>
      </c>
      <c r="G110" s="64">
        <v>0.61</v>
      </c>
      <c r="H110" s="64" t="str">
        <f t="shared" si="167"/>
        <v>S</v>
      </c>
      <c r="I110" s="64"/>
      <c r="J110" s="64"/>
      <c r="K110" s="64"/>
      <c r="L110" s="65">
        <v>7.1999999999999995E-2</v>
      </c>
      <c r="M110" s="64" t="str">
        <f t="shared" si="168"/>
        <v>G</v>
      </c>
      <c r="N110" s="64"/>
      <c r="O110" s="64"/>
      <c r="P110" s="64"/>
      <c r="Q110" s="64">
        <v>0.62</v>
      </c>
      <c r="R110" s="64" t="str">
        <f t="shared" si="169"/>
        <v>S</v>
      </c>
      <c r="S110" s="64"/>
      <c r="T110" s="64"/>
      <c r="U110" s="64"/>
      <c r="V110" s="64">
        <v>0.66</v>
      </c>
      <c r="W110" s="64" t="str">
        <f t="shared" si="170"/>
        <v>S</v>
      </c>
      <c r="X110" s="64"/>
      <c r="Y110" s="64"/>
      <c r="Z110" s="64"/>
      <c r="AA110" s="64"/>
      <c r="AB110" s="65"/>
      <c r="AC110" s="64"/>
      <c r="AD110" s="64"/>
      <c r="AE110" s="64"/>
      <c r="AF110" s="65"/>
      <c r="AG110" s="64"/>
      <c r="AH110" s="64"/>
      <c r="AI110" s="64"/>
      <c r="AJ110" s="65"/>
      <c r="AK110" s="64"/>
      <c r="AL110" s="64"/>
    </row>
    <row r="111" spans="1:38" s="63" customFormat="1" x14ac:dyDescent="0.3">
      <c r="A111" s="63">
        <v>14159500</v>
      </c>
      <c r="B111" s="63">
        <v>23773009</v>
      </c>
      <c r="C111" s="63" t="s">
        <v>7</v>
      </c>
      <c r="D111" s="82" t="s">
        <v>178</v>
      </c>
      <c r="E111" s="82"/>
      <c r="F111" s="79">
        <v>1.6</v>
      </c>
      <c r="G111" s="64">
        <v>0.64</v>
      </c>
      <c r="H111" s="64" t="str">
        <f t="shared" si="167"/>
        <v>S</v>
      </c>
      <c r="I111" s="64"/>
      <c r="J111" s="64"/>
      <c r="K111" s="64"/>
      <c r="L111" s="65">
        <v>0.09</v>
      </c>
      <c r="M111" s="64" t="str">
        <f t="shared" si="168"/>
        <v>G</v>
      </c>
      <c r="N111" s="64"/>
      <c r="O111" s="64"/>
      <c r="P111" s="64"/>
      <c r="Q111" s="64">
        <v>0.57999999999999996</v>
      </c>
      <c r="R111" s="64" t="str">
        <f t="shared" si="169"/>
        <v>G</v>
      </c>
      <c r="S111" s="64"/>
      <c r="T111" s="64"/>
      <c r="U111" s="64"/>
      <c r="V111" s="64">
        <v>0.69</v>
      </c>
      <c r="W111" s="64" t="str">
        <f t="shared" si="170"/>
        <v>S</v>
      </c>
      <c r="X111" s="64"/>
      <c r="Y111" s="64"/>
      <c r="Z111" s="64"/>
      <c r="AA111" s="64"/>
      <c r="AB111" s="65"/>
      <c r="AC111" s="64"/>
      <c r="AD111" s="64"/>
      <c r="AE111" s="64"/>
      <c r="AF111" s="65"/>
      <c r="AG111" s="64"/>
      <c r="AH111" s="64"/>
      <c r="AI111" s="64"/>
      <c r="AJ111" s="65"/>
      <c r="AK111" s="64"/>
      <c r="AL111" s="64"/>
    </row>
    <row r="112" spans="1:38" s="47" customFormat="1" x14ac:dyDescent="0.3">
      <c r="A112" s="47">
        <v>14159500</v>
      </c>
      <c r="B112" s="47">
        <v>23773009</v>
      </c>
      <c r="C112" s="47" t="s">
        <v>7</v>
      </c>
      <c r="D112" s="113" t="s">
        <v>186</v>
      </c>
      <c r="E112" s="113"/>
      <c r="F112" s="101">
        <v>1.7</v>
      </c>
      <c r="G112" s="49">
        <v>0.65</v>
      </c>
      <c r="H112" s="49" t="str">
        <f t="shared" si="167"/>
        <v>S</v>
      </c>
      <c r="I112" s="49"/>
      <c r="J112" s="49"/>
      <c r="K112" s="49"/>
      <c r="L112" s="50">
        <v>5.6000000000000001E-2</v>
      </c>
      <c r="M112" s="49" t="str">
        <f t="shared" si="168"/>
        <v>G</v>
      </c>
      <c r="N112" s="49"/>
      <c r="O112" s="49"/>
      <c r="P112" s="49"/>
      <c r="Q112" s="49">
        <v>0.59</v>
      </c>
      <c r="R112" s="49" t="str">
        <f t="shared" si="169"/>
        <v>G</v>
      </c>
      <c r="S112" s="49"/>
      <c r="T112" s="49"/>
      <c r="U112" s="49"/>
      <c r="V112" s="49">
        <v>0.68</v>
      </c>
      <c r="W112" s="49" t="str">
        <f t="shared" si="170"/>
        <v>S</v>
      </c>
      <c r="X112" s="49"/>
      <c r="Y112" s="49"/>
      <c r="Z112" s="49"/>
      <c r="AA112" s="49"/>
      <c r="AB112" s="50"/>
      <c r="AC112" s="49"/>
      <c r="AD112" s="49"/>
      <c r="AE112" s="49"/>
      <c r="AF112" s="50"/>
      <c r="AG112" s="49"/>
      <c r="AH112" s="49"/>
      <c r="AI112" s="49"/>
      <c r="AJ112" s="50"/>
      <c r="AK112" s="49"/>
      <c r="AL112" s="49"/>
    </row>
    <row r="113" spans="1:38" s="47" customFormat="1" x14ac:dyDescent="0.3">
      <c r="A113" s="47">
        <v>14159500</v>
      </c>
      <c r="B113" s="47">
        <v>23773009</v>
      </c>
      <c r="C113" s="47" t="s">
        <v>7</v>
      </c>
      <c r="D113" s="113" t="s">
        <v>188</v>
      </c>
      <c r="E113" s="113"/>
      <c r="F113" s="101">
        <v>1.7</v>
      </c>
      <c r="G113" s="49">
        <v>0.64</v>
      </c>
      <c r="H113" s="49" t="str">
        <f t="shared" si="167"/>
        <v>S</v>
      </c>
      <c r="I113" s="49"/>
      <c r="J113" s="49"/>
      <c r="K113" s="49"/>
      <c r="L113" s="50">
        <v>5.6000000000000001E-2</v>
      </c>
      <c r="M113" s="49" t="str">
        <f t="shared" si="168"/>
        <v>G</v>
      </c>
      <c r="N113" s="49"/>
      <c r="O113" s="49"/>
      <c r="P113" s="49"/>
      <c r="Q113" s="49">
        <v>0.59</v>
      </c>
      <c r="R113" s="49" t="str">
        <f t="shared" si="169"/>
        <v>G</v>
      </c>
      <c r="S113" s="49"/>
      <c r="T113" s="49"/>
      <c r="U113" s="49"/>
      <c r="V113" s="49">
        <v>0.68</v>
      </c>
      <c r="W113" s="49" t="str">
        <f t="shared" si="170"/>
        <v>S</v>
      </c>
      <c r="X113" s="49"/>
      <c r="Y113" s="49"/>
      <c r="Z113" s="49"/>
      <c r="AA113" s="49"/>
      <c r="AB113" s="50"/>
      <c r="AC113" s="49"/>
      <c r="AD113" s="49"/>
      <c r="AE113" s="49"/>
      <c r="AF113" s="50"/>
      <c r="AG113" s="49"/>
      <c r="AH113" s="49"/>
      <c r="AI113" s="49"/>
      <c r="AJ113" s="50"/>
      <c r="AK113" s="49"/>
      <c r="AL113" s="49"/>
    </row>
    <row r="114" spans="1:38" s="47" customFormat="1" x14ac:dyDescent="0.3">
      <c r="A114" s="47">
        <v>14159500</v>
      </c>
      <c r="B114" s="47">
        <v>23773009</v>
      </c>
      <c r="C114" s="47" t="s">
        <v>7</v>
      </c>
      <c r="D114" s="113" t="s">
        <v>190</v>
      </c>
      <c r="E114" s="113"/>
      <c r="F114" s="101">
        <v>1.6</v>
      </c>
      <c r="G114" s="49">
        <v>0.54</v>
      </c>
      <c r="H114" s="49" t="str">
        <f t="shared" si="167"/>
        <v>S</v>
      </c>
      <c r="I114" s="49"/>
      <c r="J114" s="49"/>
      <c r="K114" s="49"/>
      <c r="L114" s="50">
        <v>-6.8000000000000005E-2</v>
      </c>
      <c r="M114" s="49" t="str">
        <f t="shared" si="168"/>
        <v>G</v>
      </c>
      <c r="N114" s="49"/>
      <c r="O114" s="49"/>
      <c r="P114" s="49"/>
      <c r="Q114" s="49">
        <v>0.67</v>
      </c>
      <c r="R114" s="49" t="str">
        <f t="shared" si="169"/>
        <v>S</v>
      </c>
      <c r="S114" s="49"/>
      <c r="T114" s="49"/>
      <c r="U114" s="49"/>
      <c r="V114" s="49">
        <v>0.69</v>
      </c>
      <c r="W114" s="49" t="str">
        <f t="shared" si="170"/>
        <v>S</v>
      </c>
      <c r="X114" s="49"/>
      <c r="Y114" s="49"/>
      <c r="Z114" s="49"/>
      <c r="AA114" s="49"/>
      <c r="AB114" s="50"/>
      <c r="AC114" s="49"/>
      <c r="AD114" s="49"/>
      <c r="AE114" s="49"/>
      <c r="AF114" s="50"/>
      <c r="AG114" s="49"/>
      <c r="AH114" s="49"/>
      <c r="AI114" s="49"/>
      <c r="AJ114" s="50"/>
      <c r="AK114" s="49"/>
      <c r="AL114" s="49"/>
    </row>
    <row r="115" spans="1:38" s="47" customFormat="1" x14ac:dyDescent="0.3">
      <c r="A115" s="47">
        <v>14159500</v>
      </c>
      <c r="B115" s="47">
        <v>23773009</v>
      </c>
      <c r="C115" s="47" t="s">
        <v>7</v>
      </c>
      <c r="D115" s="113" t="s">
        <v>192</v>
      </c>
      <c r="E115" s="113" t="s">
        <v>191</v>
      </c>
      <c r="F115" s="101">
        <v>1.6</v>
      </c>
      <c r="G115" s="49">
        <v>0.64</v>
      </c>
      <c r="H115" s="49" t="str">
        <f t="shared" si="167"/>
        <v>S</v>
      </c>
      <c r="I115" s="49"/>
      <c r="J115" s="49"/>
      <c r="K115" s="49"/>
      <c r="L115" s="50">
        <v>2E-3</v>
      </c>
      <c r="M115" s="49" t="str">
        <f t="shared" si="168"/>
        <v>VG</v>
      </c>
      <c r="N115" s="49"/>
      <c r="O115" s="49"/>
      <c r="P115" s="49"/>
      <c r="Q115" s="49">
        <v>0.64</v>
      </c>
      <c r="R115" s="49" t="str">
        <f t="shared" si="169"/>
        <v>S</v>
      </c>
      <c r="S115" s="49"/>
      <c r="T115" s="49"/>
      <c r="U115" s="49"/>
      <c r="V115" s="49">
        <v>0.69</v>
      </c>
      <c r="W115" s="49" t="str">
        <f t="shared" si="170"/>
        <v>S</v>
      </c>
      <c r="X115" s="49"/>
      <c r="Y115" s="49"/>
      <c r="Z115" s="49"/>
      <c r="AA115" s="49"/>
      <c r="AB115" s="50"/>
      <c r="AC115" s="49"/>
      <c r="AD115" s="49"/>
      <c r="AE115" s="49"/>
      <c r="AF115" s="50"/>
      <c r="AG115" s="49"/>
      <c r="AH115" s="49"/>
      <c r="AI115" s="49"/>
      <c r="AJ115" s="50"/>
      <c r="AK115" s="49"/>
      <c r="AL115" s="49"/>
    </row>
    <row r="116" spans="1:38" s="133" customFormat="1" x14ac:dyDescent="0.3">
      <c r="A116" s="133">
        <v>14159500</v>
      </c>
      <c r="B116" s="133">
        <v>23773009</v>
      </c>
      <c r="C116" s="133" t="s">
        <v>7</v>
      </c>
      <c r="D116" s="133" t="s">
        <v>204</v>
      </c>
      <c r="E116" s="133" t="s">
        <v>202</v>
      </c>
      <c r="F116" s="134">
        <v>1.7</v>
      </c>
      <c r="G116" s="135">
        <v>0.54</v>
      </c>
      <c r="H116" s="135" t="str">
        <f t="shared" ref="H116" si="171">IF(G116&gt;0.8,"VG",IF(G116&gt;0.7,"G",IF(G116&gt;0.45,"S","NS")))</f>
        <v>S</v>
      </c>
      <c r="I116" s="135"/>
      <c r="J116" s="135"/>
      <c r="K116" s="135"/>
      <c r="L116" s="136">
        <v>-4.7E-2</v>
      </c>
      <c r="M116" s="135" t="str">
        <f t="shared" ref="M116" si="172">IF(ABS(L116)&lt;5%,"VG",IF(ABS(L116)&lt;10%,"G",IF(ABS(L116)&lt;15%,"S","NS")))</f>
        <v>VG</v>
      </c>
      <c r="N116" s="135"/>
      <c r="O116" s="135"/>
      <c r="P116" s="135"/>
      <c r="Q116" s="135">
        <v>0.67</v>
      </c>
      <c r="R116" s="135" t="str">
        <f t="shared" ref="R116" si="173">IF(Q116&lt;=0.5,"VG",IF(Q116&lt;=0.6,"G",IF(Q116&lt;=0.7,"S","NS")))</f>
        <v>S</v>
      </c>
      <c r="S116" s="135"/>
      <c r="T116" s="135"/>
      <c r="U116" s="135"/>
      <c r="V116" s="135">
        <v>0.67</v>
      </c>
      <c r="W116" s="135" t="str">
        <f t="shared" ref="W116" si="174">IF(V116&gt;0.85,"VG",IF(V116&gt;0.75,"G",IF(V116&gt;0.6,"S","NS")))</f>
        <v>S</v>
      </c>
      <c r="X116" s="135"/>
      <c r="Y116" s="135"/>
      <c r="Z116" s="135"/>
      <c r="AA116" s="135"/>
      <c r="AB116" s="136"/>
      <c r="AC116" s="135"/>
      <c r="AD116" s="135"/>
      <c r="AE116" s="135"/>
      <c r="AF116" s="136"/>
      <c r="AG116" s="135"/>
      <c r="AH116" s="135"/>
      <c r="AI116" s="135"/>
      <c r="AJ116" s="136"/>
      <c r="AK116" s="135"/>
      <c r="AL116" s="135"/>
    </row>
    <row r="117" spans="1:38" s="69" customFormat="1" x14ac:dyDescent="0.3">
      <c r="D117" s="83"/>
      <c r="E117" s="83"/>
      <c r="F117" s="80"/>
      <c r="G117" s="70"/>
      <c r="H117" s="70"/>
      <c r="I117" s="70"/>
      <c r="J117" s="70"/>
      <c r="K117" s="70"/>
      <c r="L117" s="71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1"/>
      <c r="AC117" s="70"/>
      <c r="AD117" s="70"/>
      <c r="AE117" s="70"/>
      <c r="AF117" s="71"/>
      <c r="AG117" s="70"/>
      <c r="AH117" s="70"/>
      <c r="AI117" s="70"/>
      <c r="AJ117" s="71"/>
      <c r="AK117" s="70"/>
      <c r="AL117" s="70"/>
    </row>
    <row r="118" spans="1:38" s="69" customFormat="1" x14ac:dyDescent="0.3">
      <c r="A118" s="69">
        <v>14161100</v>
      </c>
      <c r="B118" s="69">
        <v>23773429</v>
      </c>
      <c r="C118" s="69" t="s">
        <v>59</v>
      </c>
      <c r="D118" s="69" t="s">
        <v>55</v>
      </c>
      <c r="F118" s="80"/>
      <c r="G118" s="70">
        <v>0.90400000000000003</v>
      </c>
      <c r="H118" s="70" t="str">
        <f t="shared" ref="H118:H124" si="175">IF(G118&gt;0.8,"VG",IF(G118&gt;0.7,"G",IF(G118&gt;0.45,"S","NS")))</f>
        <v>VG</v>
      </c>
      <c r="I118" s="70"/>
      <c r="J118" s="70"/>
      <c r="K118" s="70"/>
      <c r="L118" s="71">
        <v>5.8000000000000003E-2</v>
      </c>
      <c r="M118" s="70" t="str">
        <f t="shared" ref="M118:M124" si="176">IF(ABS(L118)&lt;5%,"VG",IF(ABS(L118)&lt;10%,"G",IF(ABS(L118)&lt;15%,"S","NS")))</f>
        <v>G</v>
      </c>
      <c r="N118" s="70"/>
      <c r="O118" s="70"/>
      <c r="P118" s="70"/>
      <c r="Q118" s="70">
        <v>0.307</v>
      </c>
      <c r="R118" s="70" t="str">
        <f t="shared" ref="R118:R124" si="177">IF(Q118&lt;=0.5,"VG",IF(Q118&lt;=0.6,"G",IF(Q118&lt;=0.7,"S","NS")))</f>
        <v>VG</v>
      </c>
      <c r="S118" s="70"/>
      <c r="T118" s="70"/>
      <c r="U118" s="70"/>
      <c r="V118" s="70">
        <v>0.91900000000000004</v>
      </c>
      <c r="W118" s="70" t="str">
        <f t="shared" ref="W118:W124" si="178">IF(V118&gt;0.85,"VG",IF(V118&gt;0.75,"G",IF(V118&gt;0.6,"S","NS")))</f>
        <v>VG</v>
      </c>
      <c r="X118" s="70"/>
      <c r="Y118" s="70"/>
      <c r="Z118" s="70"/>
      <c r="AA118" s="70"/>
      <c r="AB118" s="71"/>
      <c r="AC118" s="70"/>
      <c r="AD118" s="70"/>
      <c r="AE118" s="70"/>
      <c r="AF118" s="71"/>
      <c r="AG118" s="70"/>
      <c r="AH118" s="70"/>
      <c r="AI118" s="70"/>
      <c r="AJ118" s="71"/>
      <c r="AK118" s="70"/>
      <c r="AL118" s="70"/>
    </row>
    <row r="119" spans="1:38" s="69" customFormat="1" x14ac:dyDescent="0.3">
      <c r="A119" s="69">
        <v>14161100</v>
      </c>
      <c r="B119" s="69">
        <v>23773429</v>
      </c>
      <c r="C119" s="69" t="s">
        <v>59</v>
      </c>
      <c r="D119" s="69" t="s">
        <v>163</v>
      </c>
      <c r="F119" s="80"/>
      <c r="G119" s="70">
        <v>-2.8000000000000001E-2</v>
      </c>
      <c r="H119" s="70" t="str">
        <f t="shared" si="175"/>
        <v>NS</v>
      </c>
      <c r="I119" s="70"/>
      <c r="J119" s="70"/>
      <c r="K119" s="70"/>
      <c r="L119" s="71">
        <v>0.47</v>
      </c>
      <c r="M119" s="70" t="str">
        <f t="shared" si="176"/>
        <v>NS</v>
      </c>
      <c r="N119" s="70"/>
      <c r="O119" s="70"/>
      <c r="P119" s="70"/>
      <c r="Q119" s="70">
        <v>0.83399999999999996</v>
      </c>
      <c r="R119" s="70" t="str">
        <f t="shared" si="177"/>
        <v>NS</v>
      </c>
      <c r="S119" s="70"/>
      <c r="T119" s="70"/>
      <c r="U119" s="70"/>
      <c r="V119" s="70">
        <v>0.89200000000000002</v>
      </c>
      <c r="W119" s="70" t="str">
        <f t="shared" si="178"/>
        <v>VG</v>
      </c>
      <c r="X119" s="70"/>
      <c r="Y119" s="70"/>
      <c r="Z119" s="70"/>
      <c r="AA119" s="70"/>
      <c r="AB119" s="71"/>
      <c r="AC119" s="70"/>
      <c r="AD119" s="70"/>
      <c r="AE119" s="70"/>
      <c r="AF119" s="71"/>
      <c r="AG119" s="70"/>
      <c r="AH119" s="70"/>
      <c r="AI119" s="70"/>
      <c r="AJ119" s="71"/>
      <c r="AK119" s="70"/>
      <c r="AL119" s="70"/>
    </row>
    <row r="120" spans="1:38" s="69" customFormat="1" x14ac:dyDescent="0.3">
      <c r="A120" s="69">
        <v>14161100</v>
      </c>
      <c r="B120" s="69">
        <v>23773429</v>
      </c>
      <c r="C120" s="69" t="s">
        <v>59</v>
      </c>
      <c r="D120" s="69" t="s">
        <v>165</v>
      </c>
      <c r="F120" s="80"/>
      <c r="G120" s="70">
        <v>0.82499999999999996</v>
      </c>
      <c r="H120" s="70" t="str">
        <f t="shared" si="175"/>
        <v>VG</v>
      </c>
      <c r="I120" s="70"/>
      <c r="J120" s="70"/>
      <c r="K120" s="70"/>
      <c r="L120" s="71">
        <v>-6.7000000000000004E-2</v>
      </c>
      <c r="M120" s="70" t="str">
        <f t="shared" si="176"/>
        <v>G</v>
      </c>
      <c r="N120" s="70"/>
      <c r="O120" s="70"/>
      <c r="P120" s="70"/>
      <c r="Q120" s="70">
        <v>0.41299999999999998</v>
      </c>
      <c r="R120" s="70" t="str">
        <f t="shared" si="177"/>
        <v>VG</v>
      </c>
      <c r="S120" s="70"/>
      <c r="T120" s="70"/>
      <c r="U120" s="70"/>
      <c r="V120" s="70">
        <v>0.89500000000000002</v>
      </c>
      <c r="W120" s="70" t="str">
        <f t="shared" si="178"/>
        <v>VG</v>
      </c>
      <c r="X120" s="70"/>
      <c r="Y120" s="70"/>
      <c r="Z120" s="70"/>
      <c r="AA120" s="70"/>
      <c r="AB120" s="71"/>
      <c r="AC120" s="70"/>
      <c r="AD120" s="70"/>
      <c r="AE120" s="70"/>
      <c r="AF120" s="71"/>
      <c r="AG120" s="70"/>
      <c r="AH120" s="70"/>
      <c r="AI120" s="70"/>
      <c r="AJ120" s="71"/>
      <c r="AK120" s="70"/>
      <c r="AL120" s="70"/>
    </row>
    <row r="121" spans="1:38" s="63" customFormat="1" x14ac:dyDescent="0.3">
      <c r="A121" s="63">
        <v>14161100</v>
      </c>
      <c r="B121" s="63">
        <v>23773429</v>
      </c>
      <c r="C121" s="63" t="s">
        <v>59</v>
      </c>
      <c r="D121" s="63" t="s">
        <v>174</v>
      </c>
      <c r="F121" s="79">
        <v>1.3</v>
      </c>
      <c r="G121" s="64">
        <v>0.85599999999999998</v>
      </c>
      <c r="H121" s="64" t="str">
        <f t="shared" si="175"/>
        <v>VG</v>
      </c>
      <c r="I121" s="64"/>
      <c r="J121" s="64"/>
      <c r="K121" s="64"/>
      <c r="L121" s="65">
        <v>-7.4999999999999997E-2</v>
      </c>
      <c r="M121" s="64" t="str">
        <f t="shared" si="176"/>
        <v>G</v>
      </c>
      <c r="N121" s="64"/>
      <c r="O121" s="64"/>
      <c r="P121" s="64"/>
      <c r="Q121" s="64">
        <v>0.373</v>
      </c>
      <c r="R121" s="64" t="str">
        <f t="shared" si="177"/>
        <v>VG</v>
      </c>
      <c r="S121" s="64"/>
      <c r="T121" s="64"/>
      <c r="U121" s="64"/>
      <c r="V121" s="64">
        <v>0.92500000000000004</v>
      </c>
      <c r="W121" s="64" t="str">
        <f t="shared" si="178"/>
        <v>VG</v>
      </c>
      <c r="X121" s="64"/>
      <c r="Y121" s="64"/>
      <c r="Z121" s="64"/>
      <c r="AA121" s="64"/>
      <c r="AB121" s="65"/>
      <c r="AC121" s="64"/>
      <c r="AD121" s="64"/>
      <c r="AE121" s="64"/>
      <c r="AF121" s="65"/>
      <c r="AG121" s="64"/>
      <c r="AH121" s="64"/>
      <c r="AI121" s="64"/>
      <c r="AJ121" s="65"/>
      <c r="AK121" s="64"/>
      <c r="AL121" s="64"/>
    </row>
    <row r="122" spans="1:38" s="63" customFormat="1" ht="28.8" x14ac:dyDescent="0.3">
      <c r="A122" s="63">
        <v>14161100</v>
      </c>
      <c r="B122" s="63">
        <v>23773429</v>
      </c>
      <c r="C122" s="63" t="s">
        <v>59</v>
      </c>
      <c r="D122" s="82" t="s">
        <v>175</v>
      </c>
      <c r="E122" s="82"/>
      <c r="F122" s="79">
        <v>1.2</v>
      </c>
      <c r="G122" s="64">
        <v>0.85599999999999998</v>
      </c>
      <c r="H122" s="64" t="str">
        <f t="shared" si="175"/>
        <v>VG</v>
      </c>
      <c r="I122" s="64"/>
      <c r="J122" s="64"/>
      <c r="K122" s="64"/>
      <c r="L122" s="65">
        <v>-7.2999999999999995E-2</v>
      </c>
      <c r="M122" s="64" t="str">
        <f t="shared" si="176"/>
        <v>G</v>
      </c>
      <c r="N122" s="64"/>
      <c r="O122" s="64"/>
      <c r="P122" s="64"/>
      <c r="Q122" s="64">
        <v>0.373</v>
      </c>
      <c r="R122" s="64" t="str">
        <f t="shared" si="177"/>
        <v>VG</v>
      </c>
      <c r="S122" s="64"/>
      <c r="T122" s="64"/>
      <c r="U122" s="64"/>
      <c r="V122" s="64">
        <v>0.92500000000000004</v>
      </c>
      <c r="W122" s="64" t="str">
        <f t="shared" si="178"/>
        <v>VG</v>
      </c>
      <c r="X122" s="64"/>
      <c r="Y122" s="64"/>
      <c r="Z122" s="64"/>
      <c r="AA122" s="64"/>
      <c r="AB122" s="65"/>
      <c r="AC122" s="64"/>
      <c r="AD122" s="64"/>
      <c r="AE122" s="64"/>
      <c r="AF122" s="65"/>
      <c r="AG122" s="64"/>
      <c r="AH122" s="64"/>
      <c r="AI122" s="64"/>
      <c r="AJ122" s="65"/>
      <c r="AK122" s="64"/>
      <c r="AL122" s="64"/>
    </row>
    <row r="123" spans="1:38" s="63" customFormat="1" x14ac:dyDescent="0.3">
      <c r="A123" s="63">
        <v>14161100</v>
      </c>
      <c r="B123" s="63">
        <v>23773429</v>
      </c>
      <c r="C123" s="63" t="s">
        <v>59</v>
      </c>
      <c r="D123" s="82" t="s">
        <v>177</v>
      </c>
      <c r="E123" s="82"/>
      <c r="F123" s="79">
        <v>0.9</v>
      </c>
      <c r="G123" s="64">
        <v>0.92</v>
      </c>
      <c r="H123" s="64" t="str">
        <f t="shared" si="175"/>
        <v>VG</v>
      </c>
      <c r="I123" s="64"/>
      <c r="J123" s="64"/>
      <c r="K123" s="64"/>
      <c r="L123" s="65">
        <v>-8.0000000000000002E-3</v>
      </c>
      <c r="M123" s="64" t="str">
        <f t="shared" si="176"/>
        <v>VG</v>
      </c>
      <c r="N123" s="64"/>
      <c r="O123" s="64"/>
      <c r="P123" s="64"/>
      <c r="Q123" s="64">
        <v>0.28000000000000003</v>
      </c>
      <c r="R123" s="64" t="str">
        <f t="shared" si="177"/>
        <v>VG</v>
      </c>
      <c r="S123" s="64"/>
      <c r="T123" s="64"/>
      <c r="U123" s="64"/>
      <c r="V123" s="64">
        <v>0.92500000000000004</v>
      </c>
      <c r="W123" s="64" t="str">
        <f t="shared" si="178"/>
        <v>VG</v>
      </c>
      <c r="X123" s="64"/>
      <c r="Y123" s="64"/>
      <c r="Z123" s="64"/>
      <c r="AA123" s="64"/>
      <c r="AB123" s="65"/>
      <c r="AC123" s="64"/>
      <c r="AD123" s="64"/>
      <c r="AE123" s="64"/>
      <c r="AF123" s="65"/>
      <c r="AG123" s="64"/>
      <c r="AH123" s="64"/>
      <c r="AI123" s="64"/>
      <c r="AJ123" s="65"/>
      <c r="AK123" s="64"/>
      <c r="AL123" s="64"/>
    </row>
    <row r="124" spans="1:38" s="63" customFormat="1" x14ac:dyDescent="0.3">
      <c r="A124" s="63">
        <v>14161100</v>
      </c>
      <c r="B124" s="63">
        <v>23773429</v>
      </c>
      <c r="C124" s="63" t="s">
        <v>59</v>
      </c>
      <c r="D124" s="99" t="s">
        <v>186</v>
      </c>
      <c r="E124" s="99"/>
      <c r="F124" s="79">
        <v>1.3</v>
      </c>
      <c r="G124" s="64">
        <v>0.86</v>
      </c>
      <c r="H124" s="64" t="str">
        <f t="shared" si="175"/>
        <v>VG</v>
      </c>
      <c r="I124" s="64"/>
      <c r="J124" s="64"/>
      <c r="K124" s="64"/>
      <c r="L124" s="65">
        <v>0.14599999999999999</v>
      </c>
      <c r="M124" s="64" t="str">
        <f t="shared" si="176"/>
        <v>S</v>
      </c>
      <c r="N124" s="64"/>
      <c r="O124" s="64"/>
      <c r="P124" s="64"/>
      <c r="Q124" s="64">
        <v>0.36</v>
      </c>
      <c r="R124" s="64" t="str">
        <f t="shared" si="177"/>
        <v>VG</v>
      </c>
      <c r="S124" s="64"/>
      <c r="T124" s="64"/>
      <c r="U124" s="64"/>
      <c r="V124" s="64">
        <v>0.95</v>
      </c>
      <c r="W124" s="64" t="str">
        <f t="shared" si="178"/>
        <v>VG</v>
      </c>
      <c r="X124" s="64"/>
      <c r="Y124" s="64"/>
      <c r="Z124" s="64"/>
      <c r="AA124" s="64"/>
      <c r="AB124" s="65"/>
      <c r="AC124" s="64"/>
      <c r="AD124" s="64"/>
      <c r="AE124" s="64"/>
      <c r="AF124" s="65"/>
      <c r="AG124" s="64"/>
      <c r="AH124" s="64"/>
      <c r="AI124" s="64"/>
      <c r="AJ124" s="65"/>
      <c r="AK124" s="64"/>
      <c r="AL124" s="64"/>
    </row>
    <row r="125" spans="1:38" s="63" customFormat="1" x14ac:dyDescent="0.3">
      <c r="A125" s="63">
        <v>14161100</v>
      </c>
      <c r="B125" s="63">
        <v>23773429</v>
      </c>
      <c r="C125" s="63" t="s">
        <v>59</v>
      </c>
      <c r="D125" s="99" t="s">
        <v>204</v>
      </c>
      <c r="E125" s="99" t="s">
        <v>201</v>
      </c>
      <c r="F125" s="79">
        <v>0.8</v>
      </c>
      <c r="G125" s="64">
        <v>0.94</v>
      </c>
      <c r="H125" s="64" t="str">
        <f t="shared" ref="H125" si="179">IF(G125&gt;0.8,"VG",IF(G125&gt;0.7,"G",IF(G125&gt;0.45,"S","NS")))</f>
        <v>VG</v>
      </c>
      <c r="I125" s="64"/>
      <c r="J125" s="64"/>
      <c r="K125" s="64"/>
      <c r="L125" s="65">
        <v>-8.9999999999999993E-3</v>
      </c>
      <c r="M125" s="64" t="str">
        <f t="shared" ref="M125" si="180">IF(ABS(L125)&lt;5%,"VG",IF(ABS(L125)&lt;10%,"G",IF(ABS(L125)&lt;15%,"S","NS")))</f>
        <v>VG</v>
      </c>
      <c r="N125" s="64"/>
      <c r="O125" s="64"/>
      <c r="P125" s="64"/>
      <c r="Q125" s="64">
        <v>0.25</v>
      </c>
      <c r="R125" s="64" t="str">
        <f t="shared" ref="R125" si="181">IF(Q125&lt;=0.5,"VG",IF(Q125&lt;=0.6,"G",IF(Q125&lt;=0.7,"S","NS")))</f>
        <v>VG</v>
      </c>
      <c r="S125" s="64"/>
      <c r="T125" s="64"/>
      <c r="U125" s="64"/>
      <c r="V125" s="64">
        <v>0.94</v>
      </c>
      <c r="W125" s="64" t="str">
        <f t="shared" ref="W125" si="182">IF(V125&gt;0.85,"VG",IF(V125&gt;0.75,"G",IF(V125&gt;0.6,"S","NS")))</f>
        <v>VG</v>
      </c>
      <c r="X125" s="64"/>
      <c r="Y125" s="64"/>
      <c r="Z125" s="64"/>
      <c r="AA125" s="64"/>
      <c r="AB125" s="65"/>
      <c r="AC125" s="64"/>
      <c r="AD125" s="64"/>
      <c r="AE125" s="64"/>
      <c r="AF125" s="65"/>
      <c r="AG125" s="64"/>
      <c r="AH125" s="64"/>
      <c r="AI125" s="64"/>
      <c r="AJ125" s="65"/>
      <c r="AK125" s="64"/>
      <c r="AL125" s="64"/>
    </row>
    <row r="126" spans="1:38" s="69" customFormat="1" x14ac:dyDescent="0.3">
      <c r="D126" s="83"/>
      <c r="E126" s="83"/>
      <c r="F126" s="80"/>
      <c r="G126" s="70"/>
      <c r="H126" s="70"/>
      <c r="I126" s="70"/>
      <c r="J126" s="70"/>
      <c r="K126" s="70"/>
      <c r="L126" s="71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1"/>
      <c r="AC126" s="70"/>
      <c r="AD126" s="70"/>
      <c r="AE126" s="70"/>
      <c r="AF126" s="71"/>
      <c r="AG126" s="70"/>
      <c r="AH126" s="70"/>
      <c r="AI126" s="70"/>
      <c r="AJ126" s="71"/>
      <c r="AK126" s="70"/>
      <c r="AL126" s="70"/>
    </row>
    <row r="127" spans="1:38" s="69" customFormat="1" x14ac:dyDescent="0.3">
      <c r="A127" s="69">
        <v>14162200</v>
      </c>
      <c r="B127" s="69">
        <v>23773405</v>
      </c>
      <c r="C127" s="69" t="s">
        <v>10</v>
      </c>
      <c r="D127" s="69" t="s">
        <v>160</v>
      </c>
      <c r="F127" s="77"/>
      <c r="G127" s="70">
        <v>0.23400000000000001</v>
      </c>
      <c r="H127" s="70" t="str">
        <f t="shared" ref="H127:H136" si="183">IF(G127&gt;0.8,"VG",IF(G127&gt;0.7,"G",IF(G127&gt;0.45,"S","NS")))</f>
        <v>NS</v>
      </c>
      <c r="I127" s="70"/>
      <c r="J127" s="70"/>
      <c r="K127" s="70"/>
      <c r="L127" s="71">
        <v>0.21199999999999999</v>
      </c>
      <c r="M127" s="70" t="str">
        <f t="shared" ref="M127:M136" si="184">IF(ABS(L127)&lt;5%,"VG",IF(ABS(L127)&lt;10%,"G",IF(ABS(L127)&lt;15%,"S","NS")))</f>
        <v>NS</v>
      </c>
      <c r="N127" s="70"/>
      <c r="O127" s="70"/>
      <c r="P127" s="70"/>
      <c r="Q127" s="70">
        <v>0.80800000000000005</v>
      </c>
      <c r="R127" s="70" t="str">
        <f t="shared" ref="R127:R136" si="185">IF(Q127&lt;=0.5,"VG",IF(Q127&lt;=0.6,"G",IF(Q127&lt;=0.7,"S","NS")))</f>
        <v>NS</v>
      </c>
      <c r="S127" s="70"/>
      <c r="T127" s="70"/>
      <c r="U127" s="70"/>
      <c r="V127" s="70">
        <v>0.47</v>
      </c>
      <c r="W127" s="70" t="str">
        <f t="shared" ref="W127:W136" si="186">IF(V127&gt;0.85,"VG",IF(V127&gt;0.75,"G",IF(V127&gt;0.6,"S","NS")))</f>
        <v>NS</v>
      </c>
      <c r="X127" s="70"/>
      <c r="Y127" s="70"/>
      <c r="Z127" s="70"/>
      <c r="AA127" s="70"/>
      <c r="AB127" s="71"/>
      <c r="AC127" s="70"/>
      <c r="AD127" s="70"/>
      <c r="AE127" s="70"/>
      <c r="AF127" s="71"/>
      <c r="AG127" s="70"/>
      <c r="AH127" s="70"/>
      <c r="AI127" s="70"/>
      <c r="AJ127" s="71"/>
      <c r="AK127" s="70"/>
      <c r="AL127" s="70"/>
    </row>
    <row r="128" spans="1:38" s="69" customFormat="1" x14ac:dyDescent="0.3">
      <c r="A128" s="69">
        <v>14162200</v>
      </c>
      <c r="B128" s="69">
        <v>23773405</v>
      </c>
      <c r="C128" s="69" t="s">
        <v>10</v>
      </c>
      <c r="D128" s="69" t="s">
        <v>162</v>
      </c>
      <c r="F128" s="77"/>
      <c r="G128" s="70">
        <v>-5.95</v>
      </c>
      <c r="H128" s="70" t="str">
        <f t="shared" si="183"/>
        <v>NS</v>
      </c>
      <c r="I128" s="70"/>
      <c r="J128" s="70"/>
      <c r="K128" s="70"/>
      <c r="L128" s="71">
        <v>-0.44</v>
      </c>
      <c r="M128" s="70" t="str">
        <f t="shared" si="184"/>
        <v>NS</v>
      </c>
      <c r="N128" s="70"/>
      <c r="O128" s="70"/>
      <c r="P128" s="70"/>
      <c r="Q128" s="70">
        <v>1.246</v>
      </c>
      <c r="R128" s="70" t="str">
        <f t="shared" si="185"/>
        <v>NS</v>
      </c>
      <c r="S128" s="70"/>
      <c r="T128" s="70"/>
      <c r="U128" s="70"/>
      <c r="V128" s="70">
        <v>0.64600000000000002</v>
      </c>
      <c r="W128" s="70" t="str">
        <f t="shared" si="186"/>
        <v>S</v>
      </c>
      <c r="X128" s="70"/>
      <c r="Y128" s="70"/>
      <c r="Z128" s="70"/>
      <c r="AA128" s="70"/>
      <c r="AB128" s="71"/>
      <c r="AC128" s="70"/>
      <c r="AD128" s="70"/>
      <c r="AE128" s="70"/>
      <c r="AF128" s="71"/>
      <c r="AG128" s="70"/>
      <c r="AH128" s="70"/>
      <c r="AI128" s="70"/>
      <c r="AJ128" s="71"/>
      <c r="AK128" s="70"/>
      <c r="AL128" s="70"/>
    </row>
    <row r="129" spans="1:38" s="63" customFormat="1" x14ac:dyDescent="0.3">
      <c r="A129" s="63">
        <v>14162200</v>
      </c>
      <c r="B129" s="63">
        <v>23773405</v>
      </c>
      <c r="C129" s="63" t="s">
        <v>10</v>
      </c>
      <c r="D129" s="63" t="s">
        <v>163</v>
      </c>
      <c r="F129" s="79">
        <v>0.09</v>
      </c>
      <c r="G129" s="64">
        <v>0.51700000000000002</v>
      </c>
      <c r="H129" s="64" t="str">
        <f t="shared" si="183"/>
        <v>S</v>
      </c>
      <c r="I129" s="64"/>
      <c r="J129" s="64"/>
      <c r="K129" s="64"/>
      <c r="L129" s="65">
        <v>-1.0999999999999999E-2</v>
      </c>
      <c r="M129" s="64" t="str">
        <f t="shared" si="184"/>
        <v>VG</v>
      </c>
      <c r="N129" s="64"/>
      <c r="O129" s="64"/>
      <c r="P129" s="64"/>
      <c r="Q129" s="64">
        <v>0.69399999999999995</v>
      </c>
      <c r="R129" s="64" t="str">
        <f t="shared" si="185"/>
        <v>S</v>
      </c>
      <c r="S129" s="64"/>
      <c r="T129" s="64"/>
      <c r="U129" s="64"/>
      <c r="V129" s="64">
        <v>0.61699999999999999</v>
      </c>
      <c r="W129" s="64" t="str">
        <f t="shared" si="186"/>
        <v>S</v>
      </c>
      <c r="X129" s="64"/>
      <c r="Y129" s="64"/>
      <c r="Z129" s="64"/>
      <c r="AA129" s="64"/>
      <c r="AB129" s="65"/>
      <c r="AC129" s="64"/>
      <c r="AD129" s="64"/>
      <c r="AE129" s="64"/>
      <c r="AF129" s="65"/>
      <c r="AG129" s="64"/>
      <c r="AH129" s="64"/>
      <c r="AI129" s="64"/>
      <c r="AJ129" s="65"/>
      <c r="AK129" s="64"/>
      <c r="AL129" s="64"/>
    </row>
    <row r="130" spans="1:38" s="63" customFormat="1" x14ac:dyDescent="0.3">
      <c r="A130" s="63">
        <v>14162200</v>
      </c>
      <c r="B130" s="63">
        <v>23773405</v>
      </c>
      <c r="C130" s="63" t="s">
        <v>10</v>
      </c>
      <c r="D130" s="63" t="s">
        <v>166</v>
      </c>
      <c r="F130" s="79">
        <v>0.09</v>
      </c>
      <c r="G130" s="64">
        <v>0.51700000000000002</v>
      </c>
      <c r="H130" s="64" t="str">
        <f t="shared" si="183"/>
        <v>S</v>
      </c>
      <c r="I130" s="64"/>
      <c r="J130" s="64"/>
      <c r="K130" s="64"/>
      <c r="L130" s="65">
        <v>-1.0999999999999999E-2</v>
      </c>
      <c r="M130" s="64" t="str">
        <f t="shared" si="184"/>
        <v>VG</v>
      </c>
      <c r="N130" s="64"/>
      <c r="O130" s="64"/>
      <c r="P130" s="64"/>
      <c r="Q130" s="64">
        <v>0.69399999999999995</v>
      </c>
      <c r="R130" s="64" t="str">
        <f t="shared" si="185"/>
        <v>S</v>
      </c>
      <c r="S130" s="64"/>
      <c r="T130" s="64"/>
      <c r="U130" s="64"/>
      <c r="V130" s="64">
        <v>0.61599999999999999</v>
      </c>
      <c r="W130" s="64" t="str">
        <f t="shared" si="186"/>
        <v>S</v>
      </c>
      <c r="X130" s="64"/>
      <c r="Y130" s="64"/>
      <c r="Z130" s="64"/>
      <c r="AA130" s="64"/>
      <c r="AB130" s="65"/>
      <c r="AC130" s="64"/>
      <c r="AD130" s="64"/>
      <c r="AE130" s="64"/>
      <c r="AF130" s="65"/>
      <c r="AG130" s="64"/>
      <c r="AH130" s="64"/>
      <c r="AI130" s="64"/>
      <c r="AJ130" s="65"/>
      <c r="AK130" s="64"/>
      <c r="AL130" s="64"/>
    </row>
    <row r="131" spans="1:38" s="76" customFormat="1" x14ac:dyDescent="0.3">
      <c r="A131" s="76">
        <v>14162200</v>
      </c>
      <c r="B131" s="76">
        <v>23773405</v>
      </c>
      <c r="C131" s="76" t="s">
        <v>10</v>
      </c>
      <c r="D131" s="76" t="s">
        <v>167</v>
      </c>
      <c r="F131" s="77">
        <v>1.25</v>
      </c>
      <c r="G131" s="16">
        <v>0.17799999999999999</v>
      </c>
      <c r="H131" s="16" t="str">
        <f t="shared" si="183"/>
        <v>NS</v>
      </c>
      <c r="I131" s="16"/>
      <c r="J131" s="16"/>
      <c r="K131" s="16"/>
      <c r="L131" s="28">
        <v>-0.13</v>
      </c>
      <c r="M131" s="16" t="str">
        <f t="shared" si="184"/>
        <v>S</v>
      </c>
      <c r="N131" s="16"/>
      <c r="O131" s="16"/>
      <c r="P131" s="16"/>
      <c r="Q131" s="16">
        <v>0.85399999999999998</v>
      </c>
      <c r="R131" s="16" t="str">
        <f t="shared" si="185"/>
        <v>NS</v>
      </c>
      <c r="S131" s="16"/>
      <c r="T131" s="16"/>
      <c r="U131" s="16"/>
      <c r="V131" s="16">
        <v>0.61599999999999999</v>
      </c>
      <c r="W131" s="16" t="str">
        <f t="shared" si="186"/>
        <v>S</v>
      </c>
      <c r="X131" s="16"/>
      <c r="Y131" s="16"/>
      <c r="Z131" s="16"/>
      <c r="AA131" s="16"/>
      <c r="AB131" s="28"/>
      <c r="AC131" s="16"/>
      <c r="AD131" s="16"/>
      <c r="AE131" s="16"/>
      <c r="AF131" s="28"/>
      <c r="AG131" s="16"/>
      <c r="AH131" s="16"/>
      <c r="AI131" s="16"/>
      <c r="AJ131" s="28"/>
      <c r="AK131" s="16"/>
      <c r="AL131" s="16"/>
    </row>
    <row r="132" spans="1:38" s="63" customFormat="1" x14ac:dyDescent="0.3">
      <c r="A132" s="63">
        <v>14162200</v>
      </c>
      <c r="B132" s="63">
        <v>23773405</v>
      </c>
      <c r="C132" s="63" t="s">
        <v>10</v>
      </c>
      <c r="D132" s="63" t="s">
        <v>174</v>
      </c>
      <c r="F132" s="79">
        <v>2</v>
      </c>
      <c r="G132" s="64">
        <v>0.51200000000000001</v>
      </c>
      <c r="H132" s="64" t="str">
        <f t="shared" si="183"/>
        <v>S</v>
      </c>
      <c r="I132" s="64"/>
      <c r="J132" s="64"/>
      <c r="K132" s="64"/>
      <c r="L132" s="65">
        <v>-6.0000000000000001E-3</v>
      </c>
      <c r="M132" s="64" t="str">
        <f t="shared" si="184"/>
        <v>VG</v>
      </c>
      <c r="N132" s="64"/>
      <c r="O132" s="64"/>
      <c r="P132" s="64"/>
      <c r="Q132" s="81">
        <v>0.70199999999999996</v>
      </c>
      <c r="R132" s="64" t="str">
        <f t="shared" si="185"/>
        <v>NS</v>
      </c>
      <c r="S132" s="64"/>
      <c r="T132" s="64"/>
      <c r="U132" s="64"/>
      <c r="V132" s="64">
        <v>0.58899999999999997</v>
      </c>
      <c r="W132" s="64" t="str">
        <f t="shared" si="186"/>
        <v>NS</v>
      </c>
      <c r="X132" s="64"/>
      <c r="Y132" s="64"/>
      <c r="Z132" s="64"/>
      <c r="AA132" s="64"/>
      <c r="AB132" s="65"/>
      <c r="AC132" s="64"/>
      <c r="AD132" s="64"/>
      <c r="AE132" s="64"/>
      <c r="AF132" s="65"/>
      <c r="AG132" s="64"/>
      <c r="AH132" s="64"/>
      <c r="AI132" s="64"/>
      <c r="AJ132" s="65"/>
      <c r="AK132" s="64"/>
      <c r="AL132" s="64"/>
    </row>
    <row r="133" spans="1:38" s="63" customFormat="1" ht="28.8" x14ac:dyDescent="0.3">
      <c r="A133" s="63">
        <v>14162200</v>
      </c>
      <c r="B133" s="63">
        <v>23773405</v>
      </c>
      <c r="C133" s="63" t="s">
        <v>10</v>
      </c>
      <c r="D133" s="82" t="s">
        <v>175</v>
      </c>
      <c r="E133" s="82"/>
      <c r="F133" s="79">
        <v>2</v>
      </c>
      <c r="G133" s="64">
        <v>0.53</v>
      </c>
      <c r="H133" s="64" t="str">
        <f t="shared" si="183"/>
        <v>S</v>
      </c>
      <c r="I133" s="64"/>
      <c r="J133" s="64"/>
      <c r="K133" s="64"/>
      <c r="L133" s="65">
        <v>1.2E-2</v>
      </c>
      <c r="M133" s="64" t="str">
        <f t="shared" si="184"/>
        <v>VG</v>
      </c>
      <c r="N133" s="64"/>
      <c r="O133" s="64"/>
      <c r="P133" s="64"/>
      <c r="Q133" s="64">
        <v>0.69</v>
      </c>
      <c r="R133" s="64" t="str">
        <f t="shared" si="185"/>
        <v>S</v>
      </c>
      <c r="S133" s="64"/>
      <c r="T133" s="64"/>
      <c r="U133" s="64"/>
      <c r="V133" s="64">
        <v>0.6</v>
      </c>
      <c r="W133" s="64" t="str">
        <f t="shared" si="186"/>
        <v>NS</v>
      </c>
      <c r="X133" s="64"/>
      <c r="Y133" s="64"/>
      <c r="Z133" s="64"/>
      <c r="AA133" s="64"/>
      <c r="AB133" s="65"/>
      <c r="AC133" s="64"/>
      <c r="AD133" s="64"/>
      <c r="AE133" s="64"/>
      <c r="AF133" s="65"/>
      <c r="AG133" s="64"/>
      <c r="AH133" s="64"/>
      <c r="AI133" s="64"/>
      <c r="AJ133" s="65"/>
      <c r="AK133" s="64"/>
      <c r="AL133" s="64"/>
    </row>
    <row r="134" spans="1:38" s="63" customFormat="1" x14ac:dyDescent="0.3">
      <c r="A134" s="63">
        <v>14162200</v>
      </c>
      <c r="B134" s="63">
        <v>23773405</v>
      </c>
      <c r="C134" s="63" t="s">
        <v>10</v>
      </c>
      <c r="D134" s="82" t="s">
        <v>177</v>
      </c>
      <c r="E134" s="82"/>
      <c r="F134" s="79">
        <v>1.8</v>
      </c>
      <c r="G134" s="64">
        <v>0.54</v>
      </c>
      <c r="H134" s="64" t="str">
        <f t="shared" si="183"/>
        <v>S</v>
      </c>
      <c r="I134" s="64"/>
      <c r="J134" s="64"/>
      <c r="K134" s="64"/>
      <c r="L134" s="65">
        <v>0.13300000000000001</v>
      </c>
      <c r="M134" s="64" t="str">
        <f t="shared" si="184"/>
        <v>S</v>
      </c>
      <c r="N134" s="64"/>
      <c r="O134" s="64"/>
      <c r="P134" s="64"/>
      <c r="Q134" s="64">
        <v>0.65</v>
      </c>
      <c r="R134" s="64" t="str">
        <f t="shared" si="185"/>
        <v>S</v>
      </c>
      <c r="S134" s="64"/>
      <c r="T134" s="64"/>
      <c r="U134" s="64"/>
      <c r="V134" s="64">
        <v>0.63</v>
      </c>
      <c r="W134" s="64" t="str">
        <f t="shared" si="186"/>
        <v>S</v>
      </c>
      <c r="X134" s="64"/>
      <c r="Y134" s="64"/>
      <c r="Z134" s="64"/>
      <c r="AA134" s="64"/>
      <c r="AB134" s="65"/>
      <c r="AC134" s="64"/>
      <c r="AD134" s="64"/>
      <c r="AE134" s="64"/>
      <c r="AF134" s="65"/>
      <c r="AG134" s="64"/>
      <c r="AH134" s="64"/>
      <c r="AI134" s="64"/>
      <c r="AJ134" s="65"/>
      <c r="AK134" s="64"/>
      <c r="AL134" s="64"/>
    </row>
    <row r="135" spans="1:38" s="76" customFormat="1" x14ac:dyDescent="0.3">
      <c r="A135" s="76">
        <v>14162200</v>
      </c>
      <c r="B135" s="76">
        <v>23773405</v>
      </c>
      <c r="C135" s="76" t="s">
        <v>10</v>
      </c>
      <c r="D135" s="111" t="s">
        <v>178</v>
      </c>
      <c r="E135" s="111"/>
      <c r="F135" s="77">
        <v>2.2999999999999998</v>
      </c>
      <c r="G135" s="16">
        <v>0.23</v>
      </c>
      <c r="H135" s="16" t="str">
        <f t="shared" si="183"/>
        <v>NS</v>
      </c>
      <c r="I135" s="16"/>
      <c r="J135" s="16"/>
      <c r="K135" s="16"/>
      <c r="L135" s="28">
        <v>0.35799999999999998</v>
      </c>
      <c r="M135" s="16" t="str">
        <f t="shared" si="184"/>
        <v>NS</v>
      </c>
      <c r="N135" s="16"/>
      <c r="O135" s="16"/>
      <c r="P135" s="16"/>
      <c r="Q135" s="16">
        <v>0.74</v>
      </c>
      <c r="R135" s="16" t="str">
        <f t="shared" si="185"/>
        <v>NS</v>
      </c>
      <c r="S135" s="16"/>
      <c r="T135" s="16"/>
      <c r="U135" s="16"/>
      <c r="V135" s="16">
        <v>0.63</v>
      </c>
      <c r="W135" s="16" t="str">
        <f t="shared" si="186"/>
        <v>S</v>
      </c>
      <c r="X135" s="16"/>
      <c r="Y135" s="16"/>
      <c r="Z135" s="16"/>
      <c r="AA135" s="16"/>
      <c r="AB135" s="28"/>
      <c r="AC135" s="16"/>
      <c r="AD135" s="16"/>
      <c r="AE135" s="16"/>
      <c r="AF135" s="28"/>
      <c r="AG135" s="16"/>
      <c r="AH135" s="16"/>
      <c r="AI135" s="16"/>
      <c r="AJ135" s="28"/>
      <c r="AK135" s="16"/>
      <c r="AL135" s="16"/>
    </row>
    <row r="136" spans="1:38" s="76" customFormat="1" x14ac:dyDescent="0.3">
      <c r="A136" s="76">
        <v>14162200</v>
      </c>
      <c r="B136" s="76">
        <v>23773405</v>
      </c>
      <c r="C136" s="76" t="s">
        <v>10</v>
      </c>
      <c r="D136" s="111" t="s">
        <v>186</v>
      </c>
      <c r="E136" s="111"/>
      <c r="F136" s="77">
        <v>2.4</v>
      </c>
      <c r="G136" s="16">
        <v>0.21</v>
      </c>
      <c r="H136" s="16" t="str">
        <f t="shared" si="183"/>
        <v>NS</v>
      </c>
      <c r="I136" s="16"/>
      <c r="J136" s="16"/>
      <c r="K136" s="16"/>
      <c r="L136" s="28">
        <v>0.37</v>
      </c>
      <c r="M136" s="16" t="str">
        <f t="shared" si="184"/>
        <v>NS</v>
      </c>
      <c r="N136" s="16"/>
      <c r="O136" s="16"/>
      <c r="P136" s="16"/>
      <c r="Q136" s="16">
        <v>0.63</v>
      </c>
      <c r="R136" s="16" t="str">
        <f t="shared" si="185"/>
        <v>S</v>
      </c>
      <c r="S136" s="16"/>
      <c r="T136" s="16"/>
      <c r="U136" s="16"/>
      <c r="V136" s="16">
        <v>0.63</v>
      </c>
      <c r="W136" s="16" t="str">
        <f t="shared" si="186"/>
        <v>S</v>
      </c>
      <c r="X136" s="16"/>
      <c r="Y136" s="16"/>
      <c r="Z136" s="16"/>
      <c r="AA136" s="16"/>
      <c r="AB136" s="28"/>
      <c r="AC136" s="16"/>
      <c r="AD136" s="16"/>
      <c r="AE136" s="16"/>
      <c r="AF136" s="28"/>
      <c r="AG136" s="16"/>
      <c r="AH136" s="16"/>
      <c r="AI136" s="16"/>
      <c r="AJ136" s="28"/>
      <c r="AK136" s="16"/>
      <c r="AL136" s="16"/>
    </row>
    <row r="137" spans="1:38" s="76" customFormat="1" ht="28.8" x14ac:dyDescent="0.3">
      <c r="A137" s="76">
        <v>14162200</v>
      </c>
      <c r="B137" s="76">
        <v>23773405</v>
      </c>
      <c r="C137" s="76" t="s">
        <v>10</v>
      </c>
      <c r="D137" s="111" t="s">
        <v>204</v>
      </c>
      <c r="E137" s="111" t="s">
        <v>200</v>
      </c>
      <c r="F137" s="77">
        <v>1.8</v>
      </c>
      <c r="G137" s="16">
        <v>0.56999999999999995</v>
      </c>
      <c r="H137" s="16" t="str">
        <f t="shared" ref="H137" si="187">IF(G137&gt;0.8,"VG",IF(G137&gt;0.7,"G",IF(G137&gt;0.45,"S","NS")))</f>
        <v>S</v>
      </c>
      <c r="I137" s="16"/>
      <c r="J137" s="16"/>
      <c r="K137" s="16"/>
      <c r="L137" s="28">
        <v>0.13700000000000001</v>
      </c>
      <c r="M137" s="16" t="str">
        <f t="shared" ref="M137" si="188">IF(ABS(L137)&lt;5%,"VG",IF(ABS(L137)&lt;10%,"G",IF(ABS(L137)&lt;15%,"S","NS")))</f>
        <v>S</v>
      </c>
      <c r="N137" s="16"/>
      <c r="O137" s="16"/>
      <c r="P137" s="16"/>
      <c r="Q137" s="16">
        <v>0.63</v>
      </c>
      <c r="R137" s="16" t="str">
        <f t="shared" ref="R137" si="189">IF(Q137&lt;=0.5,"VG",IF(Q137&lt;=0.6,"G",IF(Q137&lt;=0.7,"S","NS")))</f>
        <v>S</v>
      </c>
      <c r="S137" s="16"/>
      <c r="T137" s="16"/>
      <c r="U137" s="16"/>
      <c r="V137" s="16">
        <v>0.65</v>
      </c>
      <c r="W137" s="16" t="str">
        <f t="shared" ref="W137" si="190">IF(V137&gt;0.85,"VG",IF(V137&gt;0.75,"G",IF(V137&gt;0.6,"S","NS")))</f>
        <v>S</v>
      </c>
      <c r="X137" s="16"/>
      <c r="Y137" s="16"/>
      <c r="Z137" s="16"/>
      <c r="AA137" s="16"/>
      <c r="AB137" s="28"/>
      <c r="AC137" s="16"/>
      <c r="AD137" s="16"/>
      <c r="AE137" s="16"/>
      <c r="AF137" s="28"/>
      <c r="AG137" s="16"/>
      <c r="AH137" s="16"/>
      <c r="AI137" s="16"/>
      <c r="AJ137" s="28"/>
      <c r="AK137" s="16"/>
      <c r="AL137" s="16"/>
    </row>
    <row r="138" spans="1:38" s="69" customFormat="1" x14ac:dyDescent="0.3">
      <c r="F138" s="80"/>
      <c r="G138" s="70"/>
      <c r="H138" s="70"/>
      <c r="I138" s="70"/>
      <c r="J138" s="70"/>
      <c r="K138" s="70"/>
      <c r="L138" s="71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1"/>
      <c r="AC138" s="70"/>
      <c r="AD138" s="70"/>
      <c r="AE138" s="70"/>
      <c r="AF138" s="71"/>
      <c r="AG138" s="70"/>
      <c r="AH138" s="70"/>
      <c r="AI138" s="70"/>
      <c r="AJ138" s="71"/>
      <c r="AK138" s="70"/>
      <c r="AL138" s="70"/>
    </row>
    <row r="139" spans="1:38" x14ac:dyDescent="0.3">
      <c r="A139">
        <v>14162500</v>
      </c>
      <c r="B139">
        <v>23772909</v>
      </c>
      <c r="C139" t="s">
        <v>11</v>
      </c>
      <c r="D139" t="s">
        <v>55</v>
      </c>
      <c r="G139" s="16">
        <v>0.88500000000000001</v>
      </c>
      <c r="H139" s="16" t="str">
        <f t="shared" ref="H139:H151" si="191">IF(G139&gt;0.8,"VG",IF(G139&gt;0.7,"G",IF(G139&gt;0.45,"S","NS")))</f>
        <v>VG</v>
      </c>
      <c r="L139" s="19">
        <v>-1.6E-2</v>
      </c>
      <c r="M139" s="19" t="str">
        <f t="shared" ref="M139:M151" si="192">IF(ABS(L139)&lt;5%,"VG",IF(ABS(L139)&lt;10%,"G",IF(ABS(L139)&lt;15%,"S","NS")))</f>
        <v>VG</v>
      </c>
      <c r="Q139" s="17">
        <v>0.33700000000000002</v>
      </c>
      <c r="R139" s="17" t="str">
        <f t="shared" ref="R139:R151" si="193">IF(Q139&lt;=0.5,"VG",IF(Q139&lt;=0.6,"G",IF(Q139&lt;=0.7,"S","NS")))</f>
        <v>VG</v>
      </c>
      <c r="V139" s="18">
        <v>0.92100000000000004</v>
      </c>
      <c r="W139" s="18" t="str">
        <f t="shared" ref="W139:W151" si="194">IF(V139&gt;0.85,"VG",IF(V139&gt;0.75,"G",IF(V139&gt;0.6,"S","NS")))</f>
        <v>VG</v>
      </c>
    </row>
    <row r="140" spans="1:38" s="69" customFormat="1" x14ac:dyDescent="0.3">
      <c r="A140" s="69">
        <v>14162500</v>
      </c>
      <c r="B140" s="69">
        <v>23772909</v>
      </c>
      <c r="C140" s="69" t="s">
        <v>11</v>
      </c>
      <c r="D140" s="69" t="s">
        <v>163</v>
      </c>
      <c r="F140" s="80"/>
      <c r="G140" s="70">
        <v>0.877</v>
      </c>
      <c r="H140" s="70" t="str">
        <f t="shared" si="191"/>
        <v>VG</v>
      </c>
      <c r="I140" s="70"/>
      <c r="J140" s="70"/>
      <c r="K140" s="70"/>
      <c r="L140" s="71">
        <v>-6.0000000000000001E-3</v>
      </c>
      <c r="M140" s="71" t="str">
        <f t="shared" si="192"/>
        <v>VG</v>
      </c>
      <c r="N140" s="70"/>
      <c r="O140" s="70"/>
      <c r="P140" s="70"/>
      <c r="Q140" s="70">
        <v>0.34899999999999998</v>
      </c>
      <c r="R140" s="70" t="str">
        <f t="shared" si="193"/>
        <v>VG</v>
      </c>
      <c r="S140" s="70"/>
      <c r="T140" s="70"/>
      <c r="U140" s="70"/>
      <c r="V140" s="70">
        <v>0.90100000000000002</v>
      </c>
      <c r="W140" s="70" t="str">
        <f t="shared" si="194"/>
        <v>VG</v>
      </c>
      <c r="X140" s="70"/>
      <c r="Y140" s="70"/>
      <c r="Z140" s="70"/>
      <c r="AA140" s="70"/>
      <c r="AB140" s="71"/>
      <c r="AC140" s="70"/>
      <c r="AD140" s="70"/>
      <c r="AE140" s="70"/>
      <c r="AF140" s="71"/>
      <c r="AG140" s="70"/>
      <c r="AH140" s="70"/>
      <c r="AI140" s="70"/>
      <c r="AJ140" s="71"/>
      <c r="AK140" s="70"/>
      <c r="AL140" s="70"/>
    </row>
    <row r="141" spans="1:38" s="69" customFormat="1" x14ac:dyDescent="0.3">
      <c r="A141" s="69">
        <v>14162500</v>
      </c>
      <c r="B141" s="69">
        <v>23772909</v>
      </c>
      <c r="C141" s="69" t="s">
        <v>11</v>
      </c>
      <c r="D141" s="69" t="s">
        <v>165</v>
      </c>
      <c r="F141" s="80"/>
      <c r="G141" s="70">
        <v>0.78400000000000003</v>
      </c>
      <c r="H141" s="70" t="str">
        <f t="shared" si="191"/>
        <v>G</v>
      </c>
      <c r="I141" s="70"/>
      <c r="J141" s="70"/>
      <c r="K141" s="70"/>
      <c r="L141" s="71">
        <v>-4.4999999999999998E-2</v>
      </c>
      <c r="M141" s="71" t="str">
        <f t="shared" si="192"/>
        <v>VG</v>
      </c>
      <c r="N141" s="70"/>
      <c r="O141" s="70"/>
      <c r="P141" s="70"/>
      <c r="Q141" s="70">
        <v>0.45800000000000002</v>
      </c>
      <c r="R141" s="70" t="str">
        <f t="shared" si="193"/>
        <v>VG</v>
      </c>
      <c r="S141" s="70"/>
      <c r="T141" s="70"/>
      <c r="U141" s="70"/>
      <c r="V141" s="70">
        <v>0.876</v>
      </c>
      <c r="W141" s="70" t="str">
        <f t="shared" si="194"/>
        <v>VG</v>
      </c>
      <c r="X141" s="70"/>
      <c r="Y141" s="70"/>
      <c r="Z141" s="70"/>
      <c r="AA141" s="70"/>
      <c r="AB141" s="71"/>
      <c r="AC141" s="70"/>
      <c r="AD141" s="70"/>
      <c r="AE141" s="70"/>
      <c r="AF141" s="71"/>
      <c r="AG141" s="70"/>
      <c r="AH141" s="70"/>
      <c r="AI141" s="70"/>
      <c r="AJ141" s="71"/>
      <c r="AK141" s="70"/>
      <c r="AL141" s="70"/>
    </row>
    <row r="142" spans="1:38" s="69" customFormat="1" x14ac:dyDescent="0.3">
      <c r="A142" s="69">
        <v>14162500</v>
      </c>
      <c r="B142" s="69">
        <v>23772909</v>
      </c>
      <c r="C142" s="69" t="s">
        <v>11</v>
      </c>
      <c r="D142" s="69" t="s">
        <v>168</v>
      </c>
      <c r="F142" s="80"/>
      <c r="G142" s="70">
        <v>0.9</v>
      </c>
      <c r="H142" s="70" t="str">
        <f t="shared" si="191"/>
        <v>VG</v>
      </c>
      <c r="I142" s="70"/>
      <c r="J142" s="70"/>
      <c r="K142" s="70"/>
      <c r="L142" s="71">
        <v>8.9999999999999993E-3</v>
      </c>
      <c r="M142" s="71" t="str">
        <f t="shared" si="192"/>
        <v>VG</v>
      </c>
      <c r="N142" s="70"/>
      <c r="O142" s="70"/>
      <c r="P142" s="70"/>
      <c r="Q142" s="70">
        <v>0.315</v>
      </c>
      <c r="R142" s="70" t="str">
        <f t="shared" si="193"/>
        <v>VG</v>
      </c>
      <c r="S142" s="70"/>
      <c r="T142" s="70"/>
      <c r="U142" s="70"/>
      <c r="V142" s="70">
        <v>0.91500000000000004</v>
      </c>
      <c r="W142" s="70" t="str">
        <f t="shared" si="194"/>
        <v>VG</v>
      </c>
      <c r="X142" s="70"/>
      <c r="Y142" s="70"/>
      <c r="Z142" s="70"/>
      <c r="AA142" s="70"/>
      <c r="AB142" s="71"/>
      <c r="AC142" s="70"/>
      <c r="AD142" s="70"/>
      <c r="AE142" s="70"/>
      <c r="AF142" s="71"/>
      <c r="AG142" s="70"/>
      <c r="AH142" s="70"/>
      <c r="AI142" s="70"/>
      <c r="AJ142" s="71"/>
      <c r="AK142" s="70"/>
      <c r="AL142" s="70"/>
    </row>
    <row r="143" spans="1:38" s="63" customFormat="1" x14ac:dyDescent="0.3">
      <c r="A143" s="63">
        <v>14162500</v>
      </c>
      <c r="B143" s="63">
        <v>23772909</v>
      </c>
      <c r="C143" s="63" t="s">
        <v>11</v>
      </c>
      <c r="D143" s="63" t="s">
        <v>169</v>
      </c>
      <c r="F143" s="79"/>
      <c r="G143" s="64">
        <v>0.877</v>
      </c>
      <c r="H143" s="64" t="str">
        <f t="shared" si="191"/>
        <v>VG</v>
      </c>
      <c r="I143" s="64"/>
      <c r="J143" s="64"/>
      <c r="K143" s="64"/>
      <c r="L143" s="65">
        <v>-1.7999999999999999E-2</v>
      </c>
      <c r="M143" s="65" t="str">
        <f t="shared" si="192"/>
        <v>VG</v>
      </c>
      <c r="N143" s="64"/>
      <c r="O143" s="64"/>
      <c r="P143" s="64"/>
      <c r="Q143" s="64">
        <v>0.34899999999999998</v>
      </c>
      <c r="R143" s="64" t="str">
        <f t="shared" si="193"/>
        <v>VG</v>
      </c>
      <c r="S143" s="64"/>
      <c r="T143" s="64"/>
      <c r="U143" s="64"/>
      <c r="V143" s="64">
        <v>0.92900000000000005</v>
      </c>
      <c r="W143" s="64" t="str">
        <f t="shared" si="194"/>
        <v>VG</v>
      </c>
      <c r="X143" s="64"/>
      <c r="Y143" s="64"/>
      <c r="Z143" s="64"/>
      <c r="AA143" s="64"/>
      <c r="AB143" s="65"/>
      <c r="AC143" s="64"/>
      <c r="AD143" s="64"/>
      <c r="AE143" s="64"/>
      <c r="AF143" s="65"/>
      <c r="AG143" s="64"/>
      <c r="AH143" s="64"/>
      <c r="AI143" s="64"/>
      <c r="AJ143" s="65"/>
      <c r="AK143" s="64"/>
      <c r="AL143" s="64"/>
    </row>
    <row r="144" spans="1:38" s="76" customFormat="1" x14ac:dyDescent="0.3">
      <c r="A144" s="76">
        <v>14162500</v>
      </c>
      <c r="B144" s="76">
        <v>23772909</v>
      </c>
      <c r="C144" s="76" t="s">
        <v>11</v>
      </c>
      <c r="D144" s="76" t="s">
        <v>170</v>
      </c>
      <c r="F144" s="77"/>
      <c r="G144" s="16">
        <v>-0.108</v>
      </c>
      <c r="H144" s="16" t="str">
        <f t="shared" si="191"/>
        <v>NS</v>
      </c>
      <c r="I144" s="16"/>
      <c r="J144" s="16"/>
      <c r="K144" s="16"/>
      <c r="L144" s="28">
        <v>-0.16300000000000001</v>
      </c>
      <c r="M144" s="28" t="str">
        <f t="shared" si="192"/>
        <v>NS</v>
      </c>
      <c r="N144" s="16"/>
      <c r="O144" s="16"/>
      <c r="P144" s="16"/>
      <c r="Q144" s="16">
        <v>0.89500000000000002</v>
      </c>
      <c r="R144" s="16" t="str">
        <f t="shared" si="193"/>
        <v>NS</v>
      </c>
      <c r="S144" s="16"/>
      <c r="T144" s="16"/>
      <c r="U144" s="16"/>
      <c r="V144" s="16">
        <v>0.94799999999999995</v>
      </c>
      <c r="W144" s="16" t="str">
        <f t="shared" si="194"/>
        <v>VG</v>
      </c>
      <c r="X144" s="16"/>
      <c r="Y144" s="16"/>
      <c r="Z144" s="16"/>
      <c r="AA144" s="16"/>
      <c r="AB144" s="28"/>
      <c r="AC144" s="16"/>
      <c r="AD144" s="16"/>
      <c r="AE144" s="16"/>
      <c r="AF144" s="28"/>
      <c r="AG144" s="16"/>
      <c r="AH144" s="16"/>
      <c r="AI144" s="16"/>
      <c r="AJ144" s="28"/>
      <c r="AK144" s="16"/>
      <c r="AL144" s="16"/>
    </row>
    <row r="145" spans="1:38" s="63" customFormat="1" x14ac:dyDescent="0.3">
      <c r="A145" s="63">
        <v>14162500</v>
      </c>
      <c r="B145" s="63">
        <v>23772909</v>
      </c>
      <c r="C145" s="63" t="s">
        <v>11</v>
      </c>
      <c r="D145" s="63" t="s">
        <v>172</v>
      </c>
      <c r="F145" s="79">
        <v>1.6</v>
      </c>
      <c r="G145" s="64">
        <v>0.47299999999999998</v>
      </c>
      <c r="H145" s="64" t="str">
        <f t="shared" si="191"/>
        <v>S</v>
      </c>
      <c r="I145" s="64"/>
      <c r="J145" s="64"/>
      <c r="K145" s="64"/>
      <c r="L145" s="65">
        <v>-0.109</v>
      </c>
      <c r="M145" s="65" t="str">
        <f t="shared" si="192"/>
        <v>S</v>
      </c>
      <c r="N145" s="64"/>
      <c r="O145" s="64"/>
      <c r="P145" s="64"/>
      <c r="Q145" s="64">
        <v>0.67700000000000005</v>
      </c>
      <c r="R145" s="64" t="str">
        <f t="shared" si="193"/>
        <v>S</v>
      </c>
      <c r="S145" s="64"/>
      <c r="T145" s="64"/>
      <c r="U145" s="64"/>
      <c r="V145" s="64">
        <v>0.94799999999999995</v>
      </c>
      <c r="W145" s="64" t="str">
        <f t="shared" si="194"/>
        <v>VG</v>
      </c>
      <c r="X145" s="64"/>
      <c r="Y145" s="64"/>
      <c r="Z145" s="64"/>
      <c r="AA145" s="64"/>
      <c r="AB145" s="65"/>
      <c r="AC145" s="64"/>
      <c r="AD145" s="64"/>
      <c r="AE145" s="64"/>
      <c r="AF145" s="65"/>
      <c r="AG145" s="64"/>
      <c r="AH145" s="64"/>
      <c r="AI145" s="64"/>
      <c r="AJ145" s="65"/>
      <c r="AK145" s="64"/>
      <c r="AL145" s="64"/>
    </row>
    <row r="146" spans="1:38" s="63" customFormat="1" x14ac:dyDescent="0.3">
      <c r="A146" s="63">
        <v>14162500</v>
      </c>
      <c r="B146" s="63">
        <v>23772909</v>
      </c>
      <c r="C146" s="63" t="s">
        <v>11</v>
      </c>
      <c r="D146" s="63" t="s">
        <v>174</v>
      </c>
      <c r="F146" s="79">
        <v>1.6</v>
      </c>
      <c r="G146" s="64">
        <v>0.48</v>
      </c>
      <c r="H146" s="64" t="str">
        <f t="shared" si="191"/>
        <v>S</v>
      </c>
      <c r="I146" s="64"/>
      <c r="J146" s="64"/>
      <c r="K146" s="64"/>
      <c r="L146" s="65">
        <v>-0.108</v>
      </c>
      <c r="M146" s="65" t="str">
        <f t="shared" si="192"/>
        <v>S</v>
      </c>
      <c r="N146" s="64"/>
      <c r="O146" s="64"/>
      <c r="P146" s="64"/>
      <c r="Q146" s="64">
        <v>0.67700000000000005</v>
      </c>
      <c r="R146" s="64" t="str">
        <f t="shared" si="193"/>
        <v>S</v>
      </c>
      <c r="S146" s="64"/>
      <c r="T146" s="64"/>
      <c r="U146" s="64"/>
      <c r="V146" s="64">
        <v>0.94799999999999995</v>
      </c>
      <c r="W146" s="64" t="str">
        <f t="shared" si="194"/>
        <v>VG</v>
      </c>
      <c r="X146" s="64"/>
      <c r="Y146" s="64"/>
      <c r="Z146" s="64"/>
      <c r="AA146" s="64"/>
      <c r="AB146" s="65"/>
      <c r="AC146" s="64"/>
      <c r="AD146" s="64"/>
      <c r="AE146" s="64"/>
      <c r="AF146" s="65"/>
      <c r="AG146" s="64"/>
      <c r="AH146" s="64"/>
      <c r="AI146" s="64"/>
      <c r="AJ146" s="65"/>
      <c r="AK146" s="64"/>
      <c r="AL146" s="64"/>
    </row>
    <row r="147" spans="1:38" s="63" customFormat="1" ht="28.8" x14ac:dyDescent="0.3">
      <c r="A147" s="63">
        <v>14162500</v>
      </c>
      <c r="B147" s="63">
        <v>23772909</v>
      </c>
      <c r="C147" s="63" t="s">
        <v>11</v>
      </c>
      <c r="D147" s="82" t="s">
        <v>175</v>
      </c>
      <c r="E147" s="82"/>
      <c r="F147" s="79">
        <v>1.5</v>
      </c>
      <c r="G147" s="64">
        <v>0.53</v>
      </c>
      <c r="H147" s="64" t="str">
        <f t="shared" si="191"/>
        <v>S</v>
      </c>
      <c r="I147" s="64"/>
      <c r="J147" s="64"/>
      <c r="K147" s="64"/>
      <c r="L147" s="65">
        <v>-9.2999999999999999E-2</v>
      </c>
      <c r="M147" s="65" t="str">
        <f t="shared" si="192"/>
        <v>G</v>
      </c>
      <c r="N147" s="64"/>
      <c r="O147" s="64"/>
      <c r="P147" s="64"/>
      <c r="Q147" s="64">
        <v>0.65</v>
      </c>
      <c r="R147" s="64" t="str">
        <f t="shared" si="193"/>
        <v>S</v>
      </c>
      <c r="S147" s="64"/>
      <c r="T147" s="64"/>
      <c r="U147" s="64"/>
      <c r="V147" s="64">
        <v>0.94799999999999995</v>
      </c>
      <c r="W147" s="64" t="str">
        <f t="shared" si="194"/>
        <v>VG</v>
      </c>
      <c r="X147" s="64"/>
      <c r="Y147" s="64"/>
      <c r="Z147" s="64"/>
      <c r="AA147" s="64"/>
      <c r="AB147" s="65"/>
      <c r="AC147" s="64"/>
      <c r="AD147" s="64"/>
      <c r="AE147" s="64"/>
      <c r="AF147" s="65"/>
      <c r="AG147" s="64"/>
      <c r="AH147" s="64"/>
      <c r="AI147" s="64"/>
      <c r="AJ147" s="65"/>
      <c r="AK147" s="64"/>
      <c r="AL147" s="64"/>
    </row>
    <row r="148" spans="1:38" s="63" customFormat="1" x14ac:dyDescent="0.3">
      <c r="A148" s="63">
        <v>14162500</v>
      </c>
      <c r="B148" s="63">
        <v>23772909</v>
      </c>
      <c r="C148" s="63" t="s">
        <v>11</v>
      </c>
      <c r="D148" s="82" t="s">
        <v>177</v>
      </c>
      <c r="E148" s="82"/>
      <c r="F148" s="79">
        <v>1</v>
      </c>
      <c r="G148" s="64">
        <v>0.83</v>
      </c>
      <c r="H148" s="64" t="str">
        <f t="shared" si="191"/>
        <v>VG</v>
      </c>
      <c r="I148" s="64"/>
      <c r="J148" s="64"/>
      <c r="K148" s="64"/>
      <c r="L148" s="65">
        <v>7.0000000000000007E-2</v>
      </c>
      <c r="M148" s="65" t="str">
        <f t="shared" si="192"/>
        <v>G</v>
      </c>
      <c r="N148" s="64"/>
      <c r="O148" s="64"/>
      <c r="P148" s="64"/>
      <c r="Q148" s="64">
        <v>0.41</v>
      </c>
      <c r="R148" s="64" t="str">
        <f t="shared" si="193"/>
        <v>VG</v>
      </c>
      <c r="S148" s="64"/>
      <c r="T148" s="64"/>
      <c r="U148" s="64"/>
      <c r="V148" s="64">
        <v>0.94</v>
      </c>
      <c r="W148" s="64" t="str">
        <f t="shared" si="194"/>
        <v>VG</v>
      </c>
      <c r="X148" s="64"/>
      <c r="Y148" s="64"/>
      <c r="Z148" s="64"/>
      <c r="AA148" s="64"/>
      <c r="AB148" s="65"/>
      <c r="AC148" s="64"/>
      <c r="AD148" s="64"/>
      <c r="AE148" s="64"/>
      <c r="AF148" s="65"/>
      <c r="AG148" s="64"/>
      <c r="AH148" s="64"/>
      <c r="AI148" s="64"/>
      <c r="AJ148" s="65"/>
      <c r="AK148" s="64"/>
      <c r="AL148" s="64"/>
    </row>
    <row r="149" spans="1:38" s="63" customFormat="1" x14ac:dyDescent="0.3">
      <c r="A149" s="63">
        <v>14162500</v>
      </c>
      <c r="B149" s="63">
        <v>23772909</v>
      </c>
      <c r="C149" s="63" t="s">
        <v>11</v>
      </c>
      <c r="D149" s="82" t="s">
        <v>186</v>
      </c>
      <c r="E149" s="82"/>
      <c r="F149" s="79">
        <v>0.9</v>
      </c>
      <c r="G149" s="64">
        <v>0.86</v>
      </c>
      <c r="H149" s="64" t="str">
        <f t="shared" si="191"/>
        <v>VG</v>
      </c>
      <c r="I149" s="64"/>
      <c r="J149" s="64"/>
      <c r="K149" s="64"/>
      <c r="L149" s="65">
        <v>9.1999999999999998E-2</v>
      </c>
      <c r="M149" s="65" t="str">
        <f t="shared" si="192"/>
        <v>G</v>
      </c>
      <c r="N149" s="64"/>
      <c r="O149" s="64"/>
      <c r="P149" s="64"/>
      <c r="Q149" s="64">
        <v>0.36</v>
      </c>
      <c r="R149" s="64" t="str">
        <f t="shared" si="193"/>
        <v>VG</v>
      </c>
      <c r="S149" s="64"/>
      <c r="T149" s="64"/>
      <c r="U149" s="64"/>
      <c r="V149" s="64">
        <v>0.96</v>
      </c>
      <c r="W149" s="64" t="str">
        <f t="shared" si="194"/>
        <v>VG</v>
      </c>
      <c r="X149" s="64"/>
      <c r="Y149" s="64"/>
      <c r="Z149" s="64"/>
      <c r="AA149" s="64"/>
      <c r="AB149" s="65"/>
      <c r="AC149" s="64"/>
      <c r="AD149" s="64"/>
      <c r="AE149" s="64"/>
      <c r="AF149" s="65"/>
      <c r="AG149" s="64"/>
      <c r="AH149" s="64"/>
      <c r="AI149" s="64"/>
      <c r="AJ149" s="65"/>
      <c r="AK149" s="64"/>
      <c r="AL149" s="64"/>
    </row>
    <row r="150" spans="1:38" s="63" customFormat="1" ht="27" customHeight="1" x14ac:dyDescent="0.3">
      <c r="A150" s="63">
        <v>14162500</v>
      </c>
      <c r="B150" s="63">
        <v>23772909</v>
      </c>
      <c r="C150" s="63" t="s">
        <v>11</v>
      </c>
      <c r="D150" s="82" t="s">
        <v>189</v>
      </c>
      <c r="E150" s="82"/>
      <c r="F150" s="79">
        <v>0.7</v>
      </c>
      <c r="G150" s="64">
        <v>0.91</v>
      </c>
      <c r="H150" s="64" t="str">
        <f t="shared" si="191"/>
        <v>VG</v>
      </c>
      <c r="I150" s="64"/>
      <c r="J150" s="64"/>
      <c r="K150" s="64"/>
      <c r="L150" s="65">
        <v>-4.0000000000000001E-3</v>
      </c>
      <c r="M150" s="65" t="str">
        <f t="shared" si="192"/>
        <v>VG</v>
      </c>
      <c r="N150" s="64"/>
      <c r="O150" s="64"/>
      <c r="P150" s="64"/>
      <c r="Q150" s="64">
        <v>0.31</v>
      </c>
      <c r="R150" s="64" t="str">
        <f t="shared" si="193"/>
        <v>VG</v>
      </c>
      <c r="S150" s="64"/>
      <c r="T150" s="64"/>
      <c r="U150" s="64"/>
      <c r="V150" s="64">
        <v>0.96</v>
      </c>
      <c r="W150" s="64" t="str">
        <f t="shared" si="194"/>
        <v>VG</v>
      </c>
      <c r="X150" s="64"/>
      <c r="Y150" s="64"/>
      <c r="Z150" s="64"/>
      <c r="AA150" s="64"/>
      <c r="AB150" s="65"/>
      <c r="AC150" s="64"/>
      <c r="AD150" s="64"/>
      <c r="AE150" s="64"/>
      <c r="AF150" s="65"/>
      <c r="AG150" s="64"/>
      <c r="AH150" s="64"/>
      <c r="AI150" s="64"/>
      <c r="AJ150" s="65"/>
      <c r="AK150" s="64"/>
      <c r="AL150" s="64"/>
    </row>
    <row r="151" spans="1:38" s="129" customFormat="1" x14ac:dyDescent="0.3">
      <c r="A151" s="129">
        <v>14162500</v>
      </c>
      <c r="B151" s="129">
        <v>23772909</v>
      </c>
      <c r="C151" s="129" t="s">
        <v>11</v>
      </c>
      <c r="D151" s="129" t="s">
        <v>192</v>
      </c>
      <c r="E151" s="129" t="s">
        <v>193</v>
      </c>
      <c r="F151" s="130">
        <v>0.7</v>
      </c>
      <c r="G151" s="131">
        <v>0.89</v>
      </c>
      <c r="H151" s="131" t="str">
        <f t="shared" si="191"/>
        <v>VG</v>
      </c>
      <c r="I151" s="131"/>
      <c r="J151" s="131"/>
      <c r="K151" s="131"/>
      <c r="L151" s="132">
        <v>-1.2999999999999999E-2</v>
      </c>
      <c r="M151" s="132" t="str">
        <f t="shared" si="192"/>
        <v>VG</v>
      </c>
      <c r="N151" s="131"/>
      <c r="O151" s="131"/>
      <c r="P151" s="131"/>
      <c r="Q151" s="131">
        <v>0.33</v>
      </c>
      <c r="R151" s="131" t="str">
        <f t="shared" si="193"/>
        <v>VG</v>
      </c>
      <c r="S151" s="131"/>
      <c r="T151" s="131"/>
      <c r="U151" s="131"/>
      <c r="V151" s="131">
        <v>0.96</v>
      </c>
      <c r="W151" s="131" t="str">
        <f t="shared" si="194"/>
        <v>VG</v>
      </c>
      <c r="X151" s="131"/>
      <c r="Y151" s="131"/>
      <c r="Z151" s="131"/>
      <c r="AA151" s="131"/>
      <c r="AB151" s="132"/>
      <c r="AC151" s="131"/>
      <c r="AD151" s="131"/>
      <c r="AE151" s="131"/>
      <c r="AF151" s="132"/>
      <c r="AG151" s="131"/>
      <c r="AH151" s="131"/>
      <c r="AI151" s="131"/>
      <c r="AJ151" s="132"/>
      <c r="AK151" s="131"/>
      <c r="AL151" s="131"/>
    </row>
    <row r="152" spans="1:38" s="129" customFormat="1" x14ac:dyDescent="0.3">
      <c r="A152" s="129">
        <v>14162500</v>
      </c>
      <c r="B152" s="129">
        <v>23772909</v>
      </c>
      <c r="C152" s="129" t="s">
        <v>11</v>
      </c>
      <c r="D152" s="129" t="s">
        <v>204</v>
      </c>
      <c r="E152" s="129" t="s">
        <v>199</v>
      </c>
      <c r="F152" s="130">
        <v>0.9</v>
      </c>
      <c r="G152" s="131">
        <v>0.82</v>
      </c>
      <c r="H152" s="131" t="str">
        <f t="shared" ref="H152" si="195">IF(G152&gt;0.8,"VG",IF(G152&gt;0.7,"G",IF(G152&gt;0.45,"S","NS")))</f>
        <v>VG</v>
      </c>
      <c r="I152" s="131"/>
      <c r="J152" s="131"/>
      <c r="K152" s="131"/>
      <c r="L152" s="132">
        <v>-3.5999999999999997E-2</v>
      </c>
      <c r="M152" s="132" t="str">
        <f t="shared" ref="M152" si="196">IF(ABS(L152)&lt;5%,"VG",IF(ABS(L152)&lt;10%,"G",IF(ABS(L152)&lt;15%,"S","NS")))</f>
        <v>VG</v>
      </c>
      <c r="N152" s="131"/>
      <c r="O152" s="131"/>
      <c r="P152" s="131"/>
      <c r="Q152" s="131">
        <v>0.43</v>
      </c>
      <c r="R152" s="131" t="str">
        <f t="shared" ref="R152" si="197">IF(Q152&lt;=0.5,"VG",IF(Q152&lt;=0.6,"G",IF(Q152&lt;=0.7,"S","NS")))</f>
        <v>VG</v>
      </c>
      <c r="S152" s="131"/>
      <c r="T152" s="131"/>
      <c r="U152" s="131"/>
      <c r="V152" s="131">
        <v>0.95</v>
      </c>
      <c r="W152" s="131" t="str">
        <f t="shared" ref="W152" si="198">IF(V152&gt;0.85,"VG",IF(V152&gt;0.75,"G",IF(V152&gt;0.6,"S","NS")))</f>
        <v>VG</v>
      </c>
      <c r="X152" s="131"/>
      <c r="Y152" s="131"/>
      <c r="Z152" s="131"/>
      <c r="AA152" s="131"/>
      <c r="AB152" s="132"/>
      <c r="AC152" s="131"/>
      <c r="AD152" s="131"/>
      <c r="AE152" s="131"/>
      <c r="AF152" s="132"/>
      <c r="AG152" s="131"/>
      <c r="AH152" s="131"/>
      <c r="AI152" s="131"/>
      <c r="AJ152" s="132"/>
      <c r="AK152" s="131"/>
      <c r="AL152" s="131"/>
    </row>
    <row r="153" spans="1:38" s="69" customFormat="1" x14ac:dyDescent="0.3">
      <c r="F153" s="80"/>
      <c r="G153" s="70"/>
      <c r="H153" s="70"/>
      <c r="I153" s="70"/>
      <c r="J153" s="70"/>
      <c r="K153" s="70"/>
      <c r="L153" s="71"/>
      <c r="M153" s="71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1"/>
      <c r="AC153" s="70"/>
      <c r="AD153" s="70"/>
      <c r="AE153" s="70"/>
      <c r="AF153" s="71"/>
      <c r="AG153" s="70"/>
      <c r="AH153" s="70"/>
      <c r="AI153" s="70"/>
      <c r="AJ153" s="71"/>
      <c r="AK153" s="70"/>
      <c r="AL153" s="70"/>
    </row>
    <row r="154" spans="1:38" s="69" customFormat="1" x14ac:dyDescent="0.3">
      <c r="A154" s="69">
        <v>14164900</v>
      </c>
      <c r="B154" s="69">
        <v>23772751</v>
      </c>
      <c r="C154" s="69" t="s">
        <v>60</v>
      </c>
      <c r="D154" s="69" t="s">
        <v>55</v>
      </c>
      <c r="F154" s="80"/>
      <c r="G154" s="70">
        <v>0.88600000000000001</v>
      </c>
      <c r="H154" s="70" t="str">
        <f t="shared" ref="H154:H173" si="199">IF(G154&gt;0.8,"VG",IF(G154&gt;0.7,"G",IF(G154&gt;0.45,"S","NS")))</f>
        <v>VG</v>
      </c>
      <c r="I154" s="70"/>
      <c r="J154" s="70"/>
      <c r="K154" s="70"/>
      <c r="L154" s="71">
        <v>5.7000000000000002E-2</v>
      </c>
      <c r="M154" s="71" t="str">
        <f t="shared" ref="M154:M173" si="200">IF(ABS(L154)&lt;5%,"VG",IF(ABS(L154)&lt;10%,"G",IF(ABS(L154)&lt;15%,"S","NS")))</f>
        <v>G</v>
      </c>
      <c r="N154" s="70"/>
      <c r="O154" s="70"/>
      <c r="P154" s="70"/>
      <c r="Q154" s="70">
        <v>0.33300000000000002</v>
      </c>
      <c r="R154" s="70" t="str">
        <f t="shared" ref="R154:R173" si="201">IF(Q154&lt;=0.5,"VG",IF(Q154&lt;=0.6,"G",IF(Q154&lt;=0.7,"S","NS")))</f>
        <v>VG</v>
      </c>
      <c r="S154" s="70"/>
      <c r="T154" s="70"/>
      <c r="U154" s="70"/>
      <c r="V154" s="70">
        <v>0.93</v>
      </c>
      <c r="W154" s="70" t="str">
        <f t="shared" ref="W154:W173" si="202">IF(V154&gt;0.85,"VG",IF(V154&gt;0.75,"G",IF(V154&gt;0.6,"S","NS")))</f>
        <v>VG</v>
      </c>
      <c r="X154" s="70"/>
      <c r="Y154" s="70"/>
      <c r="Z154" s="70"/>
      <c r="AA154" s="70"/>
      <c r="AB154" s="71"/>
      <c r="AC154" s="70"/>
      <c r="AD154" s="70"/>
      <c r="AE154" s="70"/>
      <c r="AF154" s="71"/>
      <c r="AG154" s="70"/>
      <c r="AH154" s="70"/>
      <c r="AI154" s="70"/>
      <c r="AJ154" s="71"/>
      <c r="AK154" s="70"/>
      <c r="AL154" s="70"/>
    </row>
    <row r="155" spans="1:38" s="69" customFormat="1" x14ac:dyDescent="0.3">
      <c r="A155" s="69">
        <v>14164900</v>
      </c>
      <c r="B155" s="69">
        <v>23772751</v>
      </c>
      <c r="C155" s="69" t="s">
        <v>60</v>
      </c>
      <c r="D155" s="69" t="s">
        <v>93</v>
      </c>
      <c r="F155" s="80"/>
      <c r="G155" s="70">
        <v>0.91300000000000003</v>
      </c>
      <c r="H155" s="70" t="str">
        <f t="shared" si="199"/>
        <v>VG</v>
      </c>
      <c r="I155" s="70"/>
      <c r="J155" s="70"/>
      <c r="K155" s="70"/>
      <c r="L155" s="71">
        <v>3.2000000000000001E-2</v>
      </c>
      <c r="M155" s="71" t="str">
        <f t="shared" si="200"/>
        <v>VG</v>
      </c>
      <c r="N155" s="70"/>
      <c r="O155" s="70"/>
      <c r="P155" s="70"/>
      <c r="Q155" s="70">
        <v>0.29199999999999998</v>
      </c>
      <c r="R155" s="70" t="str">
        <f t="shared" si="201"/>
        <v>VG</v>
      </c>
      <c r="S155" s="70"/>
      <c r="T155" s="70"/>
      <c r="U155" s="70"/>
      <c r="V155" s="70">
        <v>0.93799999999999994</v>
      </c>
      <c r="W155" s="70" t="str">
        <f t="shared" si="202"/>
        <v>VG</v>
      </c>
      <c r="X155" s="70"/>
      <c r="Y155" s="70"/>
      <c r="Z155" s="70"/>
      <c r="AA155" s="70"/>
      <c r="AB155" s="71"/>
      <c r="AC155" s="70"/>
      <c r="AD155" s="70"/>
      <c r="AE155" s="70"/>
      <c r="AF155" s="71"/>
      <c r="AG155" s="70"/>
      <c r="AH155" s="70"/>
      <c r="AI155" s="70"/>
      <c r="AJ155" s="71"/>
      <c r="AK155" s="70"/>
      <c r="AL155" s="70"/>
    </row>
    <row r="156" spans="1:38" s="69" customFormat="1" x14ac:dyDescent="0.3">
      <c r="A156" s="69">
        <v>14164900</v>
      </c>
      <c r="B156" s="69">
        <v>23772751</v>
      </c>
      <c r="C156" s="69" t="s">
        <v>60</v>
      </c>
      <c r="D156" s="69" t="s">
        <v>159</v>
      </c>
      <c r="F156" s="80"/>
      <c r="G156" s="70">
        <v>0.876</v>
      </c>
      <c r="H156" s="70" t="str">
        <f t="shared" si="199"/>
        <v>VG</v>
      </c>
      <c r="I156" s="70"/>
      <c r="J156" s="70"/>
      <c r="K156" s="70"/>
      <c r="L156" s="71">
        <v>0.08</v>
      </c>
      <c r="M156" s="71" t="str">
        <f t="shared" si="200"/>
        <v>G</v>
      </c>
      <c r="N156" s="70"/>
      <c r="O156" s="70"/>
      <c r="P156" s="70"/>
      <c r="Q156" s="70">
        <v>0.34300000000000003</v>
      </c>
      <c r="R156" s="70" t="str">
        <f t="shared" si="201"/>
        <v>VG</v>
      </c>
      <c r="S156" s="70"/>
      <c r="T156" s="70"/>
      <c r="U156" s="70"/>
      <c r="V156" s="70">
        <v>0.92900000000000005</v>
      </c>
      <c r="W156" s="70" t="str">
        <f t="shared" si="202"/>
        <v>VG</v>
      </c>
      <c r="X156" s="70"/>
      <c r="Y156" s="70"/>
      <c r="Z156" s="70"/>
      <c r="AA156" s="70"/>
      <c r="AB156" s="71"/>
      <c r="AC156" s="70"/>
      <c r="AD156" s="70"/>
      <c r="AE156" s="70"/>
      <c r="AF156" s="71"/>
      <c r="AG156" s="70"/>
      <c r="AH156" s="70"/>
      <c r="AI156" s="70"/>
      <c r="AJ156" s="71"/>
      <c r="AK156" s="70"/>
      <c r="AL156" s="70"/>
    </row>
    <row r="157" spans="1:38" s="69" customFormat="1" x14ac:dyDescent="0.3">
      <c r="A157" s="69">
        <v>14164900</v>
      </c>
      <c r="B157" s="69">
        <v>23772751</v>
      </c>
      <c r="C157" s="69" t="s">
        <v>60</v>
      </c>
      <c r="D157" s="69" t="s">
        <v>161</v>
      </c>
      <c r="F157" s="80"/>
      <c r="G157" s="70">
        <v>0.84099999999999997</v>
      </c>
      <c r="H157" s="70" t="str">
        <f t="shared" si="199"/>
        <v>VG</v>
      </c>
      <c r="I157" s="70"/>
      <c r="J157" s="70"/>
      <c r="K157" s="70"/>
      <c r="L157" s="71">
        <v>0.123</v>
      </c>
      <c r="M157" s="71" t="str">
        <f t="shared" si="200"/>
        <v>S</v>
      </c>
      <c r="N157" s="70"/>
      <c r="O157" s="70"/>
      <c r="P157" s="70"/>
      <c r="Q157" s="70">
        <v>0.38100000000000001</v>
      </c>
      <c r="R157" s="70" t="str">
        <f t="shared" si="201"/>
        <v>VG</v>
      </c>
      <c r="S157" s="70"/>
      <c r="T157" s="70"/>
      <c r="U157" s="70"/>
      <c r="V157" s="70">
        <v>0.93500000000000005</v>
      </c>
      <c r="W157" s="70" t="str">
        <f t="shared" si="202"/>
        <v>VG</v>
      </c>
      <c r="X157" s="70"/>
      <c r="Y157" s="70"/>
      <c r="Z157" s="70"/>
      <c r="AA157" s="70"/>
      <c r="AB157" s="71"/>
      <c r="AC157" s="70"/>
      <c r="AD157" s="70"/>
      <c r="AE157" s="70"/>
      <c r="AF157" s="71"/>
      <c r="AG157" s="70"/>
      <c r="AH157" s="70"/>
      <c r="AI157" s="70"/>
      <c r="AJ157" s="71"/>
      <c r="AK157" s="70"/>
      <c r="AL157" s="70"/>
    </row>
    <row r="158" spans="1:38" s="69" customFormat="1" x14ac:dyDescent="0.3">
      <c r="A158" s="69">
        <v>14164900</v>
      </c>
      <c r="B158" s="69">
        <v>23772751</v>
      </c>
      <c r="C158" s="69" t="s">
        <v>60</v>
      </c>
      <c r="D158" s="69" t="s">
        <v>162</v>
      </c>
      <c r="F158" s="80"/>
      <c r="G158" s="70">
        <v>0.66</v>
      </c>
      <c r="H158" s="70" t="str">
        <f t="shared" si="199"/>
        <v>S</v>
      </c>
      <c r="I158" s="70"/>
      <c r="J158" s="70"/>
      <c r="K158" s="70"/>
      <c r="L158" s="71">
        <v>-8.1000000000000003E-2</v>
      </c>
      <c r="M158" s="71" t="str">
        <f t="shared" si="200"/>
        <v>G</v>
      </c>
      <c r="N158" s="70"/>
      <c r="O158" s="70"/>
      <c r="P158" s="70"/>
      <c r="Q158" s="70">
        <v>0.56599999999999995</v>
      </c>
      <c r="R158" s="70" t="str">
        <f t="shared" si="201"/>
        <v>G</v>
      </c>
      <c r="S158" s="70"/>
      <c r="T158" s="70"/>
      <c r="U158" s="70"/>
      <c r="V158" s="70">
        <v>0.85499999999999998</v>
      </c>
      <c r="W158" s="70" t="str">
        <f t="shared" si="202"/>
        <v>VG</v>
      </c>
      <c r="X158" s="70"/>
      <c r="Y158" s="70"/>
      <c r="Z158" s="70"/>
      <c r="AA158" s="70"/>
      <c r="AB158" s="71"/>
      <c r="AC158" s="70"/>
      <c r="AD158" s="70"/>
      <c r="AE158" s="70"/>
      <c r="AF158" s="71"/>
      <c r="AG158" s="70"/>
      <c r="AH158" s="70"/>
      <c r="AI158" s="70"/>
      <c r="AJ158" s="71"/>
      <c r="AK158" s="70"/>
      <c r="AL158" s="70"/>
    </row>
    <row r="159" spans="1:38" s="69" customFormat="1" x14ac:dyDescent="0.3">
      <c r="A159" s="69">
        <v>14164900</v>
      </c>
      <c r="B159" s="69">
        <v>23772751</v>
      </c>
      <c r="C159" s="69" t="s">
        <v>60</v>
      </c>
      <c r="D159" s="69" t="s">
        <v>163</v>
      </c>
      <c r="F159" s="80"/>
      <c r="G159" s="70">
        <v>0.92500000000000004</v>
      </c>
      <c r="H159" s="70" t="str">
        <f t="shared" si="199"/>
        <v>VG</v>
      </c>
      <c r="I159" s="70"/>
      <c r="J159" s="70"/>
      <c r="K159" s="70"/>
      <c r="L159" s="71">
        <v>2.3E-2</v>
      </c>
      <c r="M159" s="71" t="str">
        <f t="shared" si="200"/>
        <v>VG</v>
      </c>
      <c r="N159" s="70"/>
      <c r="O159" s="70"/>
      <c r="P159" s="70"/>
      <c r="Q159" s="70">
        <v>0.27100000000000002</v>
      </c>
      <c r="R159" s="70" t="str">
        <f t="shared" si="201"/>
        <v>VG</v>
      </c>
      <c r="S159" s="70"/>
      <c r="T159" s="70"/>
      <c r="U159" s="70"/>
      <c r="V159" s="70">
        <v>0.94199999999999995</v>
      </c>
      <c r="W159" s="70" t="str">
        <f t="shared" si="202"/>
        <v>VG</v>
      </c>
      <c r="X159" s="70"/>
      <c r="Y159" s="70"/>
      <c r="Z159" s="70"/>
      <c r="AA159" s="70"/>
      <c r="AB159" s="71"/>
      <c r="AC159" s="70"/>
      <c r="AD159" s="70"/>
      <c r="AE159" s="70"/>
      <c r="AF159" s="71"/>
      <c r="AG159" s="70"/>
      <c r="AH159" s="70"/>
      <c r="AI159" s="70"/>
      <c r="AJ159" s="71"/>
      <c r="AK159" s="70"/>
      <c r="AL159" s="70"/>
    </row>
    <row r="160" spans="1:38" s="69" customFormat="1" x14ac:dyDescent="0.3">
      <c r="A160" s="69">
        <v>14164900</v>
      </c>
      <c r="B160" s="69">
        <v>23772751</v>
      </c>
      <c r="C160" s="69" t="s">
        <v>60</v>
      </c>
      <c r="D160" s="69" t="s">
        <v>165</v>
      </c>
      <c r="F160" s="80"/>
      <c r="G160" s="70">
        <v>0.90300000000000002</v>
      </c>
      <c r="H160" s="70" t="str">
        <f t="shared" si="199"/>
        <v>VG</v>
      </c>
      <c r="I160" s="70"/>
      <c r="J160" s="70"/>
      <c r="K160" s="70"/>
      <c r="L160" s="71">
        <v>-7.0000000000000001E-3</v>
      </c>
      <c r="M160" s="71" t="str">
        <f t="shared" si="200"/>
        <v>VG</v>
      </c>
      <c r="N160" s="70"/>
      <c r="O160" s="70"/>
      <c r="P160" s="70"/>
      <c r="Q160" s="70">
        <v>0.31</v>
      </c>
      <c r="R160" s="70" t="str">
        <f t="shared" si="201"/>
        <v>VG</v>
      </c>
      <c r="S160" s="70"/>
      <c r="T160" s="70"/>
      <c r="U160" s="70"/>
      <c r="V160" s="70">
        <v>0.93100000000000005</v>
      </c>
      <c r="W160" s="70" t="str">
        <f t="shared" si="202"/>
        <v>VG</v>
      </c>
      <c r="X160" s="70"/>
      <c r="Y160" s="70"/>
      <c r="Z160" s="70"/>
      <c r="AA160" s="70"/>
      <c r="AB160" s="71"/>
      <c r="AC160" s="70"/>
      <c r="AD160" s="70"/>
      <c r="AE160" s="70"/>
      <c r="AF160" s="71"/>
      <c r="AG160" s="70"/>
      <c r="AH160" s="70"/>
      <c r="AI160" s="70"/>
      <c r="AJ160" s="71"/>
      <c r="AK160" s="70"/>
      <c r="AL160" s="70"/>
    </row>
    <row r="161" spans="1:38" s="69" customFormat="1" x14ac:dyDescent="0.3">
      <c r="A161" s="69">
        <v>14164900</v>
      </c>
      <c r="B161" s="69">
        <v>23772751</v>
      </c>
      <c r="C161" s="69" t="s">
        <v>60</v>
      </c>
      <c r="D161" s="69" t="s">
        <v>168</v>
      </c>
      <c r="F161" s="80"/>
      <c r="G161" s="70">
        <v>0.93100000000000005</v>
      </c>
      <c r="H161" s="70" t="str">
        <f t="shared" si="199"/>
        <v>VG</v>
      </c>
      <c r="I161" s="70"/>
      <c r="J161" s="70"/>
      <c r="K161" s="70"/>
      <c r="L161" s="71">
        <v>3.4000000000000002E-2</v>
      </c>
      <c r="M161" s="71" t="str">
        <f t="shared" si="200"/>
        <v>VG</v>
      </c>
      <c r="N161" s="70"/>
      <c r="O161" s="70"/>
      <c r="P161" s="70"/>
      <c r="Q161" s="70">
        <v>0.26100000000000001</v>
      </c>
      <c r="R161" s="70" t="str">
        <f t="shared" si="201"/>
        <v>VG</v>
      </c>
      <c r="S161" s="70"/>
      <c r="T161" s="70"/>
      <c r="U161" s="70"/>
      <c r="V161" s="70">
        <v>0.94799999999999995</v>
      </c>
      <c r="W161" s="70" t="str">
        <f t="shared" si="202"/>
        <v>VG</v>
      </c>
      <c r="X161" s="70"/>
      <c r="Y161" s="70"/>
      <c r="Z161" s="70"/>
      <c r="AA161" s="70"/>
      <c r="AB161" s="71"/>
      <c r="AC161" s="70"/>
      <c r="AD161" s="70"/>
      <c r="AE161" s="70"/>
      <c r="AF161" s="71"/>
      <c r="AG161" s="70"/>
      <c r="AH161" s="70"/>
      <c r="AI161" s="70"/>
      <c r="AJ161" s="71"/>
      <c r="AK161" s="70"/>
      <c r="AL161" s="70"/>
    </row>
    <row r="162" spans="1:38" s="63" customFormat="1" x14ac:dyDescent="0.3">
      <c r="A162" s="63">
        <v>14164900</v>
      </c>
      <c r="B162" s="63">
        <v>23772751</v>
      </c>
      <c r="C162" s="63" t="s">
        <v>60</v>
      </c>
      <c r="D162" s="63" t="s">
        <v>169</v>
      </c>
      <c r="F162" s="79"/>
      <c r="G162" s="64">
        <v>0.92600000000000005</v>
      </c>
      <c r="H162" s="64" t="str">
        <f t="shared" si="199"/>
        <v>VG</v>
      </c>
      <c r="I162" s="64"/>
      <c r="J162" s="64"/>
      <c r="K162" s="64"/>
      <c r="L162" s="65">
        <v>1.4E-2</v>
      </c>
      <c r="M162" s="65" t="str">
        <f t="shared" si="200"/>
        <v>VG</v>
      </c>
      <c r="N162" s="64"/>
      <c r="O162" s="64"/>
      <c r="P162" s="64"/>
      <c r="Q162" s="64">
        <v>0.27</v>
      </c>
      <c r="R162" s="64" t="str">
        <f t="shared" si="201"/>
        <v>VG</v>
      </c>
      <c r="S162" s="64"/>
      <c r="T162" s="64"/>
      <c r="U162" s="64"/>
      <c r="V162" s="64">
        <v>0.95299999999999996</v>
      </c>
      <c r="W162" s="64" t="str">
        <f t="shared" si="202"/>
        <v>VG</v>
      </c>
      <c r="X162" s="64"/>
      <c r="Y162" s="64"/>
      <c r="Z162" s="64"/>
      <c r="AA162" s="64"/>
      <c r="AB162" s="65"/>
      <c r="AC162" s="64"/>
      <c r="AD162" s="64"/>
      <c r="AE162" s="64"/>
      <c r="AF162" s="65"/>
      <c r="AG162" s="64"/>
      <c r="AH162" s="64"/>
      <c r="AI162" s="64"/>
      <c r="AJ162" s="65"/>
      <c r="AK162" s="64"/>
      <c r="AL162" s="64"/>
    </row>
    <row r="163" spans="1:38" s="63" customFormat="1" x14ac:dyDescent="0.3">
      <c r="A163" s="63">
        <v>14164900</v>
      </c>
      <c r="B163" s="63">
        <v>23772751</v>
      </c>
      <c r="C163" s="63" t="s">
        <v>60</v>
      </c>
      <c r="D163" s="63" t="s">
        <v>171</v>
      </c>
      <c r="F163" s="79"/>
      <c r="G163" s="64">
        <v>0.73699999999999999</v>
      </c>
      <c r="H163" s="64" t="str">
        <f t="shared" si="199"/>
        <v>G</v>
      </c>
      <c r="I163" s="64"/>
      <c r="J163" s="64"/>
      <c r="K163" s="64"/>
      <c r="L163" s="65">
        <v>-7.3999999999999996E-2</v>
      </c>
      <c r="M163" s="65" t="str">
        <f t="shared" si="200"/>
        <v>G</v>
      </c>
      <c r="N163" s="64"/>
      <c r="O163" s="64"/>
      <c r="P163" s="64"/>
      <c r="Q163" s="64">
        <v>0.5</v>
      </c>
      <c r="R163" s="64" t="str">
        <f t="shared" si="201"/>
        <v>VG</v>
      </c>
      <c r="S163" s="64"/>
      <c r="T163" s="64"/>
      <c r="U163" s="64"/>
      <c r="V163" s="64">
        <v>0.96099999999999997</v>
      </c>
      <c r="W163" s="64" t="str">
        <f t="shared" si="202"/>
        <v>VG</v>
      </c>
      <c r="X163" s="64"/>
      <c r="Y163" s="64"/>
      <c r="Z163" s="64"/>
      <c r="AA163" s="64"/>
      <c r="AB163" s="65"/>
      <c r="AC163" s="64"/>
      <c r="AD163" s="64"/>
      <c r="AE163" s="64"/>
      <c r="AF163" s="65"/>
      <c r="AG163" s="64"/>
      <c r="AH163" s="64"/>
      <c r="AI163" s="64"/>
      <c r="AJ163" s="65"/>
      <c r="AK163" s="64"/>
      <c r="AL163" s="64"/>
    </row>
    <row r="164" spans="1:38" s="63" customFormat="1" x14ac:dyDescent="0.3">
      <c r="A164" s="63">
        <v>14164900</v>
      </c>
      <c r="B164" s="63">
        <v>23772751</v>
      </c>
      <c r="C164" s="63" t="s">
        <v>60</v>
      </c>
      <c r="D164" s="63" t="s">
        <v>172</v>
      </c>
      <c r="F164" s="79">
        <v>1.7</v>
      </c>
      <c r="G164" s="64">
        <v>0.7</v>
      </c>
      <c r="H164" s="64" t="str">
        <f t="shared" si="199"/>
        <v>S</v>
      </c>
      <c r="I164" s="64"/>
      <c r="J164" s="64"/>
      <c r="K164" s="64"/>
      <c r="L164" s="65">
        <v>-8.5999999999999993E-2</v>
      </c>
      <c r="M164" s="65" t="str">
        <f t="shared" si="200"/>
        <v>G</v>
      </c>
      <c r="N164" s="64"/>
      <c r="O164" s="64"/>
      <c r="P164" s="64"/>
      <c r="Q164" s="64">
        <v>0.53</v>
      </c>
      <c r="R164" s="64" t="str">
        <f t="shared" si="201"/>
        <v>G</v>
      </c>
      <c r="S164" s="64"/>
      <c r="T164" s="64"/>
      <c r="U164" s="64"/>
      <c r="V164" s="64">
        <v>0.96</v>
      </c>
      <c r="W164" s="64" t="str">
        <f t="shared" si="202"/>
        <v>VG</v>
      </c>
      <c r="X164" s="64"/>
      <c r="Y164" s="64"/>
      <c r="Z164" s="64"/>
      <c r="AA164" s="64"/>
      <c r="AB164" s="65"/>
      <c r="AC164" s="64"/>
      <c r="AD164" s="64"/>
      <c r="AE164" s="64"/>
      <c r="AF164" s="65"/>
      <c r="AG164" s="64"/>
      <c r="AH164" s="64"/>
      <c r="AI164" s="64"/>
      <c r="AJ164" s="65"/>
      <c r="AK164" s="64"/>
      <c r="AL164" s="64"/>
    </row>
    <row r="165" spans="1:38" s="63" customFormat="1" x14ac:dyDescent="0.3">
      <c r="A165" s="63">
        <v>14164900</v>
      </c>
      <c r="B165" s="63">
        <v>23772751</v>
      </c>
      <c r="C165" s="63" t="s">
        <v>60</v>
      </c>
      <c r="D165" s="63" t="s">
        <v>174</v>
      </c>
      <c r="F165" s="79">
        <v>1.7</v>
      </c>
      <c r="G165" s="64">
        <v>0.7</v>
      </c>
      <c r="H165" s="64" t="str">
        <f t="shared" si="199"/>
        <v>S</v>
      </c>
      <c r="I165" s="64"/>
      <c r="J165" s="64"/>
      <c r="K165" s="64"/>
      <c r="L165" s="65">
        <v>-8.5000000000000006E-2</v>
      </c>
      <c r="M165" s="65" t="str">
        <f t="shared" si="200"/>
        <v>G</v>
      </c>
      <c r="N165" s="64"/>
      <c r="O165" s="64"/>
      <c r="P165" s="64"/>
      <c r="Q165" s="64">
        <v>0.53</v>
      </c>
      <c r="R165" s="64" t="str">
        <f t="shared" si="201"/>
        <v>G</v>
      </c>
      <c r="S165" s="64"/>
      <c r="T165" s="64"/>
      <c r="U165" s="64"/>
      <c r="V165" s="64">
        <v>0.96</v>
      </c>
      <c r="W165" s="64" t="str">
        <f t="shared" si="202"/>
        <v>VG</v>
      </c>
      <c r="X165" s="64"/>
      <c r="Y165" s="64"/>
      <c r="Z165" s="64"/>
      <c r="AA165" s="64"/>
      <c r="AB165" s="65"/>
      <c r="AC165" s="64"/>
      <c r="AD165" s="64"/>
      <c r="AE165" s="64"/>
      <c r="AF165" s="65"/>
      <c r="AG165" s="64"/>
      <c r="AH165" s="64"/>
      <c r="AI165" s="64"/>
      <c r="AJ165" s="65"/>
      <c r="AK165" s="64"/>
      <c r="AL165" s="64"/>
    </row>
    <row r="166" spans="1:38" s="63" customFormat="1" ht="28.8" x14ac:dyDescent="0.3">
      <c r="A166" s="63">
        <v>14164900</v>
      </c>
      <c r="B166" s="63">
        <v>23772751</v>
      </c>
      <c r="C166" s="63" t="s">
        <v>60</v>
      </c>
      <c r="D166" s="82" t="s">
        <v>175</v>
      </c>
      <c r="E166" s="82"/>
      <c r="F166" s="79">
        <v>1.5</v>
      </c>
      <c r="G166" s="64">
        <v>0.75</v>
      </c>
      <c r="H166" s="64" t="str">
        <f t="shared" si="199"/>
        <v>G</v>
      </c>
      <c r="I166" s="64"/>
      <c r="J166" s="64"/>
      <c r="K166" s="64"/>
      <c r="L166" s="65">
        <v>-6.2E-2</v>
      </c>
      <c r="M166" s="65" t="str">
        <f t="shared" si="200"/>
        <v>G</v>
      </c>
      <c r="N166" s="64"/>
      <c r="O166" s="64"/>
      <c r="P166" s="64"/>
      <c r="Q166" s="64">
        <v>0.5</v>
      </c>
      <c r="R166" s="64" t="str">
        <f t="shared" si="201"/>
        <v>VG</v>
      </c>
      <c r="S166" s="64"/>
      <c r="T166" s="64"/>
      <c r="U166" s="64"/>
      <c r="V166" s="64">
        <v>0.97</v>
      </c>
      <c r="W166" s="64" t="str">
        <f t="shared" si="202"/>
        <v>VG</v>
      </c>
      <c r="X166" s="64"/>
      <c r="Y166" s="64"/>
      <c r="Z166" s="64"/>
      <c r="AA166" s="64"/>
      <c r="AB166" s="65"/>
      <c r="AC166" s="64"/>
      <c r="AD166" s="64"/>
      <c r="AE166" s="64"/>
      <c r="AF166" s="65"/>
      <c r="AG166" s="64"/>
      <c r="AH166" s="64"/>
      <c r="AI166" s="64"/>
      <c r="AJ166" s="65"/>
      <c r="AK166" s="64"/>
      <c r="AL166" s="64"/>
    </row>
    <row r="167" spans="1:38" s="63" customFormat="1" ht="28.8" x14ac:dyDescent="0.3">
      <c r="A167" s="63">
        <v>14164900</v>
      </c>
      <c r="B167" s="63">
        <v>23772751</v>
      </c>
      <c r="C167" s="63" t="s">
        <v>60</v>
      </c>
      <c r="D167" s="82" t="s">
        <v>176</v>
      </c>
      <c r="E167" s="82"/>
      <c r="F167" s="79">
        <v>1.4</v>
      </c>
      <c r="G167" s="64">
        <v>0.77</v>
      </c>
      <c r="H167" s="64" t="str">
        <f t="shared" si="199"/>
        <v>G</v>
      </c>
      <c r="I167" s="64"/>
      <c r="J167" s="64"/>
      <c r="K167" s="64"/>
      <c r="L167" s="65">
        <v>-0.04</v>
      </c>
      <c r="M167" s="65" t="str">
        <f t="shared" si="200"/>
        <v>VG</v>
      </c>
      <c r="N167" s="64"/>
      <c r="O167" s="64"/>
      <c r="P167" s="64"/>
      <c r="Q167" s="64">
        <v>0.48</v>
      </c>
      <c r="R167" s="64" t="str">
        <f t="shared" si="201"/>
        <v>VG</v>
      </c>
      <c r="S167" s="64"/>
      <c r="T167" s="64"/>
      <c r="U167" s="64"/>
      <c r="V167" s="64">
        <v>0.97</v>
      </c>
      <c r="W167" s="64" t="str">
        <f t="shared" si="202"/>
        <v>VG</v>
      </c>
      <c r="X167" s="64"/>
      <c r="Y167" s="64"/>
      <c r="Z167" s="64"/>
      <c r="AA167" s="64"/>
      <c r="AB167" s="65"/>
      <c r="AC167" s="64"/>
      <c r="AD167" s="64"/>
      <c r="AE167" s="64"/>
      <c r="AF167" s="65"/>
      <c r="AG167" s="64"/>
      <c r="AH167" s="64"/>
      <c r="AI167" s="64"/>
      <c r="AJ167" s="65"/>
      <c r="AK167" s="64"/>
      <c r="AL167" s="64"/>
    </row>
    <row r="168" spans="1:38" s="63" customFormat="1" x14ac:dyDescent="0.3">
      <c r="A168" s="63">
        <v>14164900</v>
      </c>
      <c r="B168" s="63">
        <v>23772751</v>
      </c>
      <c r="C168" s="63" t="s">
        <v>60</v>
      </c>
      <c r="D168" s="82" t="s">
        <v>177</v>
      </c>
      <c r="E168" s="82"/>
      <c r="F168" s="79">
        <v>1.5</v>
      </c>
      <c r="G168" s="64">
        <v>0.79</v>
      </c>
      <c r="H168" s="64" t="str">
        <f t="shared" si="199"/>
        <v>G</v>
      </c>
      <c r="I168" s="64"/>
      <c r="J168" s="64"/>
      <c r="K168" s="64"/>
      <c r="L168" s="65">
        <v>0.17299999999999999</v>
      </c>
      <c r="M168" s="65" t="str">
        <f t="shared" si="200"/>
        <v>NS</v>
      </c>
      <c r="N168" s="64"/>
      <c r="O168" s="64"/>
      <c r="P168" s="64"/>
      <c r="Q168" s="64">
        <v>0.43</v>
      </c>
      <c r="R168" s="64" t="str">
        <f t="shared" si="201"/>
        <v>VG</v>
      </c>
      <c r="S168" s="64"/>
      <c r="T168" s="64"/>
      <c r="U168" s="64"/>
      <c r="V168" s="64">
        <v>0.96</v>
      </c>
      <c r="W168" s="64" t="str">
        <f t="shared" si="202"/>
        <v>VG</v>
      </c>
      <c r="X168" s="64"/>
      <c r="Y168" s="64"/>
      <c r="Z168" s="64"/>
      <c r="AA168" s="64"/>
      <c r="AB168" s="65"/>
      <c r="AC168" s="64"/>
      <c r="AD168" s="64"/>
      <c r="AE168" s="64"/>
      <c r="AF168" s="65"/>
      <c r="AG168" s="64"/>
      <c r="AH168" s="64"/>
      <c r="AI168" s="64"/>
      <c r="AJ168" s="65"/>
      <c r="AK168" s="64"/>
      <c r="AL168" s="64"/>
    </row>
    <row r="169" spans="1:38" s="47" customFormat="1" x14ac:dyDescent="0.3">
      <c r="A169" s="47">
        <v>14164900</v>
      </c>
      <c r="B169" s="47">
        <v>23772751</v>
      </c>
      <c r="C169" s="47" t="s">
        <v>60</v>
      </c>
      <c r="D169" s="100" t="s">
        <v>178</v>
      </c>
      <c r="E169" s="100"/>
      <c r="F169" s="101">
        <v>1.6</v>
      </c>
      <c r="G169" s="49">
        <v>0.77</v>
      </c>
      <c r="H169" s="49" t="str">
        <f t="shared" si="199"/>
        <v>G</v>
      </c>
      <c r="I169" s="49"/>
      <c r="J169" s="49"/>
      <c r="K169" s="49"/>
      <c r="L169" s="50">
        <v>0.189</v>
      </c>
      <c r="M169" s="50" t="str">
        <f t="shared" si="200"/>
        <v>NS</v>
      </c>
      <c r="N169" s="49"/>
      <c r="O169" s="49"/>
      <c r="P169" s="49"/>
      <c r="Q169" s="49">
        <v>0.44</v>
      </c>
      <c r="R169" s="49" t="str">
        <f t="shared" si="201"/>
        <v>VG</v>
      </c>
      <c r="S169" s="49"/>
      <c r="T169" s="49"/>
      <c r="U169" s="49"/>
      <c r="V169" s="49">
        <v>0.97</v>
      </c>
      <c r="W169" s="49" t="str">
        <f t="shared" si="202"/>
        <v>VG</v>
      </c>
      <c r="X169" s="49"/>
      <c r="Y169" s="49"/>
      <c r="Z169" s="49"/>
      <c r="AA169" s="49"/>
      <c r="AB169" s="50"/>
      <c r="AC169" s="49"/>
      <c r="AD169" s="49"/>
      <c r="AE169" s="49"/>
      <c r="AF169" s="50"/>
      <c r="AG169" s="49"/>
      <c r="AH169" s="49"/>
      <c r="AI169" s="49"/>
      <c r="AJ169" s="50"/>
      <c r="AK169" s="49"/>
      <c r="AL169" s="49"/>
    </row>
    <row r="170" spans="1:38" s="47" customFormat="1" x14ac:dyDescent="0.3">
      <c r="A170" s="47">
        <v>14164900</v>
      </c>
      <c r="B170" s="47">
        <v>23772751</v>
      </c>
      <c r="C170" s="47" t="s">
        <v>60</v>
      </c>
      <c r="D170" s="100" t="s">
        <v>186</v>
      </c>
      <c r="E170" s="100"/>
      <c r="F170" s="101">
        <v>1.6</v>
      </c>
      <c r="G170" s="49">
        <v>0.78</v>
      </c>
      <c r="H170" s="49" t="str">
        <f t="shared" si="199"/>
        <v>G</v>
      </c>
      <c r="I170" s="49"/>
      <c r="J170" s="49"/>
      <c r="K170" s="49"/>
      <c r="L170" s="50">
        <v>0.187</v>
      </c>
      <c r="M170" s="50" t="str">
        <f t="shared" si="200"/>
        <v>NS</v>
      </c>
      <c r="N170" s="49"/>
      <c r="O170" s="49"/>
      <c r="P170" s="49"/>
      <c r="Q170" s="49">
        <v>0.43</v>
      </c>
      <c r="R170" s="49" t="str">
        <f t="shared" si="201"/>
        <v>VG</v>
      </c>
      <c r="S170" s="49"/>
      <c r="T170" s="49"/>
      <c r="U170" s="49"/>
      <c r="V170" s="49">
        <v>0.97</v>
      </c>
      <c r="W170" s="49" t="str">
        <f t="shared" si="202"/>
        <v>VG</v>
      </c>
      <c r="X170" s="49"/>
      <c r="Y170" s="49"/>
      <c r="Z170" s="49"/>
      <c r="AA170" s="49"/>
      <c r="AB170" s="50"/>
      <c r="AC170" s="49"/>
      <c r="AD170" s="49"/>
      <c r="AE170" s="49"/>
      <c r="AF170" s="50"/>
      <c r="AG170" s="49"/>
      <c r="AH170" s="49"/>
      <c r="AI170" s="49"/>
      <c r="AJ170" s="50"/>
      <c r="AK170" s="49"/>
      <c r="AL170" s="49"/>
    </row>
    <row r="171" spans="1:38" s="47" customFormat="1" x14ac:dyDescent="0.3">
      <c r="A171" s="47">
        <v>14164900</v>
      </c>
      <c r="B171" s="47">
        <v>23772751</v>
      </c>
      <c r="C171" s="47" t="s">
        <v>60</v>
      </c>
      <c r="D171" s="100" t="s">
        <v>188</v>
      </c>
      <c r="E171" s="100"/>
      <c r="F171" s="101">
        <v>1.6</v>
      </c>
      <c r="G171" s="49">
        <v>0.78</v>
      </c>
      <c r="H171" s="49" t="str">
        <f t="shared" si="199"/>
        <v>G</v>
      </c>
      <c r="I171" s="49"/>
      <c r="J171" s="49"/>
      <c r="K171" s="49"/>
      <c r="L171" s="50">
        <v>0.186</v>
      </c>
      <c r="M171" s="50" t="str">
        <f t="shared" si="200"/>
        <v>NS</v>
      </c>
      <c r="N171" s="49"/>
      <c r="O171" s="49"/>
      <c r="P171" s="49"/>
      <c r="Q171" s="49">
        <v>0.43</v>
      </c>
      <c r="R171" s="49" t="str">
        <f t="shared" si="201"/>
        <v>VG</v>
      </c>
      <c r="S171" s="49"/>
      <c r="T171" s="49"/>
      <c r="U171" s="49"/>
      <c r="V171" s="49">
        <v>0.97</v>
      </c>
      <c r="W171" s="49" t="str">
        <f t="shared" si="202"/>
        <v>VG</v>
      </c>
      <c r="X171" s="49"/>
      <c r="Y171" s="49"/>
      <c r="Z171" s="49"/>
      <c r="AA171" s="49"/>
      <c r="AB171" s="50"/>
      <c r="AC171" s="49"/>
      <c r="AD171" s="49"/>
      <c r="AE171" s="49"/>
      <c r="AF171" s="50"/>
      <c r="AG171" s="49"/>
      <c r="AH171" s="49"/>
      <c r="AI171" s="49"/>
      <c r="AJ171" s="50"/>
      <c r="AK171" s="49"/>
      <c r="AL171" s="49"/>
    </row>
    <row r="172" spans="1:38" s="63" customFormat="1" x14ac:dyDescent="0.3">
      <c r="A172" s="63">
        <v>14164900</v>
      </c>
      <c r="B172" s="63">
        <v>23772751</v>
      </c>
      <c r="C172" s="63" t="s">
        <v>60</v>
      </c>
      <c r="D172" s="99" t="s">
        <v>189</v>
      </c>
      <c r="E172" s="99"/>
      <c r="F172" s="79">
        <v>0.9</v>
      </c>
      <c r="G172" s="64">
        <v>0.92</v>
      </c>
      <c r="H172" s="64" t="str">
        <f t="shared" si="199"/>
        <v>VG</v>
      </c>
      <c r="I172" s="64"/>
      <c r="J172" s="64"/>
      <c r="K172" s="64"/>
      <c r="L172" s="65">
        <v>8.8999999999999996E-2</v>
      </c>
      <c r="M172" s="65" t="str">
        <f t="shared" si="200"/>
        <v>G</v>
      </c>
      <c r="N172" s="64"/>
      <c r="O172" s="64"/>
      <c r="P172" s="64"/>
      <c r="Q172" s="64">
        <v>0.28000000000000003</v>
      </c>
      <c r="R172" s="64" t="str">
        <f t="shared" si="201"/>
        <v>VG</v>
      </c>
      <c r="S172" s="64"/>
      <c r="T172" s="64"/>
      <c r="U172" s="64"/>
      <c r="V172" s="64">
        <v>0.97</v>
      </c>
      <c r="W172" s="64" t="str">
        <f t="shared" si="202"/>
        <v>VG</v>
      </c>
      <c r="X172" s="64"/>
      <c r="Y172" s="64"/>
      <c r="Z172" s="64"/>
      <c r="AA172" s="64"/>
      <c r="AB172" s="65"/>
      <c r="AC172" s="64"/>
      <c r="AD172" s="64"/>
      <c r="AE172" s="64"/>
      <c r="AF172" s="65"/>
      <c r="AG172" s="64"/>
      <c r="AH172" s="64"/>
      <c r="AI172" s="64"/>
      <c r="AJ172" s="65"/>
      <c r="AK172" s="64"/>
      <c r="AL172" s="64"/>
    </row>
    <row r="173" spans="1:38" s="63" customFormat="1" x14ac:dyDescent="0.3">
      <c r="A173" s="63">
        <v>14164900</v>
      </c>
      <c r="B173" s="63">
        <v>23772751</v>
      </c>
      <c r="C173" s="63" t="s">
        <v>60</v>
      </c>
      <c r="D173" s="99" t="s">
        <v>192</v>
      </c>
      <c r="E173" s="99" t="s">
        <v>194</v>
      </c>
      <c r="F173" s="79">
        <v>0.9</v>
      </c>
      <c r="G173" s="64">
        <v>0.92</v>
      </c>
      <c r="H173" s="64" t="str">
        <f t="shared" si="199"/>
        <v>VG</v>
      </c>
      <c r="I173" s="64"/>
      <c r="J173" s="64"/>
      <c r="K173" s="64"/>
      <c r="L173" s="65">
        <v>8.1000000000000003E-2</v>
      </c>
      <c r="M173" s="65" t="str">
        <f t="shared" si="200"/>
        <v>G</v>
      </c>
      <c r="N173" s="64"/>
      <c r="O173" s="64"/>
      <c r="P173" s="64"/>
      <c r="Q173" s="64">
        <v>0.27</v>
      </c>
      <c r="R173" s="64" t="str">
        <f t="shared" si="201"/>
        <v>VG</v>
      </c>
      <c r="S173" s="64"/>
      <c r="T173" s="64"/>
      <c r="U173" s="64"/>
      <c r="V173" s="64">
        <v>0.97</v>
      </c>
      <c r="W173" s="64" t="str">
        <f t="shared" si="202"/>
        <v>VG</v>
      </c>
      <c r="X173" s="64"/>
      <c r="Y173" s="64"/>
      <c r="Z173" s="64"/>
      <c r="AA173" s="64"/>
      <c r="AB173" s="65"/>
      <c r="AC173" s="64"/>
      <c r="AD173" s="64"/>
      <c r="AE173" s="64"/>
      <c r="AF173" s="65"/>
      <c r="AG173" s="64"/>
      <c r="AH173" s="64"/>
      <c r="AI173" s="64"/>
      <c r="AJ173" s="65"/>
      <c r="AK173" s="64"/>
      <c r="AL173" s="64"/>
    </row>
    <row r="174" spans="1:38" s="63" customFormat="1" x14ac:dyDescent="0.3">
      <c r="A174" s="63">
        <v>14164900</v>
      </c>
      <c r="B174" s="63">
        <v>23772751</v>
      </c>
      <c r="C174" s="63" t="s">
        <v>60</v>
      </c>
      <c r="D174" s="99" t="s">
        <v>197</v>
      </c>
      <c r="E174" s="99" t="s">
        <v>194</v>
      </c>
      <c r="F174" s="79">
        <v>0.9</v>
      </c>
      <c r="G174" s="64">
        <v>0.92</v>
      </c>
      <c r="H174" s="64" t="str">
        <f t="shared" ref="H174" si="203">IF(G174&gt;0.8,"VG",IF(G174&gt;0.7,"G",IF(G174&gt;0.45,"S","NS")))</f>
        <v>VG</v>
      </c>
      <c r="I174" s="64"/>
      <c r="J174" s="64"/>
      <c r="K174" s="64"/>
      <c r="L174" s="65">
        <v>8.1000000000000003E-2</v>
      </c>
      <c r="M174" s="65" t="str">
        <f t="shared" ref="M174" si="204">IF(ABS(L174)&lt;5%,"VG",IF(ABS(L174)&lt;10%,"G",IF(ABS(L174)&lt;15%,"S","NS")))</f>
        <v>G</v>
      </c>
      <c r="N174" s="64"/>
      <c r="O174" s="64"/>
      <c r="P174" s="64"/>
      <c r="Q174" s="64">
        <v>0.27</v>
      </c>
      <c r="R174" s="64" t="str">
        <f t="shared" ref="R174" si="205">IF(Q174&lt;=0.5,"VG",IF(Q174&lt;=0.6,"G",IF(Q174&lt;=0.7,"S","NS")))</f>
        <v>VG</v>
      </c>
      <c r="S174" s="64"/>
      <c r="T174" s="64"/>
      <c r="U174" s="64"/>
      <c r="V174" s="64">
        <v>0.97</v>
      </c>
      <c r="W174" s="64" t="str">
        <f t="shared" ref="W174" si="206">IF(V174&gt;0.85,"VG",IF(V174&gt;0.75,"G",IF(V174&gt;0.6,"S","NS")))</f>
        <v>VG</v>
      </c>
      <c r="X174" s="64"/>
      <c r="Y174" s="64"/>
      <c r="Z174" s="64"/>
      <c r="AA174" s="64"/>
      <c r="AB174" s="65"/>
      <c r="AC174" s="64"/>
      <c r="AD174" s="64"/>
      <c r="AE174" s="64"/>
      <c r="AF174" s="65"/>
      <c r="AG174" s="64"/>
      <c r="AH174" s="64"/>
      <c r="AI174" s="64"/>
      <c r="AJ174" s="65"/>
      <c r="AK174" s="64"/>
      <c r="AL174" s="64"/>
    </row>
    <row r="175" spans="1:38" s="63" customFormat="1" x14ac:dyDescent="0.3">
      <c r="A175" s="63">
        <v>14164900</v>
      </c>
      <c r="B175" s="63">
        <v>23772751</v>
      </c>
      <c r="C175" s="63" t="s">
        <v>60</v>
      </c>
      <c r="D175" s="99" t="s">
        <v>204</v>
      </c>
      <c r="E175" s="99" t="s">
        <v>198</v>
      </c>
      <c r="F175" s="79">
        <v>0.9</v>
      </c>
      <c r="G175" s="64">
        <v>0.93</v>
      </c>
      <c r="H175" s="64" t="str">
        <f t="shared" ref="H175" si="207">IF(G175&gt;0.8,"VG",IF(G175&gt;0.7,"G",IF(G175&gt;0.45,"S","NS")))</f>
        <v>VG</v>
      </c>
      <c r="I175" s="64"/>
      <c r="J175" s="64"/>
      <c r="K175" s="64"/>
      <c r="L175" s="65">
        <v>0.06</v>
      </c>
      <c r="M175" s="65" t="str">
        <f t="shared" ref="M175" si="208">IF(ABS(L175)&lt;5%,"VG",IF(ABS(L175)&lt;10%,"G",IF(ABS(L175)&lt;15%,"S","NS")))</f>
        <v>G</v>
      </c>
      <c r="N175" s="64"/>
      <c r="O175" s="64"/>
      <c r="P175" s="64"/>
      <c r="Q175" s="64">
        <v>0.27</v>
      </c>
      <c r="R175" s="64" t="str">
        <f t="shared" ref="R175" si="209">IF(Q175&lt;=0.5,"VG",IF(Q175&lt;=0.6,"G",IF(Q175&lt;=0.7,"S","NS")))</f>
        <v>VG</v>
      </c>
      <c r="S175" s="64"/>
      <c r="T175" s="64"/>
      <c r="U175" s="64"/>
      <c r="V175" s="64">
        <v>0.97</v>
      </c>
      <c r="W175" s="64" t="str">
        <f t="shared" ref="W175" si="210">IF(V175&gt;0.85,"VG",IF(V175&gt;0.75,"G",IF(V175&gt;0.6,"S","NS")))</f>
        <v>VG</v>
      </c>
      <c r="X175" s="64"/>
      <c r="Y175" s="64"/>
      <c r="Z175" s="64"/>
      <c r="AA175" s="64"/>
      <c r="AB175" s="65"/>
      <c r="AC175" s="64"/>
      <c r="AD175" s="64"/>
      <c r="AE175" s="64"/>
      <c r="AF175" s="65"/>
      <c r="AG175" s="64"/>
      <c r="AH175" s="64"/>
      <c r="AI175" s="64"/>
      <c r="AJ175" s="65"/>
      <c r="AK175" s="64"/>
      <c r="AL175" s="64"/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2020-12-24T06:23:18Z</dcterms:modified>
</cp:coreProperties>
</file>