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AB988A5-599C-45AA-A628-1CDE795096CC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49" i="4" l="1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H72" i="4"/>
  <c r="I72" i="4" s="1"/>
  <c r="J72" i="4" s="1"/>
  <c r="K72" i="4" s="1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H71" i="4"/>
  <c r="I71" i="4" s="1"/>
  <c r="J71" i="4" s="1"/>
  <c r="K71" i="4" s="1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H70" i="4"/>
  <c r="I70" i="4" s="1"/>
  <c r="J70" i="4" s="1"/>
  <c r="K70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90" i="4" l="1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H69" i="4"/>
  <c r="I69" i="4" s="1"/>
  <c r="J69" i="4" s="1"/>
  <c r="K69" i="4" s="1"/>
  <c r="BI54" i="4" l="1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28" i="4" l="1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H68" i="4"/>
  <c r="I68" i="4" s="1"/>
  <c r="J68" i="4" s="1"/>
  <c r="K68" i="4" s="1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58" i="4"/>
  <c r="BI52" i="4"/>
  <c r="BI42" i="4"/>
  <c r="BI33" i="4"/>
  <c r="BI14" i="4"/>
  <c r="BI22" i="4"/>
  <c r="Z58" i="4" l="1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<sst xmlns="http://schemas.openxmlformats.org/spreadsheetml/2006/main" count="24283" uniqueCount="202">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</sst>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91"/>
  <sheetViews>
    <sheetView tabSelected="1" workbookViewId="0">
      <pane ySplit="3" topLeftCell="A32" activePane="bottomLeft" state="frozen"/>
      <selection pane="bottomLeft" activeCell="W40" sqref="W40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6" t="s">
        <v>61</v>
      </c>
      <c r="AB3" s="76"/>
      <c r="AC3" s="82" t="s">
        <v>62</v>
      </c>
      <c r="AD3" s="82"/>
      <c r="AE3" s="80" t="s">
        <v>50</v>
      </c>
      <c r="AF3" s="80"/>
      <c r="AG3" s="79" t="s">
        <v>63</v>
      </c>
      <c r="AH3" s="79"/>
      <c r="AI3" s="83" t="s">
        <v>48</v>
      </c>
      <c r="AJ3" s="83"/>
      <c r="AK3" s="82" t="s">
        <v>62</v>
      </c>
      <c r="AL3" s="82"/>
      <c r="AM3" s="80" t="s">
        <v>50</v>
      </c>
      <c r="AN3" s="80"/>
      <c r="AO3" s="79" t="s">
        <v>63</v>
      </c>
      <c r="AP3" s="79"/>
      <c r="AR3" s="32" t="s">
        <v>53</v>
      </c>
      <c r="AS3" s="76" t="s">
        <v>48</v>
      </c>
      <c r="AT3" s="76"/>
      <c r="AU3" s="81" t="s">
        <v>62</v>
      </c>
      <c r="AV3" s="81"/>
      <c r="AW3" s="78" t="s">
        <v>50</v>
      </c>
      <c r="AX3" s="78"/>
      <c r="AY3" s="79" t="s">
        <v>63</v>
      </c>
      <c r="AZ3" s="79"/>
      <c r="BA3" s="76" t="s">
        <v>48</v>
      </c>
      <c r="BB3" s="76"/>
      <c r="BC3" s="77" t="s">
        <v>62</v>
      </c>
      <c r="BD3" s="77"/>
      <c r="BE3" s="78" t="s">
        <v>50</v>
      </c>
      <c r="BF3" s="78"/>
      <c r="BG3" s="79" t="s">
        <v>63</v>
      </c>
      <c r="BH3" s="79"/>
      <c r="BI3">
        <f>MIN(BI62:BI119)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ref="H11" si="99">IF(G11&gt;0.8,"VG",IF(G11&gt;0.7,"G",IF(G11&gt;0.45,"S","NS")))</f>
        <v>S</v>
      </c>
      <c r="I11" s="51" t="str">
        <f t="shared" ref="I11" si="100">IF(H11&gt;0.8,"VG",IF(H11&gt;0.7,"G",IF(H11&gt;0.45,"S","NS")))</f>
        <v>VG</v>
      </c>
      <c r="J11" s="51" t="str">
        <f t="shared" ref="J11" si="101">IF(I11&gt;0.8,"VG",IF(I11&gt;0.7,"G",IF(I11&gt;0.45,"S","NS")))</f>
        <v>VG</v>
      </c>
      <c r="K11" s="51" t="str">
        <f t="shared" ref="K11" si="102">IF(J11&gt;0.8,"VG",IF(J11&gt;0.7,"G",IF(J11&gt;0.45,"S","NS")))</f>
        <v>VG</v>
      </c>
      <c r="L11" s="68">
        <v>-1.17E-2</v>
      </c>
      <c r="M11" s="51" t="str">
        <f t="shared" ref="M11" si="103">IF(ABS(L11)&lt;5%,"VG",IF(ABS(L11)&lt;10%,"G",IF(ABS(L11)&lt;15%,"S","NS")))</f>
        <v>VG</v>
      </c>
      <c r="N11" s="51" t="str">
        <f t="shared" ref="N11" si="104">AO11</f>
        <v>G</v>
      </c>
      <c r="O11" s="51" t="str">
        <f t="shared" ref="O11" si="105">BD11</f>
        <v>VG</v>
      </c>
      <c r="P11" s="51" t="str">
        <f t="shared" ref="P11" si="106">BY11</f>
        <v>G</v>
      </c>
      <c r="Q11" s="51">
        <v>0.56899999999999995</v>
      </c>
      <c r="R11" s="51" t="str">
        <f t="shared" ref="R11" si="107">IF(Q11&lt;=0.5,"VG",IF(Q11&lt;=0.6,"G",IF(Q11&lt;=0.7,"S","NS")))</f>
        <v>G</v>
      </c>
      <c r="S11" s="51" t="str">
        <f t="shared" ref="S11" si="108">AN11</f>
        <v>G</v>
      </c>
      <c r="T11" s="51" t="str">
        <f t="shared" ref="T11" si="109">BF11</f>
        <v>VG</v>
      </c>
      <c r="U11" s="51" t="str">
        <f t="shared" ref="U11" si="110">BX11</f>
        <v>VG</v>
      </c>
      <c r="V11" s="51">
        <v>0.78569999999999995</v>
      </c>
      <c r="W11" s="51" t="str">
        <f t="shared" ref="W11" si="111">IF(V11&gt;0.85,"VG",IF(V11&gt;0.75,"G",IF(V11&gt;0.6,"S","NS")))</f>
        <v>G</v>
      </c>
      <c r="X11" s="51" t="str">
        <f t="shared" ref="X11" si="112">AP11</f>
        <v>G</v>
      </c>
      <c r="Y11" s="51" t="str">
        <f t="shared" ref="Y11" si="113">BH11</f>
        <v>G</v>
      </c>
      <c r="Z11" s="51" t="str">
        <f t="shared" ref="Z11" si="114">BZ11</f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ref="BI11" si="115">IF(BJ11=AR11,1,0)</f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ref="H12" si="116">IF(G12&gt;0.8,"VG",IF(G12&gt;0.7,"G",IF(G12&gt;0.45,"S","NS")))</f>
        <v>S</v>
      </c>
      <c r="I12" s="51" t="str">
        <f t="shared" ref="I12" si="117">IF(H12&gt;0.8,"VG",IF(H12&gt;0.7,"G",IF(H12&gt;0.45,"S","NS")))</f>
        <v>VG</v>
      </c>
      <c r="J12" s="51" t="str">
        <f t="shared" ref="J12" si="118">IF(I12&gt;0.8,"VG",IF(I12&gt;0.7,"G",IF(I12&gt;0.45,"S","NS")))</f>
        <v>VG</v>
      </c>
      <c r="K12" s="51" t="str">
        <f t="shared" ref="K12" si="119">IF(J12&gt;0.8,"VG",IF(J12&gt;0.7,"G",IF(J12&gt;0.45,"S","NS")))</f>
        <v>VG</v>
      </c>
      <c r="L12" s="68">
        <v>-7.6E-3</v>
      </c>
      <c r="M12" s="51" t="str">
        <f t="shared" ref="M12" si="120">IF(ABS(L12)&lt;5%,"VG",IF(ABS(L12)&lt;10%,"G",IF(ABS(L12)&lt;15%,"S","NS")))</f>
        <v>VG</v>
      </c>
      <c r="N12" s="51" t="str">
        <f t="shared" ref="N12" si="121">AO12</f>
        <v>G</v>
      </c>
      <c r="O12" s="51" t="str">
        <f t="shared" ref="O12" si="122">BD12</f>
        <v>VG</v>
      </c>
      <c r="P12" s="51" t="str">
        <f t="shared" ref="P12" si="123">BY12</f>
        <v>G</v>
      </c>
      <c r="Q12" s="51">
        <v>0.56899999999999995</v>
      </c>
      <c r="R12" s="51" t="str">
        <f t="shared" ref="R12" si="124">IF(Q12&lt;=0.5,"VG",IF(Q12&lt;=0.6,"G",IF(Q12&lt;=0.7,"S","NS")))</f>
        <v>G</v>
      </c>
      <c r="S12" s="51" t="str">
        <f t="shared" ref="S12" si="125">AN12</f>
        <v>G</v>
      </c>
      <c r="T12" s="51" t="str">
        <f t="shared" ref="T12" si="126">BF12</f>
        <v>VG</v>
      </c>
      <c r="U12" s="51" t="str">
        <f t="shared" ref="U12" si="127">BX12</f>
        <v>VG</v>
      </c>
      <c r="V12" s="51">
        <v>0.78569999999999995</v>
      </c>
      <c r="W12" s="51" t="str">
        <f t="shared" ref="W12" si="128">IF(V12&gt;0.85,"VG",IF(V12&gt;0.75,"G",IF(V12&gt;0.6,"S","NS")))</f>
        <v>G</v>
      </c>
      <c r="X12" s="51" t="str">
        <f t="shared" ref="X12" si="129">AP12</f>
        <v>G</v>
      </c>
      <c r="Y12" s="51" t="str">
        <f t="shared" ref="Y12" si="130">BH12</f>
        <v>G</v>
      </c>
      <c r="Z12" s="51" t="str">
        <f t="shared" ref="Z12" si="131">BZ12</f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ref="BI12" si="132">IF(BJ12=AR12,1,0)</f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x14ac:dyDescent="0.3">
      <c r="A13" s="3"/>
      <c r="B13" s="3"/>
      <c r="M13" s="26"/>
      <c r="Q13" s="18"/>
      <c r="AA13" s="33"/>
      <c r="AB13" s="33"/>
      <c r="AC13" s="42"/>
      <c r="AD13" s="42"/>
      <c r="AE13" s="43"/>
      <c r="AF13" s="43"/>
      <c r="AG13" s="35"/>
      <c r="AH13" s="35"/>
      <c r="AI13" s="36"/>
      <c r="AJ13" s="36"/>
      <c r="AK13" s="40"/>
      <c r="AL13" s="40"/>
      <c r="AM13" s="41"/>
      <c r="AN13" s="41"/>
      <c r="AO13" s="3"/>
      <c r="AP13" s="3"/>
      <c r="AR13" s="44"/>
      <c r="AS13" s="33"/>
      <c r="AT13" s="33"/>
      <c r="AU13" s="42"/>
      <c r="AV13" s="42"/>
      <c r="AW13" s="43"/>
      <c r="AX13" s="43"/>
      <c r="AY13" s="35"/>
      <c r="AZ13" s="35"/>
      <c r="BA13" s="36"/>
      <c r="BB13" s="36"/>
      <c r="BC13" s="40"/>
      <c r="BD13" s="40"/>
      <c r="BE13" s="41"/>
      <c r="BF13" s="41"/>
      <c r="BG13" s="3"/>
      <c r="BH13" s="3"/>
      <c r="BK13" s="35"/>
      <c r="BL13" s="35"/>
      <c r="BM13" s="35"/>
      <c r="BN13" s="35"/>
      <c r="BO13" s="35"/>
      <c r="BP13" s="35"/>
      <c r="BQ13" s="35"/>
      <c r="BR13" s="35"/>
    </row>
    <row r="14" spans="1:78" x14ac:dyDescent="0.3">
      <c r="A14" s="3">
        <v>14179000</v>
      </c>
      <c r="B14" s="3">
        <v>23780701</v>
      </c>
      <c r="C14" t="s">
        <v>138</v>
      </c>
      <c r="D14" t="s">
        <v>137</v>
      </c>
      <c r="G14" s="16">
        <v>0.76</v>
      </c>
      <c r="H14" s="16" t="str">
        <f t="shared" ref="H14:H20" si="133">IF(G14&gt;0.8,"VG",IF(G14&gt;0.7,"G",IF(G14&gt;0.45,"S","NS")))</f>
        <v>G</v>
      </c>
      <c r="I14" s="16" t="str">
        <f t="shared" ref="I14:I19" si="134">AI14</f>
        <v>G</v>
      </c>
      <c r="J14" s="16" t="str">
        <f t="shared" ref="J14:J19" si="135">BB14</f>
        <v>G</v>
      </c>
      <c r="K14" s="16" t="str">
        <f t="shared" ref="K14:K19" si="136">BT14</f>
        <v>G</v>
      </c>
      <c r="L14" s="19">
        <v>0.13200000000000001</v>
      </c>
      <c r="M14" s="26" t="str">
        <f t="shared" ref="M14:M20" si="137">IF(ABS(L14)&lt;5%,"VG",IF(ABS(L14)&lt;10%,"G",IF(ABS(L14)&lt;15%,"S","NS")))</f>
        <v>S</v>
      </c>
      <c r="N14" s="26" t="str">
        <f t="shared" ref="N14" si="138">AO14</f>
        <v>VG</v>
      </c>
      <c r="O14" s="26" t="str">
        <f t="shared" ref="O14:O19" si="139">BD14</f>
        <v>S</v>
      </c>
      <c r="P14" s="26" t="str">
        <f t="shared" ref="P14" si="140">BY14</f>
        <v>VG</v>
      </c>
      <c r="Q14" s="18">
        <v>0.48</v>
      </c>
      <c r="R14" s="17" t="str">
        <f t="shared" ref="R14:R20" si="141">IF(Q14&lt;=0.5,"VG",IF(Q14&lt;=0.6,"G",IF(Q14&lt;=0.7,"S","NS")))</f>
        <v>VG</v>
      </c>
      <c r="S14" s="17" t="str">
        <f t="shared" ref="S14:S19" si="142">AN14</f>
        <v>G</v>
      </c>
      <c r="T14" s="17" t="str">
        <f t="shared" ref="T14:T19" si="143">BF14</f>
        <v>VG</v>
      </c>
      <c r="U14" s="17" t="str">
        <f t="shared" ref="U14:U19" si="144">BX14</f>
        <v>G</v>
      </c>
      <c r="V14" s="18">
        <v>0.8</v>
      </c>
      <c r="W14" s="18" t="str">
        <f t="shared" ref="W14:W20" si="145">IF(V14&gt;0.85,"VG",IF(V14&gt;0.75,"G",IF(V14&gt;0.6,"S","NS")))</f>
        <v>G</v>
      </c>
      <c r="X14" s="18" t="str">
        <f t="shared" ref="X14:X19" si="146">AP14</f>
        <v>G</v>
      </c>
      <c r="Y14" s="18" t="str">
        <f t="shared" ref="Y14:Y19" si="147">BH14</f>
        <v>VG</v>
      </c>
      <c r="Z14" s="18" t="str">
        <f t="shared" ref="Z14:Z19" si="148">BZ14</f>
        <v>VG</v>
      </c>
      <c r="AA14" s="33">
        <v>0.72595256744652803</v>
      </c>
      <c r="AB14" s="33">
        <v>0.69498471645654802</v>
      </c>
      <c r="AC14" s="42">
        <v>17.002550654765699</v>
      </c>
      <c r="AD14" s="42">
        <v>14.9839258258315</v>
      </c>
      <c r="AE14" s="43">
        <v>0.52349539878920803</v>
      </c>
      <c r="AF14" s="43">
        <v>0.55228188775610898</v>
      </c>
      <c r="AG14" s="35">
        <v>0.85407610147756097</v>
      </c>
      <c r="AH14" s="35">
        <v>0.79514851198075198</v>
      </c>
      <c r="AI14" s="36" t="s">
        <v>69</v>
      </c>
      <c r="AJ14" s="36" t="s">
        <v>70</v>
      </c>
      <c r="AK14" s="40" t="s">
        <v>68</v>
      </c>
      <c r="AL14" s="40" t="s">
        <v>70</v>
      </c>
      <c r="AM14" s="41" t="s">
        <v>69</v>
      </c>
      <c r="AN14" s="41" t="s">
        <v>69</v>
      </c>
      <c r="AO14" s="3" t="s">
        <v>71</v>
      </c>
      <c r="AP14" s="3" t="s">
        <v>69</v>
      </c>
      <c r="AR14" s="44" t="s">
        <v>145</v>
      </c>
      <c r="AS14" s="33">
        <v>0.78021714613675197</v>
      </c>
      <c r="AT14" s="33">
        <v>0.77736886282260698</v>
      </c>
      <c r="AU14" s="42">
        <v>9.1559870061941506</v>
      </c>
      <c r="AV14" s="42">
        <v>10.682558199455899</v>
      </c>
      <c r="AW14" s="43">
        <v>0.46881004027564099</v>
      </c>
      <c r="AX14" s="43">
        <v>0.47183804125716</v>
      </c>
      <c r="AY14" s="35">
        <v>0.837974998252767</v>
      </c>
      <c r="AZ14" s="35">
        <v>0.85390624130506299</v>
      </c>
      <c r="BA14" s="36" t="s">
        <v>69</v>
      </c>
      <c r="BB14" s="36" t="s">
        <v>69</v>
      </c>
      <c r="BC14" s="40" t="s">
        <v>69</v>
      </c>
      <c r="BD14" s="40" t="s">
        <v>70</v>
      </c>
      <c r="BE14" s="41" t="s">
        <v>71</v>
      </c>
      <c r="BF14" s="41" t="s">
        <v>71</v>
      </c>
      <c r="BG14" s="3" t="s">
        <v>69</v>
      </c>
      <c r="BH14" s="3" t="s">
        <v>71</v>
      </c>
      <c r="BI14">
        <f t="shared" ref="BI14" si="149">IF(BJ14=AR14,1,0)</f>
        <v>1</v>
      </c>
      <c r="BJ14" t="s">
        <v>145</v>
      </c>
      <c r="BK14" s="35">
        <v>0.73831590430609395</v>
      </c>
      <c r="BL14" s="35">
        <v>0.74515342634793802</v>
      </c>
      <c r="BM14" s="35">
        <v>16.573051597562301</v>
      </c>
      <c r="BN14" s="35">
        <v>16.889363427044199</v>
      </c>
      <c r="BO14" s="35">
        <v>0.51155067754222205</v>
      </c>
      <c r="BP14" s="35">
        <v>0.50482330933908204</v>
      </c>
      <c r="BQ14" s="35">
        <v>0.85549736597935699</v>
      </c>
      <c r="BR14" s="35">
        <v>0.87302819138324095</v>
      </c>
      <c r="BS14" t="s">
        <v>69</v>
      </c>
      <c r="BT14" t="s">
        <v>69</v>
      </c>
      <c r="BU14" t="s">
        <v>68</v>
      </c>
      <c r="BV14" t="s">
        <v>68</v>
      </c>
      <c r="BW14" t="s">
        <v>69</v>
      </c>
      <c r="BX14" t="s">
        <v>69</v>
      </c>
      <c r="BY14" t="s">
        <v>71</v>
      </c>
      <c r="BZ14" t="s">
        <v>71</v>
      </c>
    </row>
    <row r="15" spans="1:78" s="49" customFormat="1" x14ac:dyDescent="0.3">
      <c r="A15" s="48">
        <v>14179000</v>
      </c>
      <c r="B15" s="48">
        <v>23780701</v>
      </c>
      <c r="C15" s="49" t="s">
        <v>138</v>
      </c>
      <c r="D15" s="49" t="s">
        <v>151</v>
      </c>
      <c r="F15" s="50"/>
      <c r="G15" s="51">
        <v>0.77800000000000002</v>
      </c>
      <c r="H15" s="51" t="str">
        <f t="shared" si="133"/>
        <v>G</v>
      </c>
      <c r="I15" s="51" t="str">
        <f t="shared" si="134"/>
        <v>G</v>
      </c>
      <c r="J15" s="51" t="str">
        <f t="shared" si="135"/>
        <v>G</v>
      </c>
      <c r="K15" s="51" t="str">
        <f t="shared" si="136"/>
        <v>G</v>
      </c>
      <c r="L15" s="52">
        <v>9.4E-2</v>
      </c>
      <c r="M15" s="51" t="str">
        <f t="shared" si="137"/>
        <v>G</v>
      </c>
      <c r="N15" s="51" t="str">
        <f t="shared" ref="N15" si="150">AO15</f>
        <v>VG</v>
      </c>
      <c r="O15" s="51" t="str">
        <f t="shared" si="139"/>
        <v>S</v>
      </c>
      <c r="P15" s="51" t="str">
        <f t="shared" ref="P15" si="151">BY15</f>
        <v>VG</v>
      </c>
      <c r="Q15" s="51">
        <v>0.47</v>
      </c>
      <c r="R15" s="51" t="str">
        <f t="shared" si="141"/>
        <v>VG</v>
      </c>
      <c r="S15" s="51" t="str">
        <f t="shared" si="142"/>
        <v>G</v>
      </c>
      <c r="T15" s="51" t="str">
        <f t="shared" si="143"/>
        <v>VG</v>
      </c>
      <c r="U15" s="51" t="str">
        <f t="shared" si="144"/>
        <v>G</v>
      </c>
      <c r="V15" s="51">
        <v>0.8</v>
      </c>
      <c r="W15" s="51" t="str">
        <f t="shared" si="145"/>
        <v>G</v>
      </c>
      <c r="X15" s="51" t="str">
        <f t="shared" si="146"/>
        <v>G</v>
      </c>
      <c r="Y15" s="51" t="str">
        <f t="shared" si="147"/>
        <v>VG</v>
      </c>
      <c r="Z15" s="51" t="str">
        <f t="shared" si="148"/>
        <v>VG</v>
      </c>
      <c r="AA15" s="53">
        <v>0.72595256744652803</v>
      </c>
      <c r="AB15" s="53">
        <v>0.69498471645654802</v>
      </c>
      <c r="AC15" s="53">
        <v>17.002550654765699</v>
      </c>
      <c r="AD15" s="53">
        <v>14.9839258258315</v>
      </c>
      <c r="AE15" s="53">
        <v>0.52349539878920803</v>
      </c>
      <c r="AF15" s="53">
        <v>0.55228188775610898</v>
      </c>
      <c r="AG15" s="53">
        <v>0.85407610147756097</v>
      </c>
      <c r="AH15" s="53">
        <v>0.79514851198075198</v>
      </c>
      <c r="AI15" s="48" t="s">
        <v>69</v>
      </c>
      <c r="AJ15" s="48" t="s">
        <v>70</v>
      </c>
      <c r="AK15" s="48" t="s">
        <v>68</v>
      </c>
      <c r="AL15" s="48" t="s">
        <v>70</v>
      </c>
      <c r="AM15" s="48" t="s">
        <v>69</v>
      </c>
      <c r="AN15" s="48" t="s">
        <v>69</v>
      </c>
      <c r="AO15" s="48" t="s">
        <v>71</v>
      </c>
      <c r="AP15" s="48" t="s">
        <v>69</v>
      </c>
      <c r="AR15" s="54" t="s">
        <v>145</v>
      </c>
      <c r="AS15" s="53">
        <v>0.78021714613675197</v>
      </c>
      <c r="AT15" s="53">
        <v>0.77736886282260698</v>
      </c>
      <c r="AU15" s="53">
        <v>9.1559870061941506</v>
      </c>
      <c r="AV15" s="53">
        <v>10.682558199455899</v>
      </c>
      <c r="AW15" s="53">
        <v>0.46881004027564099</v>
      </c>
      <c r="AX15" s="53">
        <v>0.47183804125716</v>
      </c>
      <c r="AY15" s="53">
        <v>0.837974998252767</v>
      </c>
      <c r="AZ15" s="53">
        <v>0.85390624130506299</v>
      </c>
      <c r="BA15" s="48" t="s">
        <v>69</v>
      </c>
      <c r="BB15" s="48" t="s">
        <v>69</v>
      </c>
      <c r="BC15" s="48" t="s">
        <v>69</v>
      </c>
      <c r="BD15" s="48" t="s">
        <v>70</v>
      </c>
      <c r="BE15" s="48" t="s">
        <v>71</v>
      </c>
      <c r="BF15" s="48" t="s">
        <v>71</v>
      </c>
      <c r="BG15" s="48" t="s">
        <v>69</v>
      </c>
      <c r="BH15" s="48" t="s">
        <v>71</v>
      </c>
      <c r="BI15" s="49">
        <f t="shared" ref="BI15" si="152">IF(BJ15=AR15,1,0)</f>
        <v>1</v>
      </c>
      <c r="BJ15" s="49" t="s">
        <v>145</v>
      </c>
      <c r="BK15" s="53">
        <v>0.73831590430609395</v>
      </c>
      <c r="BL15" s="53">
        <v>0.74515342634793802</v>
      </c>
      <c r="BM15" s="53">
        <v>16.573051597562301</v>
      </c>
      <c r="BN15" s="53">
        <v>16.889363427044199</v>
      </c>
      <c r="BO15" s="53">
        <v>0.51155067754222205</v>
      </c>
      <c r="BP15" s="53">
        <v>0.50482330933908204</v>
      </c>
      <c r="BQ15" s="53">
        <v>0.85549736597935699</v>
      </c>
      <c r="BR15" s="53">
        <v>0.87302819138324095</v>
      </c>
      <c r="BS15" s="49" t="s">
        <v>69</v>
      </c>
      <c r="BT15" s="49" t="s">
        <v>69</v>
      </c>
      <c r="BU15" s="49" t="s">
        <v>68</v>
      </c>
      <c r="BV15" s="49" t="s">
        <v>68</v>
      </c>
      <c r="BW15" s="49" t="s">
        <v>69</v>
      </c>
      <c r="BX15" s="49" t="s">
        <v>69</v>
      </c>
      <c r="BY15" s="49" t="s">
        <v>71</v>
      </c>
      <c r="BZ15" s="49" t="s">
        <v>71</v>
      </c>
    </row>
    <row r="16" spans="1:78" s="30" customFormat="1" ht="28.8" x14ac:dyDescent="0.3">
      <c r="A16" s="36">
        <v>14179000</v>
      </c>
      <c r="B16" s="36">
        <v>23780701</v>
      </c>
      <c r="C16" s="30" t="s">
        <v>138</v>
      </c>
      <c r="D16" s="67" t="s">
        <v>157</v>
      </c>
      <c r="E16" s="30" t="s">
        <v>161</v>
      </c>
      <c r="F16" s="63"/>
      <c r="G16" s="24">
        <v>0.61</v>
      </c>
      <c r="H16" s="24" t="str">
        <f t="shared" si="133"/>
        <v>S</v>
      </c>
      <c r="I16" s="24" t="str">
        <f t="shared" si="134"/>
        <v>G</v>
      </c>
      <c r="J16" s="24" t="str">
        <f t="shared" si="135"/>
        <v>G</v>
      </c>
      <c r="K16" s="24" t="str">
        <f t="shared" si="136"/>
        <v>G</v>
      </c>
      <c r="L16" s="25">
        <v>0.38800000000000001</v>
      </c>
      <c r="M16" s="24" t="str">
        <f t="shared" si="137"/>
        <v>NS</v>
      </c>
      <c r="N16" s="24" t="str">
        <f t="shared" ref="N16" si="153">AO16</f>
        <v>VG</v>
      </c>
      <c r="O16" s="24" t="str">
        <f t="shared" si="139"/>
        <v>S</v>
      </c>
      <c r="P16" s="24" t="str">
        <f t="shared" ref="P16" si="154">BY16</f>
        <v>VG</v>
      </c>
      <c r="Q16" s="24">
        <v>0.56999999999999995</v>
      </c>
      <c r="R16" s="24" t="str">
        <f t="shared" si="141"/>
        <v>G</v>
      </c>
      <c r="S16" s="24" t="str">
        <f t="shared" si="142"/>
        <v>G</v>
      </c>
      <c r="T16" s="24" t="str">
        <f t="shared" si="143"/>
        <v>VG</v>
      </c>
      <c r="U16" s="24" t="str">
        <f t="shared" si="144"/>
        <v>G</v>
      </c>
      <c r="V16" s="24">
        <v>0.8</v>
      </c>
      <c r="W16" s="24" t="str">
        <f t="shared" si="145"/>
        <v>G</v>
      </c>
      <c r="X16" s="24" t="str">
        <f t="shared" si="146"/>
        <v>G</v>
      </c>
      <c r="Y16" s="24" t="str">
        <f t="shared" si="147"/>
        <v>VG</v>
      </c>
      <c r="Z16" s="24" t="str">
        <f t="shared" si="148"/>
        <v>VG</v>
      </c>
      <c r="AA16" s="33">
        <v>0.72595256744652803</v>
      </c>
      <c r="AB16" s="33">
        <v>0.69498471645654802</v>
      </c>
      <c r="AC16" s="33">
        <v>17.002550654765699</v>
      </c>
      <c r="AD16" s="33">
        <v>14.9839258258315</v>
      </c>
      <c r="AE16" s="33">
        <v>0.52349539878920803</v>
      </c>
      <c r="AF16" s="33">
        <v>0.55228188775610898</v>
      </c>
      <c r="AG16" s="33">
        <v>0.85407610147756097</v>
      </c>
      <c r="AH16" s="33">
        <v>0.79514851198075198</v>
      </c>
      <c r="AI16" s="36" t="s">
        <v>69</v>
      </c>
      <c r="AJ16" s="36" t="s">
        <v>70</v>
      </c>
      <c r="AK16" s="36" t="s">
        <v>68</v>
      </c>
      <c r="AL16" s="36" t="s">
        <v>70</v>
      </c>
      <c r="AM16" s="36" t="s">
        <v>69</v>
      </c>
      <c r="AN16" s="36" t="s">
        <v>69</v>
      </c>
      <c r="AO16" s="36" t="s">
        <v>71</v>
      </c>
      <c r="AP16" s="36" t="s">
        <v>69</v>
      </c>
      <c r="AR16" s="64" t="s">
        <v>145</v>
      </c>
      <c r="AS16" s="33">
        <v>0.78021714613675197</v>
      </c>
      <c r="AT16" s="33">
        <v>0.77736886282260698</v>
      </c>
      <c r="AU16" s="33">
        <v>9.1559870061941506</v>
      </c>
      <c r="AV16" s="33">
        <v>10.682558199455899</v>
      </c>
      <c r="AW16" s="33">
        <v>0.46881004027564099</v>
      </c>
      <c r="AX16" s="33">
        <v>0.47183804125716</v>
      </c>
      <c r="AY16" s="33">
        <v>0.837974998252767</v>
      </c>
      <c r="AZ16" s="33">
        <v>0.85390624130506299</v>
      </c>
      <c r="BA16" s="36" t="s">
        <v>69</v>
      </c>
      <c r="BB16" s="36" t="s">
        <v>69</v>
      </c>
      <c r="BC16" s="36" t="s">
        <v>69</v>
      </c>
      <c r="BD16" s="36" t="s">
        <v>70</v>
      </c>
      <c r="BE16" s="36" t="s">
        <v>71</v>
      </c>
      <c r="BF16" s="36" t="s">
        <v>71</v>
      </c>
      <c r="BG16" s="36" t="s">
        <v>69</v>
      </c>
      <c r="BH16" s="36" t="s">
        <v>71</v>
      </c>
      <c r="BI16" s="30">
        <f t="shared" ref="BI16" si="155">IF(BJ16=AR16,1,0)</f>
        <v>1</v>
      </c>
      <c r="BJ16" s="30" t="s">
        <v>145</v>
      </c>
      <c r="BK16" s="33">
        <v>0.73831590430609395</v>
      </c>
      <c r="BL16" s="33">
        <v>0.74515342634793802</v>
      </c>
      <c r="BM16" s="33">
        <v>16.573051597562301</v>
      </c>
      <c r="BN16" s="33">
        <v>16.889363427044199</v>
      </c>
      <c r="BO16" s="33">
        <v>0.51155067754222205</v>
      </c>
      <c r="BP16" s="33">
        <v>0.50482330933908204</v>
      </c>
      <c r="BQ16" s="33">
        <v>0.85549736597935699</v>
      </c>
      <c r="BR16" s="33">
        <v>0.87302819138324095</v>
      </c>
      <c r="BS16" s="30" t="s">
        <v>69</v>
      </c>
      <c r="BT16" s="30" t="s">
        <v>69</v>
      </c>
      <c r="BU16" s="30" t="s">
        <v>68</v>
      </c>
      <c r="BV16" s="30" t="s">
        <v>68</v>
      </c>
      <c r="BW16" s="30" t="s">
        <v>69</v>
      </c>
      <c r="BX16" s="30" t="s">
        <v>69</v>
      </c>
      <c r="BY16" s="30" t="s">
        <v>71</v>
      </c>
      <c r="BZ16" s="30" t="s">
        <v>71</v>
      </c>
    </row>
    <row r="17" spans="1:78" s="49" customFormat="1" ht="28.8" x14ac:dyDescent="0.3">
      <c r="A17" s="48">
        <v>14179000</v>
      </c>
      <c r="B17" s="48">
        <v>23780701</v>
      </c>
      <c r="C17" s="49" t="s">
        <v>138</v>
      </c>
      <c r="D17" s="65" t="s">
        <v>166</v>
      </c>
      <c r="F17" s="50"/>
      <c r="G17" s="51">
        <v>0.79</v>
      </c>
      <c r="H17" s="51" t="str">
        <f t="shared" si="133"/>
        <v>G</v>
      </c>
      <c r="I17" s="51" t="str">
        <f t="shared" si="134"/>
        <v>G</v>
      </c>
      <c r="J17" s="51" t="str">
        <f t="shared" si="135"/>
        <v>G</v>
      </c>
      <c r="K17" s="51" t="str">
        <f t="shared" si="136"/>
        <v>G</v>
      </c>
      <c r="L17" s="52">
        <v>-1E-3</v>
      </c>
      <c r="M17" s="51" t="str">
        <f t="shared" si="137"/>
        <v>VG</v>
      </c>
      <c r="N17" s="51" t="str">
        <f t="shared" ref="N17" si="156">AO17</f>
        <v>VG</v>
      </c>
      <c r="O17" s="51" t="str">
        <f t="shared" si="139"/>
        <v>S</v>
      </c>
      <c r="P17" s="51" t="str">
        <f t="shared" ref="P17" si="157">BY17</f>
        <v>VG</v>
      </c>
      <c r="Q17" s="51">
        <v>0.46</v>
      </c>
      <c r="R17" s="51" t="str">
        <f t="shared" si="141"/>
        <v>VG</v>
      </c>
      <c r="S17" s="51" t="str">
        <f t="shared" si="142"/>
        <v>G</v>
      </c>
      <c r="T17" s="51" t="str">
        <f t="shared" si="143"/>
        <v>VG</v>
      </c>
      <c r="U17" s="51" t="str">
        <f t="shared" si="144"/>
        <v>G</v>
      </c>
      <c r="V17" s="51">
        <v>0.79800000000000004</v>
      </c>
      <c r="W17" s="51" t="str">
        <f t="shared" si="145"/>
        <v>G</v>
      </c>
      <c r="X17" s="51" t="str">
        <f t="shared" si="146"/>
        <v>G</v>
      </c>
      <c r="Y17" s="51" t="str">
        <f t="shared" si="147"/>
        <v>VG</v>
      </c>
      <c r="Z17" s="51" t="str">
        <f t="shared" si="148"/>
        <v>VG</v>
      </c>
      <c r="AA17" s="53">
        <v>0.72595256744652803</v>
      </c>
      <c r="AB17" s="53">
        <v>0.69498471645654802</v>
      </c>
      <c r="AC17" s="53">
        <v>17.002550654765699</v>
      </c>
      <c r="AD17" s="53">
        <v>14.9839258258315</v>
      </c>
      <c r="AE17" s="53">
        <v>0.52349539878920803</v>
      </c>
      <c r="AF17" s="53">
        <v>0.55228188775610898</v>
      </c>
      <c r="AG17" s="53">
        <v>0.85407610147756097</v>
      </c>
      <c r="AH17" s="53">
        <v>0.79514851198075198</v>
      </c>
      <c r="AI17" s="48" t="s">
        <v>69</v>
      </c>
      <c r="AJ17" s="48" t="s">
        <v>70</v>
      </c>
      <c r="AK17" s="48" t="s">
        <v>68</v>
      </c>
      <c r="AL17" s="48" t="s">
        <v>70</v>
      </c>
      <c r="AM17" s="48" t="s">
        <v>69</v>
      </c>
      <c r="AN17" s="48" t="s">
        <v>69</v>
      </c>
      <c r="AO17" s="48" t="s">
        <v>71</v>
      </c>
      <c r="AP17" s="48" t="s">
        <v>69</v>
      </c>
      <c r="AR17" s="54" t="s">
        <v>145</v>
      </c>
      <c r="AS17" s="53">
        <v>0.78021714613675197</v>
      </c>
      <c r="AT17" s="53">
        <v>0.77736886282260698</v>
      </c>
      <c r="AU17" s="53">
        <v>9.1559870061941506</v>
      </c>
      <c r="AV17" s="53">
        <v>10.682558199455899</v>
      </c>
      <c r="AW17" s="53">
        <v>0.46881004027564099</v>
      </c>
      <c r="AX17" s="53">
        <v>0.47183804125716</v>
      </c>
      <c r="AY17" s="53">
        <v>0.837974998252767</v>
      </c>
      <c r="AZ17" s="53">
        <v>0.85390624130506299</v>
      </c>
      <c r="BA17" s="48" t="s">
        <v>69</v>
      </c>
      <c r="BB17" s="48" t="s">
        <v>69</v>
      </c>
      <c r="BC17" s="48" t="s">
        <v>69</v>
      </c>
      <c r="BD17" s="48" t="s">
        <v>70</v>
      </c>
      <c r="BE17" s="48" t="s">
        <v>71</v>
      </c>
      <c r="BF17" s="48" t="s">
        <v>71</v>
      </c>
      <c r="BG17" s="48" t="s">
        <v>69</v>
      </c>
      <c r="BH17" s="48" t="s">
        <v>71</v>
      </c>
      <c r="BI17" s="49">
        <f t="shared" ref="BI17" si="158">IF(BJ17=AR17,1,0)</f>
        <v>1</v>
      </c>
      <c r="BJ17" s="49" t="s">
        <v>145</v>
      </c>
      <c r="BK17" s="53">
        <v>0.73831590430609395</v>
      </c>
      <c r="BL17" s="53">
        <v>0.74515342634793802</v>
      </c>
      <c r="BM17" s="53">
        <v>16.573051597562301</v>
      </c>
      <c r="BN17" s="53">
        <v>16.889363427044199</v>
      </c>
      <c r="BO17" s="53">
        <v>0.51155067754222205</v>
      </c>
      <c r="BP17" s="53">
        <v>0.50482330933908204</v>
      </c>
      <c r="BQ17" s="53">
        <v>0.85549736597935699</v>
      </c>
      <c r="BR17" s="53">
        <v>0.87302819138324095</v>
      </c>
      <c r="BS17" s="49" t="s">
        <v>69</v>
      </c>
      <c r="BT17" s="49" t="s">
        <v>69</v>
      </c>
      <c r="BU17" s="49" t="s">
        <v>68</v>
      </c>
      <c r="BV17" s="49" t="s">
        <v>68</v>
      </c>
      <c r="BW17" s="49" t="s">
        <v>69</v>
      </c>
      <c r="BX17" s="49" t="s">
        <v>69</v>
      </c>
      <c r="BY17" s="49" t="s">
        <v>71</v>
      </c>
      <c r="BZ17" s="49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65" t="s">
        <v>168</v>
      </c>
      <c r="F18" s="50"/>
      <c r="G18" s="51">
        <v>0.79</v>
      </c>
      <c r="H18" s="51" t="str">
        <f t="shared" si="133"/>
        <v>G</v>
      </c>
      <c r="I18" s="51" t="str">
        <f t="shared" si="134"/>
        <v>G</v>
      </c>
      <c r="J18" s="51" t="str">
        <f t="shared" si="135"/>
        <v>G</v>
      </c>
      <c r="K18" s="51" t="str">
        <f t="shared" si="136"/>
        <v>G</v>
      </c>
      <c r="L18" s="52">
        <v>-1E-3</v>
      </c>
      <c r="M18" s="51" t="str">
        <f t="shared" si="137"/>
        <v>VG</v>
      </c>
      <c r="N18" s="51" t="str">
        <f t="shared" ref="N18" si="159">AO18</f>
        <v>VG</v>
      </c>
      <c r="O18" s="51" t="str">
        <f t="shared" si="139"/>
        <v>S</v>
      </c>
      <c r="P18" s="51" t="str">
        <f t="shared" ref="P18" si="160">BY18</f>
        <v>VG</v>
      </c>
      <c r="Q18" s="51">
        <v>0.46</v>
      </c>
      <c r="R18" s="51" t="str">
        <f t="shared" si="141"/>
        <v>VG</v>
      </c>
      <c r="S18" s="51" t="str">
        <f t="shared" si="142"/>
        <v>G</v>
      </c>
      <c r="T18" s="51" t="str">
        <f t="shared" si="143"/>
        <v>VG</v>
      </c>
      <c r="U18" s="51" t="str">
        <f t="shared" si="144"/>
        <v>G</v>
      </c>
      <c r="V18" s="51">
        <v>0.79800000000000004</v>
      </c>
      <c r="W18" s="51" t="str">
        <f t="shared" si="145"/>
        <v>G</v>
      </c>
      <c r="X18" s="51" t="str">
        <f t="shared" si="146"/>
        <v>G</v>
      </c>
      <c r="Y18" s="51" t="str">
        <f t="shared" si="147"/>
        <v>VG</v>
      </c>
      <c r="Z18" s="51" t="str">
        <f t="shared" si="148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ref="BI18" si="161">IF(BJ18=AR18,1,0)</f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49" customFormat="1" x14ac:dyDescent="0.3">
      <c r="A19" s="48">
        <v>14179000</v>
      </c>
      <c r="B19" s="48">
        <v>23780701</v>
      </c>
      <c r="C19" s="49" t="s">
        <v>138</v>
      </c>
      <c r="D19" s="65" t="s">
        <v>184</v>
      </c>
      <c r="F19" s="50"/>
      <c r="G19" s="51">
        <v>0.79</v>
      </c>
      <c r="H19" s="51" t="str">
        <f t="shared" si="133"/>
        <v>G</v>
      </c>
      <c r="I19" s="51" t="str">
        <f t="shared" si="134"/>
        <v>G</v>
      </c>
      <c r="J19" s="51" t="str">
        <f t="shared" si="135"/>
        <v>G</v>
      </c>
      <c r="K19" s="51" t="str">
        <f t="shared" si="136"/>
        <v>G</v>
      </c>
      <c r="L19" s="52">
        <v>-1E-3</v>
      </c>
      <c r="M19" s="51" t="str">
        <f t="shared" si="137"/>
        <v>VG</v>
      </c>
      <c r="N19" s="51" t="str">
        <f t="shared" ref="N19" si="162">AO19</f>
        <v>VG</v>
      </c>
      <c r="O19" s="51" t="str">
        <f t="shared" si="139"/>
        <v>S</v>
      </c>
      <c r="P19" s="51" t="str">
        <f t="shared" ref="P19" si="163">BY19</f>
        <v>VG</v>
      </c>
      <c r="Q19" s="51">
        <v>0.46</v>
      </c>
      <c r="R19" s="51" t="str">
        <f t="shared" si="141"/>
        <v>VG</v>
      </c>
      <c r="S19" s="51" t="str">
        <f t="shared" si="142"/>
        <v>G</v>
      </c>
      <c r="T19" s="51" t="str">
        <f t="shared" si="143"/>
        <v>VG</v>
      </c>
      <c r="U19" s="51" t="str">
        <f t="shared" si="144"/>
        <v>G</v>
      </c>
      <c r="V19" s="51">
        <v>0.79800000000000004</v>
      </c>
      <c r="W19" s="51" t="str">
        <f t="shared" si="145"/>
        <v>G</v>
      </c>
      <c r="X19" s="51" t="str">
        <f t="shared" si="146"/>
        <v>G</v>
      </c>
      <c r="Y19" s="51" t="str">
        <f t="shared" si="147"/>
        <v>VG</v>
      </c>
      <c r="Z19" s="51" t="str">
        <f t="shared" si="148"/>
        <v>VG</v>
      </c>
      <c r="AA19" s="53">
        <v>0.72595256744652803</v>
      </c>
      <c r="AB19" s="53">
        <v>0.69498471645654802</v>
      </c>
      <c r="AC19" s="53">
        <v>17.002550654765699</v>
      </c>
      <c r="AD19" s="53">
        <v>14.9839258258315</v>
      </c>
      <c r="AE19" s="53">
        <v>0.52349539878920803</v>
      </c>
      <c r="AF19" s="53">
        <v>0.55228188775610898</v>
      </c>
      <c r="AG19" s="53">
        <v>0.85407610147756097</v>
      </c>
      <c r="AH19" s="53">
        <v>0.79514851198075198</v>
      </c>
      <c r="AI19" s="48" t="s">
        <v>69</v>
      </c>
      <c r="AJ19" s="48" t="s">
        <v>70</v>
      </c>
      <c r="AK19" s="48" t="s">
        <v>68</v>
      </c>
      <c r="AL19" s="48" t="s">
        <v>70</v>
      </c>
      <c r="AM19" s="48" t="s">
        <v>69</v>
      </c>
      <c r="AN19" s="48" t="s">
        <v>69</v>
      </c>
      <c r="AO19" s="48" t="s">
        <v>71</v>
      </c>
      <c r="AP19" s="48" t="s">
        <v>69</v>
      </c>
      <c r="AR19" s="54" t="s">
        <v>145</v>
      </c>
      <c r="AS19" s="53">
        <v>0.78021714613675197</v>
      </c>
      <c r="AT19" s="53">
        <v>0.77736886282260698</v>
      </c>
      <c r="AU19" s="53">
        <v>9.1559870061941506</v>
      </c>
      <c r="AV19" s="53">
        <v>10.682558199455899</v>
      </c>
      <c r="AW19" s="53">
        <v>0.46881004027564099</v>
      </c>
      <c r="AX19" s="53">
        <v>0.47183804125716</v>
      </c>
      <c r="AY19" s="53">
        <v>0.837974998252767</v>
      </c>
      <c r="AZ19" s="53">
        <v>0.85390624130506299</v>
      </c>
      <c r="BA19" s="48" t="s">
        <v>69</v>
      </c>
      <c r="BB19" s="48" t="s">
        <v>69</v>
      </c>
      <c r="BC19" s="48" t="s">
        <v>69</v>
      </c>
      <c r="BD19" s="48" t="s">
        <v>70</v>
      </c>
      <c r="BE19" s="48" t="s">
        <v>71</v>
      </c>
      <c r="BF19" s="48" t="s">
        <v>71</v>
      </c>
      <c r="BG19" s="48" t="s">
        <v>69</v>
      </c>
      <c r="BH19" s="48" t="s">
        <v>71</v>
      </c>
      <c r="BI19" s="49">
        <f t="shared" ref="BI19" si="164">IF(BJ19=AR19,1,0)</f>
        <v>1</v>
      </c>
      <c r="BJ19" s="49" t="s">
        <v>145</v>
      </c>
      <c r="BK19" s="53">
        <v>0.73831590430609395</v>
      </c>
      <c r="BL19" s="53">
        <v>0.74515342634793802</v>
      </c>
      <c r="BM19" s="53">
        <v>16.573051597562301</v>
      </c>
      <c r="BN19" s="53">
        <v>16.889363427044199</v>
      </c>
      <c r="BO19" s="53">
        <v>0.51155067754222205</v>
      </c>
      <c r="BP19" s="53">
        <v>0.50482330933908204</v>
      </c>
      <c r="BQ19" s="53">
        <v>0.85549736597935699</v>
      </c>
      <c r="BR19" s="53">
        <v>0.87302819138324095</v>
      </c>
      <c r="BS19" s="49" t="s">
        <v>69</v>
      </c>
      <c r="BT19" s="49" t="s">
        <v>69</v>
      </c>
      <c r="BU19" s="49" t="s">
        <v>68</v>
      </c>
      <c r="BV19" s="49" t="s">
        <v>68</v>
      </c>
      <c r="BW19" s="49" t="s">
        <v>69</v>
      </c>
      <c r="BX19" s="49" t="s">
        <v>69</v>
      </c>
      <c r="BY19" s="49" t="s">
        <v>71</v>
      </c>
      <c r="BZ19" s="49" t="s">
        <v>71</v>
      </c>
    </row>
    <row r="20" spans="1:78" s="49" customFormat="1" x14ac:dyDescent="0.3">
      <c r="A20" s="48">
        <v>14179000</v>
      </c>
      <c r="B20" s="48">
        <v>23780701</v>
      </c>
      <c r="C20" s="49" t="s">
        <v>138</v>
      </c>
      <c r="D20" s="65" t="s">
        <v>199</v>
      </c>
      <c r="F20" s="50"/>
      <c r="G20" s="51">
        <v>0.79700000000000004</v>
      </c>
      <c r="H20" s="51" t="str">
        <f t="shared" si="133"/>
        <v>G</v>
      </c>
      <c r="I20" s="51" t="str">
        <f t="shared" ref="I20" si="165">AI20</f>
        <v>G</v>
      </c>
      <c r="J20" s="51" t="str">
        <f t="shared" ref="J20" si="166">BB20</f>
        <v>G</v>
      </c>
      <c r="K20" s="51" t="str">
        <f t="shared" ref="K20" si="167">BT20</f>
        <v>G</v>
      </c>
      <c r="L20" s="52">
        <v>-1.9800000000000002E-2</v>
      </c>
      <c r="M20" s="51" t="str">
        <f t="shared" si="137"/>
        <v>VG</v>
      </c>
      <c r="N20" s="51" t="str">
        <f t="shared" ref="N20" si="168">AO20</f>
        <v>VG</v>
      </c>
      <c r="O20" s="51" t="str">
        <f t="shared" ref="O20" si="169">BD20</f>
        <v>S</v>
      </c>
      <c r="P20" s="51" t="str">
        <f t="shared" ref="P20" si="170">BY20</f>
        <v>VG</v>
      </c>
      <c r="Q20" s="51">
        <v>0.45100000000000001</v>
      </c>
      <c r="R20" s="51" t="str">
        <f t="shared" si="141"/>
        <v>VG</v>
      </c>
      <c r="S20" s="51" t="str">
        <f t="shared" ref="S20" si="171">AN20</f>
        <v>G</v>
      </c>
      <c r="T20" s="51" t="str">
        <f t="shared" ref="T20" si="172">BF20</f>
        <v>VG</v>
      </c>
      <c r="U20" s="51" t="str">
        <f t="shared" ref="U20" si="173">BX20</f>
        <v>G</v>
      </c>
      <c r="V20" s="51">
        <v>0.79800000000000004</v>
      </c>
      <c r="W20" s="51" t="str">
        <f t="shared" si="145"/>
        <v>G</v>
      </c>
      <c r="X20" s="51" t="str">
        <f t="shared" ref="X20" si="174">AP20</f>
        <v>G</v>
      </c>
      <c r="Y20" s="51" t="str">
        <f t="shared" ref="Y20" si="175">BH20</f>
        <v>VG</v>
      </c>
      <c r="Z20" s="51" t="str">
        <f t="shared" ref="Z20" si="176">BZ20</f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ref="BI20" si="177">IF(BJ20=AR20,1,0)</f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x14ac:dyDescent="0.3">
      <c r="A21" s="3"/>
      <c r="B21" s="3"/>
      <c r="M21" s="26"/>
      <c r="Q21" s="18"/>
      <c r="AA21" s="33"/>
      <c r="AB21" s="33"/>
      <c r="AC21" s="42"/>
      <c r="AD21" s="42"/>
      <c r="AE21" s="43"/>
      <c r="AF21" s="43"/>
      <c r="AG21" s="35"/>
      <c r="AH21" s="35"/>
      <c r="AI21" s="36"/>
      <c r="AJ21" s="36"/>
      <c r="AK21" s="40"/>
      <c r="AL21" s="40"/>
      <c r="AM21" s="41"/>
      <c r="AN21" s="41"/>
      <c r="AO21" s="3"/>
      <c r="AP21" s="3"/>
      <c r="AR21" s="44"/>
      <c r="AS21" s="33"/>
      <c r="AT21" s="33"/>
      <c r="AU21" s="42"/>
      <c r="AV21" s="42"/>
      <c r="AW21" s="43"/>
      <c r="AX21" s="43"/>
      <c r="AY21" s="35"/>
      <c r="AZ21" s="35"/>
      <c r="BA21" s="36"/>
      <c r="BB21" s="36"/>
      <c r="BC21" s="40"/>
      <c r="BD21" s="40"/>
      <c r="BE21" s="41"/>
      <c r="BF21" s="41"/>
      <c r="BG21" s="3"/>
      <c r="BH21" s="3"/>
      <c r="BK21" s="35"/>
      <c r="BL21" s="35"/>
      <c r="BM21" s="35"/>
      <c r="BN21" s="35"/>
      <c r="BO21" s="35"/>
      <c r="BP21" s="35"/>
      <c r="BQ21" s="35"/>
      <c r="BR21" s="35"/>
    </row>
    <row r="22" spans="1:78" x14ac:dyDescent="0.3">
      <c r="A22" s="3">
        <v>14180300</v>
      </c>
      <c r="B22" s="3">
        <v>23780557</v>
      </c>
      <c r="C22" t="s">
        <v>139</v>
      </c>
      <c r="D22" t="s">
        <v>137</v>
      </c>
      <c r="G22" s="16">
        <v>0.77</v>
      </c>
      <c r="H22" s="16" t="str">
        <f t="shared" ref="H22:H29" si="178">IF(G22&gt;0.8,"VG",IF(G22&gt;0.7,"G",IF(G22&gt;0.45,"S","NS")))</f>
        <v>G</v>
      </c>
      <c r="I22" s="16" t="str">
        <f t="shared" ref="I22:I27" si="179">AI22</f>
        <v>G</v>
      </c>
      <c r="J22" s="16" t="str">
        <f t="shared" ref="J22:J27" si="180">BB22</f>
        <v>VG</v>
      </c>
      <c r="K22" s="16" t="str">
        <f t="shared" ref="K22:K27" si="181">BT22</f>
        <v>VG</v>
      </c>
      <c r="L22" s="19">
        <v>-4.9000000000000002E-2</v>
      </c>
      <c r="M22" s="26" t="str">
        <f t="shared" ref="M22:M29" si="182">IF(ABS(L22)&lt;5%,"VG",IF(ABS(L22)&lt;10%,"G",IF(ABS(L22)&lt;15%,"S","NS")))</f>
        <v>VG</v>
      </c>
      <c r="N22" s="26" t="str">
        <f t="shared" ref="N22" si="183">AO22</f>
        <v>G</v>
      </c>
      <c r="O22" s="26" t="str">
        <f t="shared" ref="O22:O27" si="184">BD22</f>
        <v>VG</v>
      </c>
      <c r="P22" s="26" t="str">
        <f t="shared" ref="P22" si="185">BY22</f>
        <v>G</v>
      </c>
      <c r="Q22" s="18">
        <v>0.48</v>
      </c>
      <c r="R22" s="17" t="str">
        <f t="shared" ref="R22:R29" si="186">IF(Q22&lt;=0.5,"VG",IF(Q22&lt;=0.6,"G",IF(Q22&lt;=0.7,"S","NS")))</f>
        <v>VG</v>
      </c>
      <c r="S22" s="17" t="str">
        <f t="shared" ref="S22:S27" si="187">AN22</f>
        <v>G</v>
      </c>
      <c r="T22" s="17" t="str">
        <f t="shared" ref="T22:T27" si="188">BF22</f>
        <v>VG</v>
      </c>
      <c r="U22" s="17" t="str">
        <f t="shared" ref="U22:U27" si="189">BX22</f>
        <v>VG</v>
      </c>
      <c r="V22" s="18">
        <v>0.77</v>
      </c>
      <c r="W22" s="18" t="str">
        <f t="shared" ref="W22:W29" si="190">IF(V22&gt;0.85,"VG",IF(V22&gt;0.75,"G",IF(V22&gt;0.6,"S","NS")))</f>
        <v>G</v>
      </c>
      <c r="X22" s="18" t="str">
        <f t="shared" ref="X22:X27" si="191">AP22</f>
        <v>G</v>
      </c>
      <c r="Y22" s="18" t="str">
        <f t="shared" ref="Y22:Y27" si="192">BH22</f>
        <v>G</v>
      </c>
      <c r="Z22" s="18" t="str">
        <f t="shared" ref="Z22:Z27" si="193">BZ22</f>
        <v>G</v>
      </c>
      <c r="AA22" s="33">
        <v>0.78559090771131102</v>
      </c>
      <c r="AB22" s="33">
        <v>0.743003391024046</v>
      </c>
      <c r="AC22" s="42">
        <v>0.156726259303444</v>
      </c>
      <c r="AD22" s="42">
        <v>-2.8715013968540202</v>
      </c>
      <c r="AE22" s="43">
        <v>0.46304329418391199</v>
      </c>
      <c r="AF22" s="43">
        <v>0.50694832969046599</v>
      </c>
      <c r="AG22" s="35">
        <v>0.80859592164628602</v>
      </c>
      <c r="AH22" s="35">
        <v>0.76093468281902699</v>
      </c>
      <c r="AI22" s="36" t="s">
        <v>69</v>
      </c>
      <c r="AJ22" s="36" t="s">
        <v>69</v>
      </c>
      <c r="AK22" s="40" t="s">
        <v>71</v>
      </c>
      <c r="AL22" s="40" t="s">
        <v>71</v>
      </c>
      <c r="AM22" s="41" t="s">
        <v>71</v>
      </c>
      <c r="AN22" s="41" t="s">
        <v>69</v>
      </c>
      <c r="AO22" s="3" t="s">
        <v>69</v>
      </c>
      <c r="AP22" s="3" t="s">
        <v>69</v>
      </c>
      <c r="AR22" s="44" t="s">
        <v>144</v>
      </c>
      <c r="AS22" s="33">
        <v>0.79217245212859</v>
      </c>
      <c r="AT22" s="33">
        <v>0.81291601289947302</v>
      </c>
      <c r="AU22" s="42">
        <v>-2.5766189767210399</v>
      </c>
      <c r="AV22" s="42">
        <v>-1.88345517232321</v>
      </c>
      <c r="AW22" s="43">
        <v>0.45588106768258102</v>
      </c>
      <c r="AX22" s="43">
        <v>0.432532064823554</v>
      </c>
      <c r="AY22" s="35">
        <v>0.81724997374330399</v>
      </c>
      <c r="AZ22" s="35">
        <v>0.84176100323151803</v>
      </c>
      <c r="BA22" s="36" t="s">
        <v>69</v>
      </c>
      <c r="BB22" s="36" t="s">
        <v>71</v>
      </c>
      <c r="BC22" s="40" t="s">
        <v>71</v>
      </c>
      <c r="BD22" s="40" t="s">
        <v>71</v>
      </c>
      <c r="BE22" s="41" t="s">
        <v>71</v>
      </c>
      <c r="BF22" s="41" t="s">
        <v>71</v>
      </c>
      <c r="BG22" s="3" t="s">
        <v>69</v>
      </c>
      <c r="BH22" s="3" t="s">
        <v>69</v>
      </c>
      <c r="BI22">
        <f t="shared" ref="BI22:BI27" si="194">IF(BJ22=AR22,1,0)</f>
        <v>1</v>
      </c>
      <c r="BJ22" t="s">
        <v>144</v>
      </c>
      <c r="BK22" s="35">
        <v>0.787020500587154</v>
      </c>
      <c r="BL22" s="35">
        <v>0.80960352765802701</v>
      </c>
      <c r="BM22" s="35">
        <v>-0.55493717754498595</v>
      </c>
      <c r="BN22" s="35">
        <v>-0.43438129984824803</v>
      </c>
      <c r="BO22" s="35">
        <v>0.46149701993929099</v>
      </c>
      <c r="BP22" s="35">
        <v>0.43634444231819097</v>
      </c>
      <c r="BQ22" s="35">
        <v>0.80708203170917503</v>
      </c>
      <c r="BR22" s="35">
        <v>0.83278994643985804</v>
      </c>
      <c r="BS22" t="s">
        <v>69</v>
      </c>
      <c r="BT22" t="s">
        <v>71</v>
      </c>
      <c r="BU22" t="s">
        <v>71</v>
      </c>
      <c r="BV22" t="s">
        <v>71</v>
      </c>
      <c r="BW22" t="s">
        <v>71</v>
      </c>
      <c r="BX22" t="s">
        <v>71</v>
      </c>
      <c r="BY22" t="s">
        <v>69</v>
      </c>
      <c r="BZ22" t="s">
        <v>69</v>
      </c>
    </row>
    <row r="23" spans="1:78" s="49" customFormat="1" x14ac:dyDescent="0.3">
      <c r="A23" s="48">
        <v>14180300</v>
      </c>
      <c r="B23" s="48">
        <v>23780557</v>
      </c>
      <c r="C23" s="49" t="s">
        <v>139</v>
      </c>
      <c r="D23" s="49" t="s">
        <v>151</v>
      </c>
      <c r="F23" s="50"/>
      <c r="G23" s="51">
        <v>0.76600000000000001</v>
      </c>
      <c r="H23" s="51" t="str">
        <f t="shared" si="178"/>
        <v>G</v>
      </c>
      <c r="I23" s="51" t="str">
        <f t="shared" si="179"/>
        <v>G</v>
      </c>
      <c r="J23" s="51" t="str">
        <f t="shared" si="180"/>
        <v>VG</v>
      </c>
      <c r="K23" s="51" t="str">
        <f t="shared" si="181"/>
        <v>VG</v>
      </c>
      <c r="L23" s="52">
        <v>-6.0999999999999999E-2</v>
      </c>
      <c r="M23" s="51" t="str">
        <f t="shared" si="182"/>
        <v>G</v>
      </c>
      <c r="N23" s="51" t="str">
        <f t="shared" ref="N23" si="195">AO23</f>
        <v>G</v>
      </c>
      <c r="O23" s="51" t="str">
        <f t="shared" si="184"/>
        <v>VG</v>
      </c>
      <c r="P23" s="51" t="str">
        <f t="shared" ref="P23" si="196">BY23</f>
        <v>G</v>
      </c>
      <c r="Q23" s="51">
        <v>0.48</v>
      </c>
      <c r="R23" s="51" t="str">
        <f t="shared" si="186"/>
        <v>VG</v>
      </c>
      <c r="S23" s="51" t="str">
        <f t="shared" si="187"/>
        <v>G</v>
      </c>
      <c r="T23" s="51" t="str">
        <f t="shared" si="188"/>
        <v>VG</v>
      </c>
      <c r="U23" s="51" t="str">
        <f t="shared" si="189"/>
        <v>VG</v>
      </c>
      <c r="V23" s="51">
        <v>0.77500000000000002</v>
      </c>
      <c r="W23" s="51" t="str">
        <f t="shared" si="190"/>
        <v>G</v>
      </c>
      <c r="X23" s="51" t="str">
        <f t="shared" si="191"/>
        <v>G</v>
      </c>
      <c r="Y23" s="51" t="str">
        <f t="shared" si="192"/>
        <v>G</v>
      </c>
      <c r="Z23" s="51" t="str">
        <f t="shared" si="193"/>
        <v>G</v>
      </c>
      <c r="AA23" s="53">
        <v>0.78559090771131102</v>
      </c>
      <c r="AB23" s="53">
        <v>0.743003391024046</v>
      </c>
      <c r="AC23" s="53">
        <v>0.156726259303444</v>
      </c>
      <c r="AD23" s="53">
        <v>-2.8715013968540202</v>
      </c>
      <c r="AE23" s="53">
        <v>0.46304329418391199</v>
      </c>
      <c r="AF23" s="53">
        <v>0.50694832969046599</v>
      </c>
      <c r="AG23" s="53">
        <v>0.80859592164628602</v>
      </c>
      <c r="AH23" s="53">
        <v>0.76093468281902699</v>
      </c>
      <c r="AI23" s="48" t="s">
        <v>69</v>
      </c>
      <c r="AJ23" s="48" t="s">
        <v>69</v>
      </c>
      <c r="AK23" s="48" t="s">
        <v>71</v>
      </c>
      <c r="AL23" s="48" t="s">
        <v>71</v>
      </c>
      <c r="AM23" s="48" t="s">
        <v>71</v>
      </c>
      <c r="AN23" s="48" t="s">
        <v>69</v>
      </c>
      <c r="AO23" s="48" t="s">
        <v>69</v>
      </c>
      <c r="AP23" s="48" t="s">
        <v>69</v>
      </c>
      <c r="AR23" s="54" t="s">
        <v>144</v>
      </c>
      <c r="AS23" s="53">
        <v>0.79217245212859</v>
      </c>
      <c r="AT23" s="53">
        <v>0.81291601289947302</v>
      </c>
      <c r="AU23" s="53">
        <v>-2.5766189767210399</v>
      </c>
      <c r="AV23" s="53">
        <v>-1.88345517232321</v>
      </c>
      <c r="AW23" s="53">
        <v>0.45588106768258102</v>
      </c>
      <c r="AX23" s="53">
        <v>0.432532064823554</v>
      </c>
      <c r="AY23" s="53">
        <v>0.81724997374330399</v>
      </c>
      <c r="AZ23" s="53">
        <v>0.84176100323151803</v>
      </c>
      <c r="BA23" s="48" t="s">
        <v>69</v>
      </c>
      <c r="BB23" s="48" t="s">
        <v>71</v>
      </c>
      <c r="BC23" s="48" t="s">
        <v>71</v>
      </c>
      <c r="BD23" s="48" t="s">
        <v>71</v>
      </c>
      <c r="BE23" s="48" t="s">
        <v>71</v>
      </c>
      <c r="BF23" s="48" t="s">
        <v>71</v>
      </c>
      <c r="BG23" s="48" t="s">
        <v>69</v>
      </c>
      <c r="BH23" s="48" t="s">
        <v>69</v>
      </c>
      <c r="BI23" s="49">
        <f t="shared" si="194"/>
        <v>1</v>
      </c>
      <c r="BJ23" s="49" t="s">
        <v>144</v>
      </c>
      <c r="BK23" s="53">
        <v>0.787020500587154</v>
      </c>
      <c r="BL23" s="53">
        <v>0.80960352765802701</v>
      </c>
      <c r="BM23" s="53">
        <v>-0.55493717754498595</v>
      </c>
      <c r="BN23" s="53">
        <v>-0.43438129984824803</v>
      </c>
      <c r="BO23" s="53">
        <v>0.46149701993929099</v>
      </c>
      <c r="BP23" s="53">
        <v>0.43634444231819097</v>
      </c>
      <c r="BQ23" s="53">
        <v>0.80708203170917503</v>
      </c>
      <c r="BR23" s="53">
        <v>0.83278994643985804</v>
      </c>
      <c r="BS23" s="49" t="s">
        <v>69</v>
      </c>
      <c r="BT23" s="49" t="s">
        <v>71</v>
      </c>
      <c r="BU23" s="49" t="s">
        <v>71</v>
      </c>
      <c r="BV23" s="49" t="s">
        <v>71</v>
      </c>
      <c r="BW23" s="49" t="s">
        <v>71</v>
      </c>
      <c r="BX23" s="49" t="s">
        <v>71</v>
      </c>
      <c r="BY23" s="49" t="s">
        <v>69</v>
      </c>
      <c r="BZ23" s="49" t="s">
        <v>69</v>
      </c>
    </row>
    <row r="24" spans="1:78" s="49" customFormat="1" ht="28.8" x14ac:dyDescent="0.3">
      <c r="A24" s="48">
        <v>14180300</v>
      </c>
      <c r="B24" s="48">
        <v>23780557</v>
      </c>
      <c r="C24" s="49" t="s">
        <v>139</v>
      </c>
      <c r="D24" s="65" t="s">
        <v>157</v>
      </c>
      <c r="E24" s="49" t="s">
        <v>160</v>
      </c>
      <c r="F24" s="50"/>
      <c r="G24" s="51">
        <v>0.76</v>
      </c>
      <c r="H24" s="51" t="str">
        <f t="shared" si="178"/>
        <v>G</v>
      </c>
      <c r="I24" s="51" t="str">
        <f t="shared" si="179"/>
        <v>G</v>
      </c>
      <c r="J24" s="51" t="str">
        <f t="shared" si="180"/>
        <v>VG</v>
      </c>
      <c r="K24" s="51" t="str">
        <f t="shared" si="181"/>
        <v>VG</v>
      </c>
      <c r="L24" s="52">
        <v>7.9000000000000001E-2</v>
      </c>
      <c r="M24" s="51" t="str">
        <f t="shared" si="182"/>
        <v>G</v>
      </c>
      <c r="N24" s="51" t="str">
        <f t="shared" ref="N24" si="197">AO24</f>
        <v>G</v>
      </c>
      <c r="O24" s="51" t="str">
        <f t="shared" si="184"/>
        <v>VG</v>
      </c>
      <c r="P24" s="51" t="str">
        <f t="shared" ref="P24" si="198">BY24</f>
        <v>G</v>
      </c>
      <c r="Q24" s="51">
        <v>0.48</v>
      </c>
      <c r="R24" s="51" t="str">
        <f t="shared" si="186"/>
        <v>VG</v>
      </c>
      <c r="S24" s="51" t="str">
        <f t="shared" si="187"/>
        <v>G</v>
      </c>
      <c r="T24" s="51" t="str">
        <f t="shared" si="188"/>
        <v>VG</v>
      </c>
      <c r="U24" s="51" t="str">
        <f t="shared" si="189"/>
        <v>VG</v>
      </c>
      <c r="V24" s="51">
        <v>0.77</v>
      </c>
      <c r="W24" s="51" t="str">
        <f t="shared" si="190"/>
        <v>G</v>
      </c>
      <c r="X24" s="51" t="str">
        <f t="shared" si="191"/>
        <v>G</v>
      </c>
      <c r="Y24" s="51" t="str">
        <f t="shared" si="192"/>
        <v>G</v>
      </c>
      <c r="Z24" s="51" t="str">
        <f t="shared" si="193"/>
        <v>G</v>
      </c>
      <c r="AA24" s="53">
        <v>0.78559090771131102</v>
      </c>
      <c r="AB24" s="53">
        <v>0.743003391024046</v>
      </c>
      <c r="AC24" s="53">
        <v>0.156726259303444</v>
      </c>
      <c r="AD24" s="53">
        <v>-2.8715013968540202</v>
      </c>
      <c r="AE24" s="53">
        <v>0.46304329418391199</v>
      </c>
      <c r="AF24" s="53">
        <v>0.50694832969046599</v>
      </c>
      <c r="AG24" s="53">
        <v>0.80859592164628602</v>
      </c>
      <c r="AH24" s="53">
        <v>0.76093468281902699</v>
      </c>
      <c r="AI24" s="48" t="s">
        <v>69</v>
      </c>
      <c r="AJ24" s="48" t="s">
        <v>69</v>
      </c>
      <c r="AK24" s="48" t="s">
        <v>71</v>
      </c>
      <c r="AL24" s="48" t="s">
        <v>71</v>
      </c>
      <c r="AM24" s="48" t="s">
        <v>71</v>
      </c>
      <c r="AN24" s="48" t="s">
        <v>69</v>
      </c>
      <c r="AO24" s="48" t="s">
        <v>69</v>
      </c>
      <c r="AP24" s="48" t="s">
        <v>69</v>
      </c>
      <c r="AR24" s="54" t="s">
        <v>144</v>
      </c>
      <c r="AS24" s="53">
        <v>0.79217245212859</v>
      </c>
      <c r="AT24" s="53">
        <v>0.81291601289947302</v>
      </c>
      <c r="AU24" s="53">
        <v>-2.5766189767210399</v>
      </c>
      <c r="AV24" s="53">
        <v>-1.88345517232321</v>
      </c>
      <c r="AW24" s="53">
        <v>0.45588106768258102</v>
      </c>
      <c r="AX24" s="53">
        <v>0.432532064823554</v>
      </c>
      <c r="AY24" s="53">
        <v>0.81724997374330399</v>
      </c>
      <c r="AZ24" s="53">
        <v>0.84176100323151803</v>
      </c>
      <c r="BA24" s="48" t="s">
        <v>69</v>
      </c>
      <c r="BB24" s="48" t="s">
        <v>71</v>
      </c>
      <c r="BC24" s="48" t="s">
        <v>71</v>
      </c>
      <c r="BD24" s="48" t="s">
        <v>71</v>
      </c>
      <c r="BE24" s="48" t="s">
        <v>71</v>
      </c>
      <c r="BF24" s="48" t="s">
        <v>71</v>
      </c>
      <c r="BG24" s="48" t="s">
        <v>69</v>
      </c>
      <c r="BH24" s="48" t="s">
        <v>69</v>
      </c>
      <c r="BI24" s="49">
        <f t="shared" si="194"/>
        <v>1</v>
      </c>
      <c r="BJ24" s="49" t="s">
        <v>144</v>
      </c>
      <c r="BK24" s="53">
        <v>0.787020500587154</v>
      </c>
      <c r="BL24" s="53">
        <v>0.80960352765802701</v>
      </c>
      <c r="BM24" s="53">
        <v>-0.55493717754498595</v>
      </c>
      <c r="BN24" s="53">
        <v>-0.43438129984824803</v>
      </c>
      <c r="BO24" s="53">
        <v>0.46149701993929099</v>
      </c>
      <c r="BP24" s="53">
        <v>0.43634444231819097</v>
      </c>
      <c r="BQ24" s="53">
        <v>0.80708203170917503</v>
      </c>
      <c r="BR24" s="53">
        <v>0.83278994643985804</v>
      </c>
      <c r="BS24" s="49" t="s">
        <v>69</v>
      </c>
      <c r="BT24" s="49" t="s">
        <v>71</v>
      </c>
      <c r="BU24" s="49" t="s">
        <v>71</v>
      </c>
      <c r="BV24" s="49" t="s">
        <v>71</v>
      </c>
      <c r="BW24" s="49" t="s">
        <v>71</v>
      </c>
      <c r="BX24" s="49" t="s">
        <v>71</v>
      </c>
      <c r="BY24" s="49" t="s">
        <v>69</v>
      </c>
      <c r="BZ24" s="49" t="s">
        <v>69</v>
      </c>
    </row>
    <row r="25" spans="1:78" s="49" customFormat="1" ht="28.8" x14ac:dyDescent="0.3">
      <c r="A25" s="48">
        <v>14180300</v>
      </c>
      <c r="B25" s="48">
        <v>23780557</v>
      </c>
      <c r="C25" s="49" t="s">
        <v>139</v>
      </c>
      <c r="D25" s="65" t="s">
        <v>166</v>
      </c>
      <c r="F25" s="50"/>
      <c r="G25" s="51">
        <v>0.77</v>
      </c>
      <c r="H25" s="51" t="str">
        <f t="shared" si="178"/>
        <v>G</v>
      </c>
      <c r="I25" s="51" t="str">
        <f t="shared" si="179"/>
        <v>G</v>
      </c>
      <c r="J25" s="51" t="str">
        <f t="shared" si="180"/>
        <v>VG</v>
      </c>
      <c r="K25" s="51" t="str">
        <f t="shared" si="181"/>
        <v>VG</v>
      </c>
      <c r="L25" s="52">
        <v>-4.0000000000000001E-3</v>
      </c>
      <c r="M25" s="51" t="str">
        <f t="shared" si="182"/>
        <v>VG</v>
      </c>
      <c r="N25" s="51" t="str">
        <f t="shared" ref="N25" si="199">AO25</f>
        <v>G</v>
      </c>
      <c r="O25" s="51" t="str">
        <f t="shared" si="184"/>
        <v>VG</v>
      </c>
      <c r="P25" s="51" t="str">
        <f t="shared" ref="P25" si="200">BY25</f>
        <v>G</v>
      </c>
      <c r="Q25" s="51">
        <v>0.48</v>
      </c>
      <c r="R25" s="51" t="str">
        <f t="shared" si="186"/>
        <v>VG</v>
      </c>
      <c r="S25" s="51" t="str">
        <f t="shared" si="187"/>
        <v>G</v>
      </c>
      <c r="T25" s="51" t="str">
        <f t="shared" si="188"/>
        <v>VG</v>
      </c>
      <c r="U25" s="51" t="str">
        <f t="shared" si="189"/>
        <v>VG</v>
      </c>
      <c r="V25" s="51">
        <v>0.77</v>
      </c>
      <c r="W25" s="51" t="str">
        <f t="shared" si="190"/>
        <v>G</v>
      </c>
      <c r="X25" s="51" t="str">
        <f t="shared" si="191"/>
        <v>G</v>
      </c>
      <c r="Y25" s="51" t="str">
        <f t="shared" si="192"/>
        <v>G</v>
      </c>
      <c r="Z25" s="51" t="str">
        <f t="shared" si="193"/>
        <v>G</v>
      </c>
      <c r="AA25" s="53">
        <v>0.78559090771131102</v>
      </c>
      <c r="AB25" s="53">
        <v>0.743003391024046</v>
      </c>
      <c r="AC25" s="53">
        <v>0.156726259303444</v>
      </c>
      <c r="AD25" s="53">
        <v>-2.8715013968540202</v>
      </c>
      <c r="AE25" s="53">
        <v>0.46304329418391199</v>
      </c>
      <c r="AF25" s="53">
        <v>0.50694832969046599</v>
      </c>
      <c r="AG25" s="53">
        <v>0.80859592164628602</v>
      </c>
      <c r="AH25" s="53">
        <v>0.76093468281902699</v>
      </c>
      <c r="AI25" s="48" t="s">
        <v>69</v>
      </c>
      <c r="AJ25" s="48" t="s">
        <v>69</v>
      </c>
      <c r="AK25" s="48" t="s">
        <v>71</v>
      </c>
      <c r="AL25" s="48" t="s">
        <v>71</v>
      </c>
      <c r="AM25" s="48" t="s">
        <v>71</v>
      </c>
      <c r="AN25" s="48" t="s">
        <v>69</v>
      </c>
      <c r="AO25" s="48" t="s">
        <v>69</v>
      </c>
      <c r="AP25" s="48" t="s">
        <v>69</v>
      </c>
      <c r="AR25" s="54" t="s">
        <v>144</v>
      </c>
      <c r="AS25" s="53">
        <v>0.79217245212859</v>
      </c>
      <c r="AT25" s="53">
        <v>0.81291601289947302</v>
      </c>
      <c r="AU25" s="53">
        <v>-2.5766189767210399</v>
      </c>
      <c r="AV25" s="53">
        <v>-1.88345517232321</v>
      </c>
      <c r="AW25" s="53">
        <v>0.45588106768258102</v>
      </c>
      <c r="AX25" s="53">
        <v>0.432532064823554</v>
      </c>
      <c r="AY25" s="53">
        <v>0.81724997374330399</v>
      </c>
      <c r="AZ25" s="53">
        <v>0.84176100323151803</v>
      </c>
      <c r="BA25" s="48" t="s">
        <v>69</v>
      </c>
      <c r="BB25" s="48" t="s">
        <v>71</v>
      </c>
      <c r="BC25" s="48" t="s">
        <v>71</v>
      </c>
      <c r="BD25" s="48" t="s">
        <v>71</v>
      </c>
      <c r="BE25" s="48" t="s">
        <v>71</v>
      </c>
      <c r="BF25" s="48" t="s">
        <v>71</v>
      </c>
      <c r="BG25" s="48" t="s">
        <v>69</v>
      </c>
      <c r="BH25" s="48" t="s">
        <v>69</v>
      </c>
      <c r="BI25" s="49">
        <f t="shared" si="194"/>
        <v>1</v>
      </c>
      <c r="BJ25" s="49" t="s">
        <v>144</v>
      </c>
      <c r="BK25" s="53">
        <v>0.787020500587154</v>
      </c>
      <c r="BL25" s="53">
        <v>0.80960352765802701</v>
      </c>
      <c r="BM25" s="53">
        <v>-0.55493717754498595</v>
      </c>
      <c r="BN25" s="53">
        <v>-0.43438129984824803</v>
      </c>
      <c r="BO25" s="53">
        <v>0.46149701993929099</v>
      </c>
      <c r="BP25" s="53">
        <v>0.43634444231819097</v>
      </c>
      <c r="BQ25" s="53">
        <v>0.80708203170917503</v>
      </c>
      <c r="BR25" s="53">
        <v>0.83278994643985804</v>
      </c>
      <c r="BS25" s="49" t="s">
        <v>69</v>
      </c>
      <c r="BT25" s="49" t="s">
        <v>71</v>
      </c>
      <c r="BU25" s="49" t="s">
        <v>71</v>
      </c>
      <c r="BV25" s="49" t="s">
        <v>71</v>
      </c>
      <c r="BW25" s="49" t="s">
        <v>71</v>
      </c>
      <c r="BX25" s="49" t="s">
        <v>71</v>
      </c>
      <c r="BY25" s="49" t="s">
        <v>69</v>
      </c>
      <c r="BZ25" s="49" t="s">
        <v>69</v>
      </c>
    </row>
    <row r="26" spans="1:78" s="49" customFormat="1" x14ac:dyDescent="0.3">
      <c r="A26" s="48">
        <v>14180300</v>
      </c>
      <c r="B26" s="48">
        <v>23780557</v>
      </c>
      <c r="C26" s="49" t="s">
        <v>139</v>
      </c>
      <c r="D26" s="65" t="s">
        <v>168</v>
      </c>
      <c r="F26" s="50"/>
      <c r="G26" s="51">
        <v>0.77</v>
      </c>
      <c r="H26" s="51" t="str">
        <f t="shared" si="178"/>
        <v>G</v>
      </c>
      <c r="I26" s="51" t="str">
        <f t="shared" si="179"/>
        <v>G</v>
      </c>
      <c r="J26" s="51" t="str">
        <f t="shared" si="180"/>
        <v>VG</v>
      </c>
      <c r="K26" s="51" t="str">
        <f t="shared" si="181"/>
        <v>VG</v>
      </c>
      <c r="L26" s="52">
        <v>-4.0000000000000001E-3</v>
      </c>
      <c r="M26" s="51" t="str">
        <f t="shared" si="182"/>
        <v>VG</v>
      </c>
      <c r="N26" s="51" t="str">
        <f t="shared" ref="N26" si="201">AO26</f>
        <v>G</v>
      </c>
      <c r="O26" s="51" t="str">
        <f t="shared" si="184"/>
        <v>VG</v>
      </c>
      <c r="P26" s="51" t="str">
        <f t="shared" ref="P26" si="202">BY26</f>
        <v>G</v>
      </c>
      <c r="Q26" s="51">
        <v>0.48</v>
      </c>
      <c r="R26" s="51" t="str">
        <f t="shared" si="186"/>
        <v>VG</v>
      </c>
      <c r="S26" s="51" t="str">
        <f t="shared" si="187"/>
        <v>G</v>
      </c>
      <c r="T26" s="51" t="str">
        <f t="shared" si="188"/>
        <v>VG</v>
      </c>
      <c r="U26" s="51" t="str">
        <f t="shared" si="189"/>
        <v>VG</v>
      </c>
      <c r="V26" s="51">
        <v>0.77</v>
      </c>
      <c r="W26" s="51" t="str">
        <f t="shared" si="190"/>
        <v>G</v>
      </c>
      <c r="X26" s="51" t="str">
        <f t="shared" si="191"/>
        <v>G</v>
      </c>
      <c r="Y26" s="51" t="str">
        <f t="shared" si="192"/>
        <v>G</v>
      </c>
      <c r="Z26" s="51" t="str">
        <f t="shared" si="193"/>
        <v>G</v>
      </c>
      <c r="AA26" s="53">
        <v>0.78559090771131102</v>
      </c>
      <c r="AB26" s="53">
        <v>0.743003391024046</v>
      </c>
      <c r="AC26" s="53">
        <v>0.156726259303444</v>
      </c>
      <c r="AD26" s="53">
        <v>-2.8715013968540202</v>
      </c>
      <c r="AE26" s="53">
        <v>0.46304329418391199</v>
      </c>
      <c r="AF26" s="53">
        <v>0.50694832969046599</v>
      </c>
      <c r="AG26" s="53">
        <v>0.80859592164628602</v>
      </c>
      <c r="AH26" s="53">
        <v>0.76093468281902699</v>
      </c>
      <c r="AI26" s="48" t="s">
        <v>69</v>
      </c>
      <c r="AJ26" s="48" t="s">
        <v>69</v>
      </c>
      <c r="AK26" s="48" t="s">
        <v>71</v>
      </c>
      <c r="AL26" s="48" t="s">
        <v>71</v>
      </c>
      <c r="AM26" s="48" t="s">
        <v>71</v>
      </c>
      <c r="AN26" s="48" t="s">
        <v>69</v>
      </c>
      <c r="AO26" s="48" t="s">
        <v>69</v>
      </c>
      <c r="AP26" s="48" t="s">
        <v>69</v>
      </c>
      <c r="AR26" s="54" t="s">
        <v>144</v>
      </c>
      <c r="AS26" s="53">
        <v>0.79217245212859</v>
      </c>
      <c r="AT26" s="53">
        <v>0.81291601289947302</v>
      </c>
      <c r="AU26" s="53">
        <v>-2.5766189767210399</v>
      </c>
      <c r="AV26" s="53">
        <v>-1.88345517232321</v>
      </c>
      <c r="AW26" s="53">
        <v>0.45588106768258102</v>
      </c>
      <c r="AX26" s="53">
        <v>0.432532064823554</v>
      </c>
      <c r="AY26" s="53">
        <v>0.81724997374330399</v>
      </c>
      <c r="AZ26" s="53">
        <v>0.84176100323151803</v>
      </c>
      <c r="BA26" s="48" t="s">
        <v>69</v>
      </c>
      <c r="BB26" s="48" t="s">
        <v>71</v>
      </c>
      <c r="BC26" s="48" t="s">
        <v>71</v>
      </c>
      <c r="BD26" s="48" t="s">
        <v>71</v>
      </c>
      <c r="BE26" s="48" t="s">
        <v>71</v>
      </c>
      <c r="BF26" s="48" t="s">
        <v>71</v>
      </c>
      <c r="BG26" s="48" t="s">
        <v>69</v>
      </c>
      <c r="BH26" s="48" t="s">
        <v>69</v>
      </c>
      <c r="BI26" s="49">
        <f t="shared" si="194"/>
        <v>1</v>
      </c>
      <c r="BJ26" s="49" t="s">
        <v>144</v>
      </c>
      <c r="BK26" s="53">
        <v>0.787020500587154</v>
      </c>
      <c r="BL26" s="53">
        <v>0.80960352765802701</v>
      </c>
      <c r="BM26" s="53">
        <v>-0.55493717754498595</v>
      </c>
      <c r="BN26" s="53">
        <v>-0.43438129984824803</v>
      </c>
      <c r="BO26" s="53">
        <v>0.46149701993929099</v>
      </c>
      <c r="BP26" s="53">
        <v>0.43634444231819097</v>
      </c>
      <c r="BQ26" s="53">
        <v>0.80708203170917503</v>
      </c>
      <c r="BR26" s="53">
        <v>0.83278994643985804</v>
      </c>
      <c r="BS26" s="49" t="s">
        <v>69</v>
      </c>
      <c r="BT26" s="49" t="s">
        <v>71</v>
      </c>
      <c r="BU26" s="49" t="s">
        <v>71</v>
      </c>
      <c r="BV26" s="49" t="s">
        <v>71</v>
      </c>
      <c r="BW26" s="49" t="s">
        <v>71</v>
      </c>
      <c r="BX26" s="49" t="s">
        <v>71</v>
      </c>
      <c r="BY26" s="49" t="s">
        <v>69</v>
      </c>
      <c r="BZ26" s="49" t="s">
        <v>69</v>
      </c>
    </row>
    <row r="27" spans="1:78" s="49" customFormat="1" ht="28.8" x14ac:dyDescent="0.3">
      <c r="A27" s="48">
        <v>14180300</v>
      </c>
      <c r="B27" s="48">
        <v>23780557</v>
      </c>
      <c r="C27" s="49" t="s">
        <v>139</v>
      </c>
      <c r="D27" s="65" t="s">
        <v>175</v>
      </c>
      <c r="E27" s="49" t="s">
        <v>174</v>
      </c>
      <c r="F27" s="50"/>
      <c r="G27" s="51">
        <v>0.751</v>
      </c>
      <c r="H27" s="51" t="str">
        <f t="shared" si="178"/>
        <v>G</v>
      </c>
      <c r="I27" s="51" t="str">
        <f t="shared" si="179"/>
        <v>G</v>
      </c>
      <c r="J27" s="51" t="str">
        <f t="shared" si="180"/>
        <v>VG</v>
      </c>
      <c r="K27" s="51" t="str">
        <f t="shared" si="181"/>
        <v>VG</v>
      </c>
      <c r="L27" s="52">
        <v>-0.1298</v>
      </c>
      <c r="M27" s="51" t="str">
        <f t="shared" si="182"/>
        <v>S</v>
      </c>
      <c r="N27" s="51" t="str">
        <f t="shared" ref="N27" si="203">AO27</f>
        <v>G</v>
      </c>
      <c r="O27" s="51" t="str">
        <f t="shared" si="184"/>
        <v>VG</v>
      </c>
      <c r="P27" s="51" t="str">
        <f t="shared" ref="P27" si="204">BY27</f>
        <v>G</v>
      </c>
      <c r="Q27" s="51">
        <v>0.49199999999999999</v>
      </c>
      <c r="R27" s="51" t="str">
        <f t="shared" si="186"/>
        <v>VG</v>
      </c>
      <c r="S27" s="51" t="str">
        <f t="shared" si="187"/>
        <v>G</v>
      </c>
      <c r="T27" s="51" t="str">
        <f t="shared" si="188"/>
        <v>VG</v>
      </c>
      <c r="U27" s="51" t="str">
        <f t="shared" si="189"/>
        <v>VG</v>
      </c>
      <c r="V27" s="51">
        <v>0.77669999999999995</v>
      </c>
      <c r="W27" s="51" t="str">
        <f t="shared" si="190"/>
        <v>G</v>
      </c>
      <c r="X27" s="51" t="str">
        <f t="shared" si="191"/>
        <v>G</v>
      </c>
      <c r="Y27" s="51" t="str">
        <f t="shared" si="192"/>
        <v>G</v>
      </c>
      <c r="Z27" s="51" t="str">
        <f t="shared" si="193"/>
        <v>G</v>
      </c>
      <c r="AA27" s="53">
        <v>0.78559090771131102</v>
      </c>
      <c r="AB27" s="53">
        <v>0.743003391024046</v>
      </c>
      <c r="AC27" s="53">
        <v>0.156726259303444</v>
      </c>
      <c r="AD27" s="53">
        <v>-2.8715013968540202</v>
      </c>
      <c r="AE27" s="53">
        <v>0.46304329418391199</v>
      </c>
      <c r="AF27" s="53">
        <v>0.50694832969046599</v>
      </c>
      <c r="AG27" s="53">
        <v>0.80859592164628602</v>
      </c>
      <c r="AH27" s="53">
        <v>0.76093468281902699</v>
      </c>
      <c r="AI27" s="48" t="s">
        <v>69</v>
      </c>
      <c r="AJ27" s="48" t="s">
        <v>69</v>
      </c>
      <c r="AK27" s="48" t="s">
        <v>71</v>
      </c>
      <c r="AL27" s="48" t="s">
        <v>71</v>
      </c>
      <c r="AM27" s="48" t="s">
        <v>71</v>
      </c>
      <c r="AN27" s="48" t="s">
        <v>69</v>
      </c>
      <c r="AO27" s="48" t="s">
        <v>69</v>
      </c>
      <c r="AP27" s="48" t="s">
        <v>69</v>
      </c>
      <c r="AR27" s="54" t="s">
        <v>144</v>
      </c>
      <c r="AS27" s="53">
        <v>0.79217245212859</v>
      </c>
      <c r="AT27" s="53">
        <v>0.81291601289947302</v>
      </c>
      <c r="AU27" s="53">
        <v>-2.5766189767210399</v>
      </c>
      <c r="AV27" s="53">
        <v>-1.88345517232321</v>
      </c>
      <c r="AW27" s="53">
        <v>0.45588106768258102</v>
      </c>
      <c r="AX27" s="53">
        <v>0.432532064823554</v>
      </c>
      <c r="AY27" s="53">
        <v>0.81724997374330399</v>
      </c>
      <c r="AZ27" s="53">
        <v>0.84176100323151803</v>
      </c>
      <c r="BA27" s="48" t="s">
        <v>69</v>
      </c>
      <c r="BB27" s="48" t="s">
        <v>71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si="194"/>
        <v>1</v>
      </c>
      <c r="BJ27" s="49" t="s">
        <v>144</v>
      </c>
      <c r="BK27" s="53">
        <v>0.787020500587154</v>
      </c>
      <c r="BL27" s="53">
        <v>0.80960352765802701</v>
      </c>
      <c r="BM27" s="53">
        <v>-0.55493717754498595</v>
      </c>
      <c r="BN27" s="53">
        <v>-0.43438129984824803</v>
      </c>
      <c r="BO27" s="53">
        <v>0.46149701993929099</v>
      </c>
      <c r="BP27" s="53">
        <v>0.43634444231819097</v>
      </c>
      <c r="BQ27" s="53">
        <v>0.80708203170917503</v>
      </c>
      <c r="BR27" s="53">
        <v>0.83278994643985804</v>
      </c>
      <c r="BS27" s="49" t="s">
        <v>69</v>
      </c>
      <c r="BT27" s="49" t="s">
        <v>71</v>
      </c>
      <c r="BU27" s="49" t="s">
        <v>71</v>
      </c>
      <c r="BV27" s="49" t="s">
        <v>71</v>
      </c>
      <c r="BW27" s="49" t="s">
        <v>71</v>
      </c>
      <c r="BX27" s="49" t="s">
        <v>71</v>
      </c>
      <c r="BY27" s="49" t="s">
        <v>69</v>
      </c>
      <c r="BZ27" s="49" t="s">
        <v>69</v>
      </c>
    </row>
    <row r="28" spans="1:78" s="49" customFormat="1" ht="28.8" x14ac:dyDescent="0.3">
      <c r="A28" s="48">
        <v>14180300</v>
      </c>
      <c r="B28" s="48">
        <v>23780557</v>
      </c>
      <c r="C28" s="49" t="s">
        <v>139</v>
      </c>
      <c r="D28" s="65" t="s">
        <v>176</v>
      </c>
      <c r="E28" s="49" t="s">
        <v>177</v>
      </c>
      <c r="F28" s="50"/>
      <c r="G28" s="51">
        <v>0.86499999999999999</v>
      </c>
      <c r="H28" s="51" t="str">
        <f t="shared" si="178"/>
        <v>VG</v>
      </c>
      <c r="I28" s="51" t="str">
        <f t="shared" ref="I28" si="205">AI28</f>
        <v>G</v>
      </c>
      <c r="J28" s="51" t="str">
        <f t="shared" ref="J28" si="206">BB28</f>
        <v>VG</v>
      </c>
      <c r="K28" s="51" t="str">
        <f t="shared" ref="K28" si="207">BT28</f>
        <v>VG</v>
      </c>
      <c r="L28" s="52">
        <v>-7.3200000000000001E-2</v>
      </c>
      <c r="M28" s="51" t="str">
        <f t="shared" si="182"/>
        <v>G</v>
      </c>
      <c r="N28" s="51" t="str">
        <f t="shared" ref="N28" si="208">AO28</f>
        <v>G</v>
      </c>
      <c r="O28" s="51" t="str">
        <f t="shared" ref="O28" si="209">BD28</f>
        <v>VG</v>
      </c>
      <c r="P28" s="51" t="str">
        <f t="shared" ref="P28" si="210">BY28</f>
        <v>G</v>
      </c>
      <c r="Q28" s="51">
        <v>0.36599999999999999</v>
      </c>
      <c r="R28" s="51" t="str">
        <f t="shared" si="186"/>
        <v>VG</v>
      </c>
      <c r="S28" s="51" t="str">
        <f t="shared" ref="S28" si="211">AN28</f>
        <v>G</v>
      </c>
      <c r="T28" s="51" t="str">
        <f t="shared" ref="T28" si="212">BF28</f>
        <v>VG</v>
      </c>
      <c r="U28" s="51" t="str">
        <f t="shared" ref="U28" si="213">BX28</f>
        <v>VG</v>
      </c>
      <c r="V28" s="51">
        <v>0.87270000000000003</v>
      </c>
      <c r="W28" s="51" t="str">
        <f t="shared" si="190"/>
        <v>VG</v>
      </c>
      <c r="X28" s="51" t="str">
        <f t="shared" ref="X28" si="214">AP28</f>
        <v>G</v>
      </c>
      <c r="Y28" s="51" t="str">
        <f t="shared" ref="Y28" si="215">BH28</f>
        <v>G</v>
      </c>
      <c r="Z28" s="51" t="str">
        <f t="shared" ref="Z28" si="216">BZ28</f>
        <v>G</v>
      </c>
      <c r="AA28" s="53">
        <v>0.78559090771131102</v>
      </c>
      <c r="AB28" s="53">
        <v>0.743003391024046</v>
      </c>
      <c r="AC28" s="53">
        <v>0.156726259303444</v>
      </c>
      <c r="AD28" s="53">
        <v>-2.8715013968540202</v>
      </c>
      <c r="AE28" s="53">
        <v>0.46304329418391199</v>
      </c>
      <c r="AF28" s="53">
        <v>0.50694832969046599</v>
      </c>
      <c r="AG28" s="53">
        <v>0.80859592164628602</v>
      </c>
      <c r="AH28" s="53">
        <v>0.76093468281902699</v>
      </c>
      <c r="AI28" s="48" t="s">
        <v>69</v>
      </c>
      <c r="AJ28" s="48" t="s">
        <v>69</v>
      </c>
      <c r="AK28" s="48" t="s">
        <v>71</v>
      </c>
      <c r="AL28" s="48" t="s">
        <v>71</v>
      </c>
      <c r="AM28" s="48" t="s">
        <v>71</v>
      </c>
      <c r="AN28" s="48" t="s">
        <v>69</v>
      </c>
      <c r="AO28" s="48" t="s">
        <v>69</v>
      </c>
      <c r="AP28" s="48" t="s">
        <v>69</v>
      </c>
      <c r="AR28" s="54" t="s">
        <v>144</v>
      </c>
      <c r="AS28" s="53">
        <v>0.79217245212859</v>
      </c>
      <c r="AT28" s="53">
        <v>0.81291601289947302</v>
      </c>
      <c r="AU28" s="53">
        <v>-2.5766189767210399</v>
      </c>
      <c r="AV28" s="53">
        <v>-1.88345517232321</v>
      </c>
      <c r="AW28" s="53">
        <v>0.45588106768258102</v>
      </c>
      <c r="AX28" s="53">
        <v>0.432532064823554</v>
      </c>
      <c r="AY28" s="53">
        <v>0.81724997374330399</v>
      </c>
      <c r="AZ28" s="53">
        <v>0.84176100323151803</v>
      </c>
      <c r="BA28" s="48" t="s">
        <v>69</v>
      </c>
      <c r="BB28" s="48" t="s">
        <v>71</v>
      </c>
      <c r="BC28" s="48" t="s">
        <v>71</v>
      </c>
      <c r="BD28" s="48" t="s">
        <v>71</v>
      </c>
      <c r="BE28" s="48" t="s">
        <v>71</v>
      </c>
      <c r="BF28" s="48" t="s">
        <v>71</v>
      </c>
      <c r="BG28" s="48" t="s">
        <v>69</v>
      </c>
      <c r="BH28" s="48" t="s">
        <v>69</v>
      </c>
      <c r="BI28" s="49">
        <f t="shared" ref="BI28" si="217">IF(BJ28=AR28,1,0)</f>
        <v>1</v>
      </c>
      <c r="BJ28" s="49" t="s">
        <v>144</v>
      </c>
      <c r="BK28" s="53">
        <v>0.787020500587154</v>
      </c>
      <c r="BL28" s="53">
        <v>0.80960352765802701</v>
      </c>
      <c r="BM28" s="53">
        <v>-0.55493717754498595</v>
      </c>
      <c r="BN28" s="53">
        <v>-0.43438129984824803</v>
      </c>
      <c r="BO28" s="53">
        <v>0.46149701993929099</v>
      </c>
      <c r="BP28" s="53">
        <v>0.43634444231819097</v>
      </c>
      <c r="BQ28" s="53">
        <v>0.80708203170917503</v>
      </c>
      <c r="BR28" s="53">
        <v>0.83278994643985804</v>
      </c>
      <c r="BS28" s="49" t="s">
        <v>69</v>
      </c>
      <c r="BT28" s="49" t="s">
        <v>71</v>
      </c>
      <c r="BU28" s="49" t="s">
        <v>71</v>
      </c>
      <c r="BV28" s="49" t="s">
        <v>71</v>
      </c>
      <c r="BW28" s="49" t="s">
        <v>71</v>
      </c>
      <c r="BX28" s="49" t="s">
        <v>71</v>
      </c>
      <c r="BY28" s="49" t="s">
        <v>69</v>
      </c>
      <c r="BZ28" s="49" t="s">
        <v>69</v>
      </c>
    </row>
    <row r="29" spans="1:78" s="49" customFormat="1" ht="43.2" x14ac:dyDescent="0.3">
      <c r="A29" s="48">
        <v>14180300</v>
      </c>
      <c r="B29" s="48">
        <v>23780557</v>
      </c>
      <c r="C29" s="49" t="s">
        <v>139</v>
      </c>
      <c r="D29" s="65" t="s">
        <v>178</v>
      </c>
      <c r="E29" s="49" t="s">
        <v>179</v>
      </c>
      <c r="F29" s="50"/>
      <c r="G29" s="51">
        <v>0.83799999999999997</v>
      </c>
      <c r="H29" s="51" t="str">
        <f t="shared" si="178"/>
        <v>VG</v>
      </c>
      <c r="I29" s="51" t="str">
        <f t="shared" ref="I29" si="218">AI29</f>
        <v>G</v>
      </c>
      <c r="J29" s="51" t="str">
        <f t="shared" ref="J29" si="219">BB29</f>
        <v>VG</v>
      </c>
      <c r="K29" s="51" t="str">
        <f t="shared" ref="K29" si="220">BT29</f>
        <v>VG</v>
      </c>
      <c r="L29" s="52">
        <v>0.12620000000000001</v>
      </c>
      <c r="M29" s="51" t="str">
        <f t="shared" si="182"/>
        <v>S</v>
      </c>
      <c r="N29" s="51" t="str">
        <f t="shared" ref="N29" si="221">AO29</f>
        <v>G</v>
      </c>
      <c r="O29" s="51" t="str">
        <f t="shared" ref="O29" si="222">BD29</f>
        <v>VG</v>
      </c>
      <c r="P29" s="51" t="str">
        <f t="shared" ref="P29" si="223">BY29</f>
        <v>G</v>
      </c>
      <c r="Q29" s="51">
        <v>0.39900000000000002</v>
      </c>
      <c r="R29" s="51" t="str">
        <f t="shared" si="186"/>
        <v>VG</v>
      </c>
      <c r="S29" s="51" t="str">
        <f t="shared" ref="S29" si="224">AN29</f>
        <v>G</v>
      </c>
      <c r="T29" s="51" t="str">
        <f t="shared" ref="T29" si="225">BF29</f>
        <v>VG</v>
      </c>
      <c r="U29" s="51" t="str">
        <f t="shared" ref="U29" si="226">BX29</f>
        <v>VG</v>
      </c>
      <c r="V29" s="51">
        <v>0.86650000000000005</v>
      </c>
      <c r="W29" s="51" t="str">
        <f t="shared" si="190"/>
        <v>VG</v>
      </c>
      <c r="X29" s="51" t="str">
        <f t="shared" ref="X29" si="227">AP29</f>
        <v>G</v>
      </c>
      <c r="Y29" s="51" t="str">
        <f t="shared" ref="Y29" si="228">BH29</f>
        <v>G</v>
      </c>
      <c r="Z29" s="51" t="str">
        <f t="shared" ref="Z29" si="229">BZ29</f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ref="BI29" si="230">IF(BJ29=AR29,1,0)</f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56" customFormat="1" x14ac:dyDescent="0.3">
      <c r="A30" s="55">
        <v>14180300</v>
      </c>
      <c r="B30" s="55">
        <v>23780557</v>
      </c>
      <c r="C30" s="56" t="s">
        <v>139</v>
      </c>
      <c r="D30" s="66" t="s">
        <v>184</v>
      </c>
      <c r="F30" s="57"/>
      <c r="G30" s="58">
        <v>0.82</v>
      </c>
      <c r="H30" s="58" t="str">
        <f t="shared" ref="H30" si="231">IF(G30&gt;0.8,"VG",IF(G30&gt;0.7,"G",IF(G30&gt;0.45,"S","NS")))</f>
        <v>VG</v>
      </c>
      <c r="I30" s="58" t="str">
        <f t="shared" ref="I30" si="232">AI30</f>
        <v>G</v>
      </c>
      <c r="J30" s="58" t="str">
        <f t="shared" ref="J30" si="233">BB30</f>
        <v>VG</v>
      </c>
      <c r="K30" s="58" t="str">
        <f t="shared" ref="K30" si="234">BT30</f>
        <v>VG</v>
      </c>
      <c r="L30" s="59">
        <v>0.1646</v>
      </c>
      <c r="M30" s="58" t="str">
        <f t="shared" ref="M30" si="235">IF(ABS(L30)&lt;5%,"VG",IF(ABS(L30)&lt;10%,"G",IF(ABS(L30)&lt;15%,"S","NS")))</f>
        <v>NS</v>
      </c>
      <c r="N30" s="58" t="str">
        <f t="shared" ref="N30" si="236">AO30</f>
        <v>G</v>
      </c>
      <c r="O30" s="58" t="str">
        <f t="shared" ref="O30" si="237">BD30</f>
        <v>VG</v>
      </c>
      <c r="P30" s="58" t="str">
        <f t="shared" ref="P30" si="238">BY30</f>
        <v>G</v>
      </c>
      <c r="Q30" s="58">
        <v>0.41899999999999998</v>
      </c>
      <c r="R30" s="58" t="str">
        <f t="shared" ref="R30" si="239">IF(Q30&lt;=0.5,"VG",IF(Q30&lt;=0.6,"G",IF(Q30&lt;=0.7,"S","NS")))</f>
        <v>VG</v>
      </c>
      <c r="S30" s="58" t="str">
        <f t="shared" ref="S30" si="240">AN30</f>
        <v>G</v>
      </c>
      <c r="T30" s="58" t="str">
        <f t="shared" ref="T30" si="241">BF30</f>
        <v>VG</v>
      </c>
      <c r="U30" s="58" t="str">
        <f t="shared" ref="U30" si="242">BX30</f>
        <v>VG</v>
      </c>
      <c r="V30" s="58">
        <v>0.86</v>
      </c>
      <c r="W30" s="58" t="str">
        <f t="shared" ref="W30" si="243">IF(V30&gt;0.85,"VG",IF(V30&gt;0.75,"G",IF(V30&gt;0.6,"S","NS")))</f>
        <v>VG</v>
      </c>
      <c r="X30" s="58" t="str">
        <f t="shared" ref="X30" si="244">AP30</f>
        <v>G</v>
      </c>
      <c r="Y30" s="58" t="str">
        <f t="shared" ref="Y30" si="245">BH30</f>
        <v>G</v>
      </c>
      <c r="Z30" s="58" t="str">
        <f t="shared" ref="Z30" si="246">BZ30</f>
        <v>G</v>
      </c>
      <c r="AA30" s="60">
        <v>0.78559090771131102</v>
      </c>
      <c r="AB30" s="60">
        <v>0.743003391024046</v>
      </c>
      <c r="AC30" s="60">
        <v>0.156726259303444</v>
      </c>
      <c r="AD30" s="60">
        <v>-2.8715013968540202</v>
      </c>
      <c r="AE30" s="60">
        <v>0.46304329418391199</v>
      </c>
      <c r="AF30" s="60">
        <v>0.50694832969046599</v>
      </c>
      <c r="AG30" s="60">
        <v>0.80859592164628602</v>
      </c>
      <c r="AH30" s="60">
        <v>0.76093468281902699</v>
      </c>
      <c r="AI30" s="55" t="s">
        <v>69</v>
      </c>
      <c r="AJ30" s="55" t="s">
        <v>69</v>
      </c>
      <c r="AK30" s="55" t="s">
        <v>71</v>
      </c>
      <c r="AL30" s="55" t="s">
        <v>71</v>
      </c>
      <c r="AM30" s="55" t="s">
        <v>71</v>
      </c>
      <c r="AN30" s="55" t="s">
        <v>69</v>
      </c>
      <c r="AO30" s="55" t="s">
        <v>69</v>
      </c>
      <c r="AP30" s="55" t="s">
        <v>69</v>
      </c>
      <c r="AR30" s="61" t="s">
        <v>144</v>
      </c>
      <c r="AS30" s="60">
        <v>0.79217245212859</v>
      </c>
      <c r="AT30" s="60">
        <v>0.81291601289947302</v>
      </c>
      <c r="AU30" s="60">
        <v>-2.5766189767210399</v>
      </c>
      <c r="AV30" s="60">
        <v>-1.88345517232321</v>
      </c>
      <c r="AW30" s="60">
        <v>0.45588106768258102</v>
      </c>
      <c r="AX30" s="60">
        <v>0.432532064823554</v>
      </c>
      <c r="AY30" s="60">
        <v>0.81724997374330399</v>
      </c>
      <c r="AZ30" s="60">
        <v>0.84176100323151803</v>
      </c>
      <c r="BA30" s="55" t="s">
        <v>69</v>
      </c>
      <c r="BB30" s="55" t="s">
        <v>71</v>
      </c>
      <c r="BC30" s="55" t="s">
        <v>71</v>
      </c>
      <c r="BD30" s="55" t="s">
        <v>71</v>
      </c>
      <c r="BE30" s="55" t="s">
        <v>71</v>
      </c>
      <c r="BF30" s="55" t="s">
        <v>71</v>
      </c>
      <c r="BG30" s="55" t="s">
        <v>69</v>
      </c>
      <c r="BH30" s="55" t="s">
        <v>69</v>
      </c>
      <c r="BI30" s="56">
        <f t="shared" ref="BI30" si="247">IF(BJ30=AR30,1,0)</f>
        <v>1</v>
      </c>
      <c r="BJ30" s="56" t="s">
        <v>144</v>
      </c>
      <c r="BK30" s="60">
        <v>0.787020500587154</v>
      </c>
      <c r="BL30" s="60">
        <v>0.80960352765802701</v>
      </c>
      <c r="BM30" s="60">
        <v>-0.55493717754498595</v>
      </c>
      <c r="BN30" s="60">
        <v>-0.43438129984824803</v>
      </c>
      <c r="BO30" s="60">
        <v>0.46149701993929099</v>
      </c>
      <c r="BP30" s="60">
        <v>0.43634444231819097</v>
      </c>
      <c r="BQ30" s="60">
        <v>0.80708203170917503</v>
      </c>
      <c r="BR30" s="60">
        <v>0.83278994643985804</v>
      </c>
      <c r="BS30" s="56" t="s">
        <v>69</v>
      </c>
      <c r="BT30" s="56" t="s">
        <v>71</v>
      </c>
      <c r="BU30" s="56" t="s">
        <v>71</v>
      </c>
      <c r="BV30" s="56" t="s">
        <v>71</v>
      </c>
      <c r="BW30" s="56" t="s">
        <v>71</v>
      </c>
      <c r="BX30" s="56" t="s">
        <v>71</v>
      </c>
      <c r="BY30" s="56" t="s">
        <v>69</v>
      </c>
      <c r="BZ30" s="56" t="s">
        <v>69</v>
      </c>
    </row>
    <row r="31" spans="1:78" s="49" customFormat="1" x14ac:dyDescent="0.3">
      <c r="A31" s="48">
        <v>14180300</v>
      </c>
      <c r="B31" s="48">
        <v>23780557</v>
      </c>
      <c r="C31" s="49" t="s">
        <v>139</v>
      </c>
      <c r="D31" s="65" t="s">
        <v>199</v>
      </c>
      <c r="F31" s="50"/>
      <c r="G31" s="51">
        <v>0.86299999999999999</v>
      </c>
      <c r="H31" s="51" t="str">
        <f t="shared" ref="H31" si="248">IF(G31&gt;0.8,"VG",IF(G31&gt;0.7,"G",IF(G31&gt;0.45,"S","NS")))</f>
        <v>VG</v>
      </c>
      <c r="I31" s="51" t="str">
        <f t="shared" ref="I31" si="249">AI31</f>
        <v>G</v>
      </c>
      <c r="J31" s="51" t="str">
        <f t="shared" ref="J31" si="250">BB31</f>
        <v>VG</v>
      </c>
      <c r="K31" s="51" t="str">
        <f t="shared" ref="K31" si="251">BT31</f>
        <v>VG</v>
      </c>
      <c r="L31" s="52">
        <v>8.3599999999999994E-2</v>
      </c>
      <c r="M31" s="51" t="str">
        <f t="shared" ref="M31" si="252">IF(ABS(L31)&lt;5%,"VG",IF(ABS(L31)&lt;10%,"G",IF(ABS(L31)&lt;15%,"S","NS")))</f>
        <v>G</v>
      </c>
      <c r="N31" s="51" t="str">
        <f t="shared" ref="N31" si="253">AO31</f>
        <v>G</v>
      </c>
      <c r="O31" s="51" t="str">
        <f t="shared" ref="O31" si="254">BD31</f>
        <v>VG</v>
      </c>
      <c r="P31" s="51" t="str">
        <f t="shared" ref="P31" si="255">BY31</f>
        <v>G</v>
      </c>
      <c r="Q31" s="51">
        <v>0.36899999999999999</v>
      </c>
      <c r="R31" s="51" t="str">
        <f t="shared" ref="R31" si="256">IF(Q31&lt;=0.5,"VG",IF(Q31&lt;=0.6,"G",IF(Q31&lt;=0.7,"S","NS")))</f>
        <v>VG</v>
      </c>
      <c r="S31" s="51" t="str">
        <f t="shared" ref="S31" si="257">AN31</f>
        <v>G</v>
      </c>
      <c r="T31" s="51" t="str">
        <f t="shared" ref="T31" si="258">BF31</f>
        <v>VG</v>
      </c>
      <c r="U31" s="51" t="str">
        <f t="shared" ref="U31" si="259">BX31</f>
        <v>VG</v>
      </c>
      <c r="V31" s="51">
        <v>0.88</v>
      </c>
      <c r="W31" s="51" t="str">
        <f t="shared" ref="W31" si="260">IF(V31&gt;0.85,"VG",IF(V31&gt;0.75,"G",IF(V31&gt;0.6,"S","NS")))</f>
        <v>VG</v>
      </c>
      <c r="X31" s="51" t="str">
        <f t="shared" ref="X31" si="261">AP31</f>
        <v>G</v>
      </c>
      <c r="Y31" s="51" t="str">
        <f t="shared" ref="Y31" si="262">BH31</f>
        <v>G</v>
      </c>
      <c r="Z31" s="51" t="str">
        <f t="shared" ref="Z31" si="263">BZ31</f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ref="BI31" si="264">IF(BJ31=AR31,1,0)</f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x14ac:dyDescent="0.3">
      <c r="A32" s="3"/>
      <c r="B32" s="3"/>
      <c r="M32" s="26"/>
      <c r="Q32" s="18"/>
      <c r="AA32" s="33"/>
      <c r="AB32" s="33"/>
      <c r="AC32" s="42"/>
      <c r="AD32" s="42"/>
      <c r="AE32" s="43"/>
      <c r="AF32" s="43"/>
      <c r="AG32" s="35"/>
      <c r="AH32" s="35"/>
      <c r="AI32" s="36"/>
      <c r="AJ32" s="36"/>
      <c r="AK32" s="40"/>
      <c r="AL32" s="40"/>
      <c r="AM32" s="41"/>
      <c r="AN32" s="41"/>
      <c r="AO32" s="3"/>
      <c r="AP32" s="3"/>
      <c r="AR32" s="44"/>
      <c r="AS32" s="33"/>
      <c r="AT32" s="33"/>
      <c r="AU32" s="42"/>
      <c r="AV32" s="42"/>
      <c r="AW32" s="43"/>
      <c r="AX32" s="43"/>
      <c r="AY32" s="35"/>
      <c r="AZ32" s="35"/>
      <c r="BA32" s="36"/>
      <c r="BB32" s="36"/>
      <c r="BC32" s="40"/>
      <c r="BD32" s="40"/>
      <c r="BE32" s="41"/>
      <c r="BF32" s="41"/>
      <c r="BG32" s="3"/>
      <c r="BH32" s="3"/>
      <c r="BK32" s="35"/>
      <c r="BL32" s="35"/>
      <c r="BM32" s="35"/>
      <c r="BN32" s="35"/>
      <c r="BO32" s="35"/>
      <c r="BP32" s="35"/>
      <c r="BQ32" s="35"/>
      <c r="BR32" s="35"/>
    </row>
    <row r="33" spans="1:78" x14ac:dyDescent="0.3">
      <c r="A33" s="3">
        <v>14181500</v>
      </c>
      <c r="B33" s="3">
        <v>23780511</v>
      </c>
      <c r="C33" t="s">
        <v>140</v>
      </c>
      <c r="D33" t="s">
        <v>137</v>
      </c>
      <c r="G33" s="16">
        <v>0.75</v>
      </c>
      <c r="H33" s="16" t="str">
        <f t="shared" ref="H33:H38" si="265">IF(G33&gt;0.8,"VG",IF(G33&gt;0.7,"G",IF(G33&gt;0.45,"S","NS")))</f>
        <v>G</v>
      </c>
      <c r="I33" s="16" t="str">
        <f t="shared" ref="I33:I38" si="266">AI33</f>
        <v>S</v>
      </c>
      <c r="J33" s="16" t="str">
        <f t="shared" ref="J33:J38" si="267">BB33</f>
        <v>G</v>
      </c>
      <c r="K33" s="16" t="str">
        <f t="shared" ref="K33:K38" si="268">BT33</f>
        <v>G</v>
      </c>
      <c r="L33" s="19">
        <v>0.05</v>
      </c>
      <c r="M33" s="26" t="str">
        <f t="shared" ref="M33:M38" si="269">IF(ABS(L33)&lt;5%,"VG",IF(ABS(L33)&lt;10%,"G",IF(ABS(L33)&lt;15%,"S","NS")))</f>
        <v>G</v>
      </c>
      <c r="N33" s="26" t="str">
        <f t="shared" ref="N33" si="270">AO33</f>
        <v>S</v>
      </c>
      <c r="O33" s="26" t="str">
        <f t="shared" ref="O33:O38" si="271">BD33</f>
        <v>VG</v>
      </c>
      <c r="P33" s="26" t="str">
        <f t="shared" ref="P33" si="272">BY33</f>
        <v>S</v>
      </c>
      <c r="Q33" s="18">
        <v>0.5</v>
      </c>
      <c r="R33" s="17" t="str">
        <f t="shared" ref="R33:R38" si="273">IF(Q33&lt;=0.5,"VG",IF(Q33&lt;=0.6,"G",IF(Q33&lt;=0.7,"S","NS")))</f>
        <v>VG</v>
      </c>
      <c r="S33" s="17" t="str">
        <f t="shared" ref="S33:S38" si="274">AN33</f>
        <v>S</v>
      </c>
      <c r="T33" s="17" t="str">
        <f t="shared" ref="T33:T38" si="275">BF33</f>
        <v>VG</v>
      </c>
      <c r="U33" s="17" t="str">
        <f t="shared" ref="U33:U38" si="276">BX33</f>
        <v>G</v>
      </c>
      <c r="V33" s="18">
        <v>0.77</v>
      </c>
      <c r="W33" s="18" t="str">
        <f t="shared" ref="W33:W38" si="277">IF(V33&gt;0.85,"VG",IF(V33&gt;0.75,"G",IF(V33&gt;0.6,"S","NS")))</f>
        <v>G</v>
      </c>
      <c r="X33" s="18" t="str">
        <f t="shared" ref="X33:X38" si="278">AP33</f>
        <v>S</v>
      </c>
      <c r="Y33" s="18" t="str">
        <f t="shared" ref="Y33:Y38" si="279">BH33</f>
        <v>G</v>
      </c>
      <c r="Z33" s="18" t="str">
        <f t="shared" ref="Z33:Z38" si="280">BZ33</f>
        <v>G</v>
      </c>
      <c r="AA33" s="33">
        <v>0.69109243519114505</v>
      </c>
      <c r="AB33" s="33">
        <v>0.62165023500303696</v>
      </c>
      <c r="AC33" s="42">
        <v>10.4787403099045</v>
      </c>
      <c r="AD33" s="42">
        <v>7.7219855943986397</v>
      </c>
      <c r="AE33" s="43">
        <v>0.55579453470581697</v>
      </c>
      <c r="AF33" s="43">
        <v>0.61510142659317801</v>
      </c>
      <c r="AG33" s="35">
        <v>0.72886052202951401</v>
      </c>
      <c r="AH33" s="35">
        <v>0.64513479012133601</v>
      </c>
      <c r="AI33" s="36" t="s">
        <v>70</v>
      </c>
      <c r="AJ33" s="36" t="s">
        <v>70</v>
      </c>
      <c r="AK33" s="40" t="s">
        <v>70</v>
      </c>
      <c r="AL33" s="40" t="s">
        <v>69</v>
      </c>
      <c r="AM33" s="41" t="s">
        <v>69</v>
      </c>
      <c r="AN33" s="41" t="s">
        <v>70</v>
      </c>
      <c r="AO33" s="3" t="s">
        <v>70</v>
      </c>
      <c r="AP33" s="3" t="s">
        <v>70</v>
      </c>
      <c r="AR33" s="44" t="s">
        <v>146</v>
      </c>
      <c r="AS33" s="33">
        <v>0.75229751907846798</v>
      </c>
      <c r="AT33" s="33">
        <v>0.76269557040214098</v>
      </c>
      <c r="AU33" s="42">
        <v>3.1623402801754099</v>
      </c>
      <c r="AV33" s="42">
        <v>3.8566207023999799</v>
      </c>
      <c r="AW33" s="43">
        <v>0.49769717793205498</v>
      </c>
      <c r="AX33" s="43">
        <v>0.48713902491779398</v>
      </c>
      <c r="AY33" s="35">
        <v>0.75643889114145302</v>
      </c>
      <c r="AZ33" s="35">
        <v>0.76791357762864898</v>
      </c>
      <c r="BA33" s="36" t="s">
        <v>69</v>
      </c>
      <c r="BB33" s="36" t="s">
        <v>69</v>
      </c>
      <c r="BC33" s="40" t="s">
        <v>71</v>
      </c>
      <c r="BD33" s="40" t="s">
        <v>71</v>
      </c>
      <c r="BE33" s="41" t="s">
        <v>71</v>
      </c>
      <c r="BF33" s="41" t="s">
        <v>71</v>
      </c>
      <c r="BG33" s="3" t="s">
        <v>69</v>
      </c>
      <c r="BH33" s="3" t="s">
        <v>69</v>
      </c>
      <c r="BI33">
        <f t="shared" ref="BI33:BI58" si="281">IF(BJ33=AR33,1,0)</f>
        <v>1</v>
      </c>
      <c r="BJ33" t="s">
        <v>146</v>
      </c>
      <c r="BK33" s="35">
        <v>0.69800656713076403</v>
      </c>
      <c r="BL33" s="35">
        <v>0.71745708736268099</v>
      </c>
      <c r="BM33" s="35">
        <v>10.1204637227085</v>
      </c>
      <c r="BN33" s="35">
        <v>9.7055296365984791</v>
      </c>
      <c r="BO33" s="35">
        <v>0.549539291469896</v>
      </c>
      <c r="BP33" s="35">
        <v>0.531547657917255</v>
      </c>
      <c r="BQ33" s="35">
        <v>0.73301234562413198</v>
      </c>
      <c r="BR33" s="35">
        <v>0.75112955584275898</v>
      </c>
      <c r="BS33" t="s">
        <v>70</v>
      </c>
      <c r="BT33" t="s">
        <v>69</v>
      </c>
      <c r="BU33" t="s">
        <v>70</v>
      </c>
      <c r="BV33" t="s">
        <v>69</v>
      </c>
      <c r="BW33" t="s">
        <v>69</v>
      </c>
      <c r="BX33" t="s">
        <v>69</v>
      </c>
      <c r="BY33" t="s">
        <v>70</v>
      </c>
      <c r="BZ33" t="s">
        <v>69</v>
      </c>
    </row>
    <row r="34" spans="1:78" s="49" customFormat="1" x14ac:dyDescent="0.3">
      <c r="A34" s="48">
        <v>14181500</v>
      </c>
      <c r="B34" s="48">
        <v>23780511</v>
      </c>
      <c r="C34" s="49" t="s">
        <v>140</v>
      </c>
      <c r="D34" s="49" t="s">
        <v>151</v>
      </c>
      <c r="F34" s="50"/>
      <c r="G34" s="51">
        <v>0.75800000000000001</v>
      </c>
      <c r="H34" s="51" t="str">
        <f t="shared" si="265"/>
        <v>G</v>
      </c>
      <c r="I34" s="51" t="str">
        <f t="shared" si="266"/>
        <v>S</v>
      </c>
      <c r="J34" s="51" t="str">
        <f t="shared" si="267"/>
        <v>G</v>
      </c>
      <c r="K34" s="51" t="str">
        <f t="shared" si="268"/>
        <v>G</v>
      </c>
      <c r="L34" s="52">
        <v>3.5000000000000003E-2</v>
      </c>
      <c r="M34" s="51" t="str">
        <f t="shared" si="269"/>
        <v>VG</v>
      </c>
      <c r="N34" s="51" t="str">
        <f t="shared" ref="N34" si="282">AO34</f>
        <v>S</v>
      </c>
      <c r="O34" s="51" t="str">
        <f t="shared" si="271"/>
        <v>VG</v>
      </c>
      <c r="P34" s="51" t="str">
        <f t="shared" ref="P34" si="283">BY34</f>
        <v>S</v>
      </c>
      <c r="Q34" s="51">
        <v>0.49</v>
      </c>
      <c r="R34" s="51" t="str">
        <f t="shared" si="273"/>
        <v>VG</v>
      </c>
      <c r="S34" s="51" t="str">
        <f t="shared" si="274"/>
        <v>S</v>
      </c>
      <c r="T34" s="51" t="str">
        <f t="shared" si="275"/>
        <v>VG</v>
      </c>
      <c r="U34" s="51" t="str">
        <f t="shared" si="276"/>
        <v>G</v>
      </c>
      <c r="V34" s="51">
        <v>0.77100000000000002</v>
      </c>
      <c r="W34" s="51" t="str">
        <f t="shared" si="277"/>
        <v>G</v>
      </c>
      <c r="X34" s="51" t="str">
        <f t="shared" si="278"/>
        <v>S</v>
      </c>
      <c r="Y34" s="51" t="str">
        <f t="shared" si="279"/>
        <v>G</v>
      </c>
      <c r="Z34" s="51" t="str">
        <f t="shared" si="280"/>
        <v>G</v>
      </c>
      <c r="AA34" s="53">
        <v>0.69109243519114505</v>
      </c>
      <c r="AB34" s="53">
        <v>0.62165023500303696</v>
      </c>
      <c r="AC34" s="53">
        <v>10.4787403099045</v>
      </c>
      <c r="AD34" s="53">
        <v>7.7219855943986397</v>
      </c>
      <c r="AE34" s="53">
        <v>0.55579453470581697</v>
      </c>
      <c r="AF34" s="53">
        <v>0.61510142659317801</v>
      </c>
      <c r="AG34" s="53">
        <v>0.72886052202951401</v>
      </c>
      <c r="AH34" s="53">
        <v>0.64513479012133601</v>
      </c>
      <c r="AI34" s="48" t="s">
        <v>70</v>
      </c>
      <c r="AJ34" s="48" t="s">
        <v>70</v>
      </c>
      <c r="AK34" s="48" t="s">
        <v>70</v>
      </c>
      <c r="AL34" s="48" t="s">
        <v>69</v>
      </c>
      <c r="AM34" s="48" t="s">
        <v>69</v>
      </c>
      <c r="AN34" s="48" t="s">
        <v>70</v>
      </c>
      <c r="AO34" s="48" t="s">
        <v>70</v>
      </c>
      <c r="AP34" s="48" t="s">
        <v>70</v>
      </c>
      <c r="AR34" s="54" t="s">
        <v>146</v>
      </c>
      <c r="AS34" s="53">
        <v>0.75229751907846798</v>
      </c>
      <c r="AT34" s="53">
        <v>0.76269557040214098</v>
      </c>
      <c r="AU34" s="53">
        <v>3.1623402801754099</v>
      </c>
      <c r="AV34" s="53">
        <v>3.8566207023999799</v>
      </c>
      <c r="AW34" s="53">
        <v>0.49769717793205498</v>
      </c>
      <c r="AX34" s="53">
        <v>0.48713902491779398</v>
      </c>
      <c r="AY34" s="53">
        <v>0.75643889114145302</v>
      </c>
      <c r="AZ34" s="53">
        <v>0.76791357762864898</v>
      </c>
      <c r="BA34" s="48" t="s">
        <v>69</v>
      </c>
      <c r="BB34" s="48" t="s">
        <v>69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" si="284">IF(BJ34=AR34,1,0)</f>
        <v>1</v>
      </c>
      <c r="BJ34" s="49" t="s">
        <v>146</v>
      </c>
      <c r="BK34" s="53">
        <v>0.69800656713076403</v>
      </c>
      <c r="BL34" s="53">
        <v>0.71745708736268099</v>
      </c>
      <c r="BM34" s="53">
        <v>10.1204637227085</v>
      </c>
      <c r="BN34" s="53">
        <v>9.7055296365984791</v>
      </c>
      <c r="BO34" s="53">
        <v>0.549539291469896</v>
      </c>
      <c r="BP34" s="53">
        <v>0.531547657917255</v>
      </c>
      <c r="BQ34" s="53">
        <v>0.73301234562413198</v>
      </c>
      <c r="BR34" s="53">
        <v>0.75112955584275898</v>
      </c>
      <c r="BS34" s="49" t="s">
        <v>70</v>
      </c>
      <c r="BT34" s="49" t="s">
        <v>69</v>
      </c>
      <c r="BU34" s="49" t="s">
        <v>70</v>
      </c>
      <c r="BV34" s="49" t="s">
        <v>69</v>
      </c>
      <c r="BW34" s="49" t="s">
        <v>69</v>
      </c>
      <c r="BX34" s="49" t="s">
        <v>69</v>
      </c>
      <c r="BY34" s="49" t="s">
        <v>70</v>
      </c>
      <c r="BZ34" s="49" t="s">
        <v>69</v>
      </c>
    </row>
    <row r="35" spans="1:78" s="56" customFormat="1" ht="28.8" x14ac:dyDescent="0.3">
      <c r="A35" s="55">
        <v>14181500</v>
      </c>
      <c r="B35" s="55">
        <v>23780511</v>
      </c>
      <c r="C35" s="56" t="s">
        <v>140</v>
      </c>
      <c r="D35" s="66" t="s">
        <v>157</v>
      </c>
      <c r="E35" s="56" t="s">
        <v>159</v>
      </c>
      <c r="F35" s="57"/>
      <c r="G35" s="58">
        <v>0.53</v>
      </c>
      <c r="H35" s="58" t="str">
        <f t="shared" si="265"/>
        <v>S</v>
      </c>
      <c r="I35" s="58" t="str">
        <f t="shared" si="266"/>
        <v>S</v>
      </c>
      <c r="J35" s="58" t="str">
        <f t="shared" si="267"/>
        <v>G</v>
      </c>
      <c r="K35" s="58" t="str">
        <f t="shared" si="268"/>
        <v>G</v>
      </c>
      <c r="L35" s="59">
        <v>0.25700000000000001</v>
      </c>
      <c r="M35" s="58" t="str">
        <f t="shared" si="269"/>
        <v>NS</v>
      </c>
      <c r="N35" s="58" t="str">
        <f t="shared" ref="N35" si="285">AO35</f>
        <v>S</v>
      </c>
      <c r="O35" s="58" t="str">
        <f t="shared" si="271"/>
        <v>VG</v>
      </c>
      <c r="P35" s="58" t="str">
        <f t="shared" ref="P35" si="286">BY35</f>
        <v>S</v>
      </c>
      <c r="Q35" s="58">
        <v>0.64</v>
      </c>
      <c r="R35" s="58" t="str">
        <f t="shared" si="273"/>
        <v>S</v>
      </c>
      <c r="S35" s="58" t="str">
        <f t="shared" si="274"/>
        <v>S</v>
      </c>
      <c r="T35" s="58" t="str">
        <f t="shared" si="275"/>
        <v>VG</v>
      </c>
      <c r="U35" s="58" t="str">
        <f t="shared" si="276"/>
        <v>G</v>
      </c>
      <c r="V35" s="58">
        <v>0.68</v>
      </c>
      <c r="W35" s="58" t="str">
        <f t="shared" si="277"/>
        <v>S</v>
      </c>
      <c r="X35" s="58" t="str">
        <f t="shared" si="278"/>
        <v>S</v>
      </c>
      <c r="Y35" s="58" t="str">
        <f t="shared" si="279"/>
        <v>G</v>
      </c>
      <c r="Z35" s="58" t="str">
        <f t="shared" si="280"/>
        <v>G</v>
      </c>
      <c r="AA35" s="60">
        <v>0.69109243519114505</v>
      </c>
      <c r="AB35" s="60">
        <v>0.62165023500303696</v>
      </c>
      <c r="AC35" s="60">
        <v>10.4787403099045</v>
      </c>
      <c r="AD35" s="60">
        <v>7.7219855943986397</v>
      </c>
      <c r="AE35" s="60">
        <v>0.55579453470581697</v>
      </c>
      <c r="AF35" s="60">
        <v>0.61510142659317801</v>
      </c>
      <c r="AG35" s="60">
        <v>0.72886052202951401</v>
      </c>
      <c r="AH35" s="60">
        <v>0.64513479012133601</v>
      </c>
      <c r="AI35" s="55" t="s">
        <v>70</v>
      </c>
      <c r="AJ35" s="55" t="s">
        <v>70</v>
      </c>
      <c r="AK35" s="55" t="s">
        <v>70</v>
      </c>
      <c r="AL35" s="55" t="s">
        <v>69</v>
      </c>
      <c r="AM35" s="55" t="s">
        <v>69</v>
      </c>
      <c r="AN35" s="55" t="s">
        <v>70</v>
      </c>
      <c r="AO35" s="55" t="s">
        <v>70</v>
      </c>
      <c r="AP35" s="55" t="s">
        <v>70</v>
      </c>
      <c r="AR35" s="61" t="s">
        <v>146</v>
      </c>
      <c r="AS35" s="60">
        <v>0.75229751907846798</v>
      </c>
      <c r="AT35" s="60">
        <v>0.76269557040214098</v>
      </c>
      <c r="AU35" s="60">
        <v>3.1623402801754099</v>
      </c>
      <c r="AV35" s="60">
        <v>3.8566207023999799</v>
      </c>
      <c r="AW35" s="60">
        <v>0.49769717793205498</v>
      </c>
      <c r="AX35" s="60">
        <v>0.48713902491779398</v>
      </c>
      <c r="AY35" s="60">
        <v>0.75643889114145302</v>
      </c>
      <c r="AZ35" s="60">
        <v>0.76791357762864898</v>
      </c>
      <c r="BA35" s="55" t="s">
        <v>69</v>
      </c>
      <c r="BB35" s="55" t="s">
        <v>69</v>
      </c>
      <c r="BC35" s="55" t="s">
        <v>71</v>
      </c>
      <c r="BD35" s="55" t="s">
        <v>71</v>
      </c>
      <c r="BE35" s="55" t="s">
        <v>71</v>
      </c>
      <c r="BF35" s="55" t="s">
        <v>71</v>
      </c>
      <c r="BG35" s="55" t="s">
        <v>69</v>
      </c>
      <c r="BH35" s="55" t="s">
        <v>69</v>
      </c>
      <c r="BI35" s="56">
        <f t="shared" ref="BI35" si="287">IF(BJ35=AR35,1,0)</f>
        <v>1</v>
      </c>
      <c r="BJ35" s="56" t="s">
        <v>146</v>
      </c>
      <c r="BK35" s="60">
        <v>0.69800656713076403</v>
      </c>
      <c r="BL35" s="60">
        <v>0.71745708736268099</v>
      </c>
      <c r="BM35" s="60">
        <v>10.1204637227085</v>
      </c>
      <c r="BN35" s="60">
        <v>9.7055296365984791</v>
      </c>
      <c r="BO35" s="60">
        <v>0.549539291469896</v>
      </c>
      <c r="BP35" s="60">
        <v>0.531547657917255</v>
      </c>
      <c r="BQ35" s="60">
        <v>0.73301234562413198</v>
      </c>
      <c r="BR35" s="60">
        <v>0.75112955584275898</v>
      </c>
      <c r="BS35" s="56" t="s">
        <v>70</v>
      </c>
      <c r="BT35" s="56" t="s">
        <v>69</v>
      </c>
      <c r="BU35" s="56" t="s">
        <v>70</v>
      </c>
      <c r="BV35" s="56" t="s">
        <v>69</v>
      </c>
      <c r="BW35" s="56" t="s">
        <v>69</v>
      </c>
      <c r="BX35" s="56" t="s">
        <v>69</v>
      </c>
      <c r="BY35" s="56" t="s">
        <v>70</v>
      </c>
      <c r="BZ35" s="56" t="s">
        <v>69</v>
      </c>
    </row>
    <row r="36" spans="1:78" s="49" customFormat="1" ht="28.8" x14ac:dyDescent="0.3">
      <c r="A36" s="48">
        <v>14181500</v>
      </c>
      <c r="B36" s="48">
        <v>23780511</v>
      </c>
      <c r="C36" s="49" t="s">
        <v>140</v>
      </c>
      <c r="D36" s="65" t="s">
        <v>166</v>
      </c>
      <c r="E36" s="49" t="s">
        <v>167</v>
      </c>
      <c r="F36" s="50"/>
      <c r="G36" s="51">
        <v>0.75</v>
      </c>
      <c r="H36" s="51" t="str">
        <f t="shared" si="265"/>
        <v>G</v>
      </c>
      <c r="I36" s="51" t="str">
        <f t="shared" si="266"/>
        <v>S</v>
      </c>
      <c r="J36" s="51" t="str">
        <f t="shared" si="267"/>
        <v>G</v>
      </c>
      <c r="K36" s="51" t="str">
        <f t="shared" si="268"/>
        <v>G</v>
      </c>
      <c r="L36" s="52">
        <v>2E-3</v>
      </c>
      <c r="M36" s="51" t="str">
        <f t="shared" si="269"/>
        <v>VG</v>
      </c>
      <c r="N36" s="51" t="str">
        <f t="shared" ref="N36" si="288">AO36</f>
        <v>S</v>
      </c>
      <c r="O36" s="51" t="str">
        <f t="shared" si="271"/>
        <v>VG</v>
      </c>
      <c r="P36" s="51" t="str">
        <f t="shared" ref="P36" si="289">BY36</f>
        <v>S</v>
      </c>
      <c r="Q36" s="51">
        <v>0.5</v>
      </c>
      <c r="R36" s="51" t="str">
        <f t="shared" si="273"/>
        <v>VG</v>
      </c>
      <c r="S36" s="51" t="str">
        <f t="shared" si="274"/>
        <v>S</v>
      </c>
      <c r="T36" s="51" t="str">
        <f t="shared" si="275"/>
        <v>VG</v>
      </c>
      <c r="U36" s="51" t="str">
        <f t="shared" si="276"/>
        <v>G</v>
      </c>
      <c r="V36" s="51">
        <v>0.77</v>
      </c>
      <c r="W36" s="51" t="str">
        <f t="shared" si="277"/>
        <v>G</v>
      </c>
      <c r="X36" s="51" t="str">
        <f t="shared" si="278"/>
        <v>S</v>
      </c>
      <c r="Y36" s="51" t="str">
        <f t="shared" si="279"/>
        <v>G</v>
      </c>
      <c r="Z36" s="51" t="str">
        <f t="shared" si="280"/>
        <v>G</v>
      </c>
      <c r="AA36" s="53">
        <v>0.69109243519114505</v>
      </c>
      <c r="AB36" s="53">
        <v>0.62165023500303696</v>
      </c>
      <c r="AC36" s="53">
        <v>10.4787403099045</v>
      </c>
      <c r="AD36" s="53">
        <v>7.7219855943986397</v>
      </c>
      <c r="AE36" s="53">
        <v>0.55579453470581697</v>
      </c>
      <c r="AF36" s="53">
        <v>0.61510142659317801</v>
      </c>
      <c r="AG36" s="53">
        <v>0.72886052202951401</v>
      </c>
      <c r="AH36" s="53">
        <v>0.64513479012133601</v>
      </c>
      <c r="AI36" s="48" t="s">
        <v>70</v>
      </c>
      <c r="AJ36" s="48" t="s">
        <v>70</v>
      </c>
      <c r="AK36" s="48" t="s">
        <v>70</v>
      </c>
      <c r="AL36" s="48" t="s">
        <v>69</v>
      </c>
      <c r="AM36" s="48" t="s">
        <v>69</v>
      </c>
      <c r="AN36" s="48" t="s">
        <v>70</v>
      </c>
      <c r="AO36" s="48" t="s">
        <v>70</v>
      </c>
      <c r="AP36" s="48" t="s">
        <v>70</v>
      </c>
      <c r="AR36" s="54" t="s">
        <v>146</v>
      </c>
      <c r="AS36" s="53">
        <v>0.75229751907846798</v>
      </c>
      <c r="AT36" s="53">
        <v>0.76269557040214098</v>
      </c>
      <c r="AU36" s="53">
        <v>3.1623402801754099</v>
      </c>
      <c r="AV36" s="53">
        <v>3.8566207023999799</v>
      </c>
      <c r="AW36" s="53">
        <v>0.49769717793205498</v>
      </c>
      <c r="AX36" s="53">
        <v>0.48713902491779398</v>
      </c>
      <c r="AY36" s="53">
        <v>0.75643889114145302</v>
      </c>
      <c r="AZ36" s="53">
        <v>0.76791357762864898</v>
      </c>
      <c r="BA36" s="48" t="s">
        <v>69</v>
      </c>
      <c r="BB36" s="48" t="s">
        <v>69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ref="BI36" si="290">IF(BJ36=AR36,1,0)</f>
        <v>1</v>
      </c>
      <c r="BJ36" s="49" t="s">
        <v>146</v>
      </c>
      <c r="BK36" s="53">
        <v>0.69800656713076403</v>
      </c>
      <c r="BL36" s="53">
        <v>0.71745708736268099</v>
      </c>
      <c r="BM36" s="53">
        <v>10.1204637227085</v>
      </c>
      <c r="BN36" s="53">
        <v>9.7055296365984791</v>
      </c>
      <c r="BO36" s="53">
        <v>0.549539291469896</v>
      </c>
      <c r="BP36" s="53">
        <v>0.531547657917255</v>
      </c>
      <c r="BQ36" s="53">
        <v>0.73301234562413198</v>
      </c>
      <c r="BR36" s="53">
        <v>0.75112955584275898</v>
      </c>
      <c r="BS36" s="49" t="s">
        <v>70</v>
      </c>
      <c r="BT36" s="49" t="s">
        <v>69</v>
      </c>
      <c r="BU36" s="49" t="s">
        <v>70</v>
      </c>
      <c r="BV36" s="49" t="s">
        <v>69</v>
      </c>
      <c r="BW36" s="49" t="s">
        <v>69</v>
      </c>
      <c r="BX36" s="49" t="s">
        <v>69</v>
      </c>
      <c r="BY36" s="49" t="s">
        <v>70</v>
      </c>
      <c r="BZ36" s="49" t="s">
        <v>69</v>
      </c>
    </row>
    <row r="37" spans="1:78" s="49" customFormat="1" x14ac:dyDescent="0.3">
      <c r="A37" s="48">
        <v>14181500</v>
      </c>
      <c r="B37" s="48">
        <v>23780511</v>
      </c>
      <c r="C37" s="49" t="s">
        <v>140</v>
      </c>
      <c r="D37" s="65" t="s">
        <v>168</v>
      </c>
      <c r="E37" s="49" t="s">
        <v>169</v>
      </c>
      <c r="F37" s="50"/>
      <c r="G37" s="51">
        <v>0.73</v>
      </c>
      <c r="H37" s="51" t="str">
        <f t="shared" si="265"/>
        <v>G</v>
      </c>
      <c r="I37" s="51" t="str">
        <f t="shared" si="266"/>
        <v>S</v>
      </c>
      <c r="J37" s="51" t="str">
        <f t="shared" si="267"/>
        <v>G</v>
      </c>
      <c r="K37" s="51" t="str">
        <f t="shared" si="268"/>
        <v>G</v>
      </c>
      <c r="L37" s="52">
        <v>6.9000000000000006E-2</v>
      </c>
      <c r="M37" s="51" t="str">
        <f t="shared" si="269"/>
        <v>G</v>
      </c>
      <c r="N37" s="51" t="str">
        <f t="shared" ref="N37" si="291">AO37</f>
        <v>S</v>
      </c>
      <c r="O37" s="51" t="str">
        <f t="shared" si="271"/>
        <v>VG</v>
      </c>
      <c r="P37" s="51" t="str">
        <f t="shared" ref="P37" si="292">BY37</f>
        <v>S</v>
      </c>
      <c r="Q37" s="51">
        <v>0.51</v>
      </c>
      <c r="R37" s="51" t="str">
        <f t="shared" si="273"/>
        <v>G</v>
      </c>
      <c r="S37" s="51" t="str">
        <f t="shared" si="274"/>
        <v>S</v>
      </c>
      <c r="T37" s="51" t="str">
        <f t="shared" si="275"/>
        <v>VG</v>
      </c>
      <c r="U37" s="51" t="str">
        <f t="shared" si="276"/>
        <v>G</v>
      </c>
      <c r="V37" s="51">
        <v>0.755</v>
      </c>
      <c r="W37" s="51" t="str">
        <f t="shared" si="277"/>
        <v>G</v>
      </c>
      <c r="X37" s="51" t="str">
        <f t="shared" si="278"/>
        <v>S</v>
      </c>
      <c r="Y37" s="51" t="str">
        <f t="shared" si="279"/>
        <v>G</v>
      </c>
      <c r="Z37" s="51" t="str">
        <f t="shared" si="280"/>
        <v>G</v>
      </c>
      <c r="AA37" s="53">
        <v>0.69109243519114505</v>
      </c>
      <c r="AB37" s="53">
        <v>0.62165023500303696</v>
      </c>
      <c r="AC37" s="53">
        <v>10.4787403099045</v>
      </c>
      <c r="AD37" s="53">
        <v>7.7219855943986397</v>
      </c>
      <c r="AE37" s="53">
        <v>0.55579453470581697</v>
      </c>
      <c r="AF37" s="53">
        <v>0.61510142659317801</v>
      </c>
      <c r="AG37" s="53">
        <v>0.72886052202951401</v>
      </c>
      <c r="AH37" s="53">
        <v>0.64513479012133601</v>
      </c>
      <c r="AI37" s="48" t="s">
        <v>70</v>
      </c>
      <c r="AJ37" s="48" t="s">
        <v>70</v>
      </c>
      <c r="AK37" s="48" t="s">
        <v>70</v>
      </c>
      <c r="AL37" s="48" t="s">
        <v>69</v>
      </c>
      <c r="AM37" s="48" t="s">
        <v>69</v>
      </c>
      <c r="AN37" s="48" t="s">
        <v>70</v>
      </c>
      <c r="AO37" s="48" t="s">
        <v>70</v>
      </c>
      <c r="AP37" s="48" t="s">
        <v>70</v>
      </c>
      <c r="AR37" s="54" t="s">
        <v>146</v>
      </c>
      <c r="AS37" s="53">
        <v>0.75229751907846798</v>
      </c>
      <c r="AT37" s="53">
        <v>0.76269557040214098</v>
      </c>
      <c r="AU37" s="53">
        <v>3.1623402801754099</v>
      </c>
      <c r="AV37" s="53">
        <v>3.8566207023999799</v>
      </c>
      <c r="AW37" s="53">
        <v>0.49769717793205498</v>
      </c>
      <c r="AX37" s="53">
        <v>0.48713902491779398</v>
      </c>
      <c r="AY37" s="53">
        <v>0.75643889114145302</v>
      </c>
      <c r="AZ37" s="53">
        <v>0.76791357762864898</v>
      </c>
      <c r="BA37" s="48" t="s">
        <v>69</v>
      </c>
      <c r="BB37" s="48" t="s">
        <v>69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ref="BI37" si="293">IF(BJ37=AR37,1,0)</f>
        <v>1</v>
      </c>
      <c r="BJ37" s="49" t="s">
        <v>146</v>
      </c>
      <c r="BK37" s="53">
        <v>0.69800656713076403</v>
      </c>
      <c r="BL37" s="53">
        <v>0.71745708736268099</v>
      </c>
      <c r="BM37" s="53">
        <v>10.1204637227085</v>
      </c>
      <c r="BN37" s="53">
        <v>9.7055296365984791</v>
      </c>
      <c r="BO37" s="53">
        <v>0.549539291469896</v>
      </c>
      <c r="BP37" s="53">
        <v>0.531547657917255</v>
      </c>
      <c r="BQ37" s="53">
        <v>0.73301234562413198</v>
      </c>
      <c r="BR37" s="53">
        <v>0.75112955584275898</v>
      </c>
      <c r="BS37" s="49" t="s">
        <v>70</v>
      </c>
      <c r="BT37" s="49" t="s">
        <v>69</v>
      </c>
      <c r="BU37" s="49" t="s">
        <v>70</v>
      </c>
      <c r="BV37" s="49" t="s">
        <v>69</v>
      </c>
      <c r="BW37" s="49" t="s">
        <v>69</v>
      </c>
      <c r="BX37" s="49" t="s">
        <v>69</v>
      </c>
      <c r="BY37" s="49" t="s">
        <v>70</v>
      </c>
      <c r="BZ37" s="49" t="s">
        <v>69</v>
      </c>
    </row>
    <row r="38" spans="1:78" s="49" customFormat="1" x14ac:dyDescent="0.3">
      <c r="A38" s="48">
        <v>14181500</v>
      </c>
      <c r="B38" s="48">
        <v>23780511</v>
      </c>
      <c r="C38" s="49" t="s">
        <v>140</v>
      </c>
      <c r="D38" s="65" t="s">
        <v>170</v>
      </c>
      <c r="E38" s="49" t="s">
        <v>171</v>
      </c>
      <c r="F38" s="50"/>
      <c r="G38" s="51">
        <v>0.75</v>
      </c>
      <c r="H38" s="51" t="str">
        <f t="shared" si="265"/>
        <v>G</v>
      </c>
      <c r="I38" s="51" t="str">
        <f t="shared" si="266"/>
        <v>S</v>
      </c>
      <c r="J38" s="51" t="str">
        <f t="shared" si="267"/>
        <v>G</v>
      </c>
      <c r="K38" s="51" t="str">
        <f t="shared" si="268"/>
        <v>G</v>
      </c>
      <c r="L38" s="52">
        <v>8.0000000000000004E-4</v>
      </c>
      <c r="M38" s="51" t="str">
        <f t="shared" si="269"/>
        <v>VG</v>
      </c>
      <c r="N38" s="51" t="str">
        <f t="shared" ref="N38" si="294">AO38</f>
        <v>S</v>
      </c>
      <c r="O38" s="51" t="str">
        <f t="shared" si="271"/>
        <v>VG</v>
      </c>
      <c r="P38" s="51" t="str">
        <f t="shared" ref="P38" si="295">BY38</f>
        <v>S</v>
      </c>
      <c r="Q38" s="51">
        <v>0.5</v>
      </c>
      <c r="R38" s="51" t="str">
        <f t="shared" si="273"/>
        <v>VG</v>
      </c>
      <c r="S38" s="51" t="str">
        <f t="shared" si="274"/>
        <v>S</v>
      </c>
      <c r="T38" s="51" t="str">
        <f t="shared" si="275"/>
        <v>VG</v>
      </c>
      <c r="U38" s="51" t="str">
        <f t="shared" si="276"/>
        <v>G</v>
      </c>
      <c r="V38" s="51">
        <v>0.77</v>
      </c>
      <c r="W38" s="51" t="str">
        <f t="shared" si="277"/>
        <v>G</v>
      </c>
      <c r="X38" s="51" t="str">
        <f t="shared" si="278"/>
        <v>S</v>
      </c>
      <c r="Y38" s="51" t="str">
        <f t="shared" si="279"/>
        <v>G</v>
      </c>
      <c r="Z38" s="51" t="str">
        <f t="shared" si="280"/>
        <v>G</v>
      </c>
      <c r="AA38" s="53">
        <v>0.69109243519114505</v>
      </c>
      <c r="AB38" s="53">
        <v>0.62165023500303696</v>
      </c>
      <c r="AC38" s="53">
        <v>10.4787403099045</v>
      </c>
      <c r="AD38" s="53">
        <v>7.7219855943986397</v>
      </c>
      <c r="AE38" s="53">
        <v>0.55579453470581697</v>
      </c>
      <c r="AF38" s="53">
        <v>0.61510142659317801</v>
      </c>
      <c r="AG38" s="53">
        <v>0.72886052202951401</v>
      </c>
      <c r="AH38" s="53">
        <v>0.64513479012133601</v>
      </c>
      <c r="AI38" s="48" t="s">
        <v>70</v>
      </c>
      <c r="AJ38" s="48" t="s">
        <v>70</v>
      </c>
      <c r="AK38" s="48" t="s">
        <v>70</v>
      </c>
      <c r="AL38" s="48" t="s">
        <v>69</v>
      </c>
      <c r="AM38" s="48" t="s">
        <v>69</v>
      </c>
      <c r="AN38" s="48" t="s">
        <v>70</v>
      </c>
      <c r="AO38" s="48" t="s">
        <v>70</v>
      </c>
      <c r="AP38" s="48" t="s">
        <v>70</v>
      </c>
      <c r="AR38" s="54" t="s">
        <v>146</v>
      </c>
      <c r="AS38" s="53">
        <v>0.75229751907846798</v>
      </c>
      <c r="AT38" s="53">
        <v>0.76269557040214098</v>
      </c>
      <c r="AU38" s="53">
        <v>3.1623402801754099</v>
      </c>
      <c r="AV38" s="53">
        <v>3.8566207023999799</v>
      </c>
      <c r="AW38" s="53">
        <v>0.49769717793205498</v>
      </c>
      <c r="AX38" s="53">
        <v>0.48713902491779398</v>
      </c>
      <c r="AY38" s="53">
        <v>0.75643889114145302</v>
      </c>
      <c r="AZ38" s="53">
        <v>0.76791357762864898</v>
      </c>
      <c r="BA38" s="48" t="s">
        <v>69</v>
      </c>
      <c r="BB38" s="48" t="s">
        <v>69</v>
      </c>
      <c r="BC38" s="48" t="s">
        <v>71</v>
      </c>
      <c r="BD38" s="48" t="s">
        <v>71</v>
      </c>
      <c r="BE38" s="48" t="s">
        <v>71</v>
      </c>
      <c r="BF38" s="48" t="s">
        <v>71</v>
      </c>
      <c r="BG38" s="48" t="s">
        <v>69</v>
      </c>
      <c r="BH38" s="48" t="s">
        <v>69</v>
      </c>
      <c r="BI38" s="49">
        <f t="shared" ref="BI38" si="296">IF(BJ38=AR38,1,0)</f>
        <v>1</v>
      </c>
      <c r="BJ38" s="49" t="s">
        <v>146</v>
      </c>
      <c r="BK38" s="53">
        <v>0.69800656713076403</v>
      </c>
      <c r="BL38" s="53">
        <v>0.71745708736268099</v>
      </c>
      <c r="BM38" s="53">
        <v>10.1204637227085</v>
      </c>
      <c r="BN38" s="53">
        <v>9.7055296365984791</v>
      </c>
      <c r="BO38" s="53">
        <v>0.549539291469896</v>
      </c>
      <c r="BP38" s="53">
        <v>0.531547657917255</v>
      </c>
      <c r="BQ38" s="53">
        <v>0.73301234562413198</v>
      </c>
      <c r="BR38" s="53">
        <v>0.75112955584275898</v>
      </c>
      <c r="BS38" s="49" t="s">
        <v>70</v>
      </c>
      <c r="BT38" s="49" t="s">
        <v>69</v>
      </c>
      <c r="BU38" s="49" t="s">
        <v>70</v>
      </c>
      <c r="BV38" s="49" t="s">
        <v>69</v>
      </c>
      <c r="BW38" s="49" t="s">
        <v>69</v>
      </c>
      <c r="BX38" s="49" t="s">
        <v>69</v>
      </c>
      <c r="BY38" s="49" t="s">
        <v>70</v>
      </c>
      <c r="BZ38" s="49" t="s">
        <v>69</v>
      </c>
    </row>
    <row r="39" spans="1:78" s="49" customFormat="1" x14ac:dyDescent="0.3">
      <c r="A39" s="48">
        <v>14181500</v>
      </c>
      <c r="B39" s="48">
        <v>23780511</v>
      </c>
      <c r="C39" s="49" t="s">
        <v>140</v>
      </c>
      <c r="D39" s="65" t="s">
        <v>184</v>
      </c>
      <c r="F39" s="50"/>
      <c r="G39" s="51">
        <v>0.76100000000000001</v>
      </c>
      <c r="H39" s="51" t="str">
        <f t="shared" ref="H39" si="297">IF(G39&gt;0.8,"VG",IF(G39&gt;0.7,"G",IF(G39&gt;0.45,"S","NS")))</f>
        <v>G</v>
      </c>
      <c r="I39" s="51" t="str">
        <f t="shared" ref="I39" si="298">AI39</f>
        <v>S</v>
      </c>
      <c r="J39" s="51" t="str">
        <f t="shared" ref="J39" si="299">BB39</f>
        <v>G</v>
      </c>
      <c r="K39" s="51" t="str">
        <f t="shared" ref="K39" si="300">BT39</f>
        <v>G</v>
      </c>
      <c r="L39" s="52">
        <v>8.2000000000000007E-3</v>
      </c>
      <c r="M39" s="51" t="str">
        <f t="shared" ref="M39" si="301">IF(ABS(L39)&lt;5%,"VG",IF(ABS(L39)&lt;10%,"G",IF(ABS(L39)&lt;15%,"S","NS")))</f>
        <v>VG</v>
      </c>
      <c r="N39" s="51" t="str">
        <f t="shared" ref="N39" si="302">AO39</f>
        <v>S</v>
      </c>
      <c r="O39" s="51" t="str">
        <f t="shared" ref="O39" si="303">BD39</f>
        <v>VG</v>
      </c>
      <c r="P39" s="51" t="str">
        <f t="shared" ref="P39" si="304">BY39</f>
        <v>S</v>
      </c>
      <c r="Q39" s="51">
        <v>0.48899999999999999</v>
      </c>
      <c r="R39" s="51" t="str">
        <f t="shared" ref="R39" si="305">IF(Q39&lt;=0.5,"VG",IF(Q39&lt;=0.6,"G",IF(Q39&lt;=0.7,"S","NS")))</f>
        <v>VG</v>
      </c>
      <c r="S39" s="51" t="str">
        <f t="shared" ref="S39" si="306">AN39</f>
        <v>S</v>
      </c>
      <c r="T39" s="51" t="str">
        <f t="shared" ref="T39" si="307">BF39</f>
        <v>VG</v>
      </c>
      <c r="U39" s="51" t="str">
        <f t="shared" ref="U39" si="308">BX39</f>
        <v>G</v>
      </c>
      <c r="V39" s="51">
        <v>0.77400000000000002</v>
      </c>
      <c r="W39" s="51" t="str">
        <f t="shared" ref="W39" si="309">IF(V39&gt;0.85,"VG",IF(V39&gt;0.75,"G",IF(V39&gt;0.6,"S","NS")))</f>
        <v>G</v>
      </c>
      <c r="X39" s="51" t="str">
        <f t="shared" ref="X39" si="310">AP39</f>
        <v>S</v>
      </c>
      <c r="Y39" s="51" t="str">
        <f t="shared" ref="Y39" si="311">BH39</f>
        <v>G</v>
      </c>
      <c r="Z39" s="51" t="str">
        <f t="shared" ref="Z39" si="312">BZ39</f>
        <v>G</v>
      </c>
      <c r="AA39" s="53">
        <v>0.69109243519114505</v>
      </c>
      <c r="AB39" s="53">
        <v>0.62165023500303696</v>
      </c>
      <c r="AC39" s="53">
        <v>10.4787403099045</v>
      </c>
      <c r="AD39" s="53">
        <v>7.7219855943986397</v>
      </c>
      <c r="AE39" s="53">
        <v>0.55579453470581697</v>
      </c>
      <c r="AF39" s="53">
        <v>0.61510142659317801</v>
      </c>
      <c r="AG39" s="53">
        <v>0.72886052202951401</v>
      </c>
      <c r="AH39" s="53">
        <v>0.64513479012133601</v>
      </c>
      <c r="AI39" s="48" t="s">
        <v>70</v>
      </c>
      <c r="AJ39" s="48" t="s">
        <v>70</v>
      </c>
      <c r="AK39" s="48" t="s">
        <v>70</v>
      </c>
      <c r="AL39" s="48" t="s">
        <v>69</v>
      </c>
      <c r="AM39" s="48" t="s">
        <v>69</v>
      </c>
      <c r="AN39" s="48" t="s">
        <v>70</v>
      </c>
      <c r="AO39" s="48" t="s">
        <v>70</v>
      </c>
      <c r="AP39" s="48" t="s">
        <v>70</v>
      </c>
      <c r="AR39" s="54" t="s">
        <v>146</v>
      </c>
      <c r="AS39" s="53">
        <v>0.75229751907846798</v>
      </c>
      <c r="AT39" s="53">
        <v>0.76269557040214098</v>
      </c>
      <c r="AU39" s="53">
        <v>3.1623402801754099</v>
      </c>
      <c r="AV39" s="53">
        <v>3.8566207023999799</v>
      </c>
      <c r="AW39" s="53">
        <v>0.49769717793205498</v>
      </c>
      <c r="AX39" s="53">
        <v>0.48713902491779398</v>
      </c>
      <c r="AY39" s="53">
        <v>0.75643889114145302</v>
      </c>
      <c r="AZ39" s="53">
        <v>0.76791357762864898</v>
      </c>
      <c r="BA39" s="48" t="s">
        <v>69</v>
      </c>
      <c r="BB39" s="48" t="s">
        <v>69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ref="BI39" si="313">IF(BJ39=AR39,1,0)</f>
        <v>1</v>
      </c>
      <c r="BJ39" s="49" t="s">
        <v>146</v>
      </c>
      <c r="BK39" s="53">
        <v>0.69800656713076403</v>
      </c>
      <c r="BL39" s="53">
        <v>0.71745708736268099</v>
      </c>
      <c r="BM39" s="53">
        <v>10.1204637227085</v>
      </c>
      <c r="BN39" s="53">
        <v>9.7055296365984791</v>
      </c>
      <c r="BO39" s="53">
        <v>0.549539291469896</v>
      </c>
      <c r="BP39" s="53">
        <v>0.531547657917255</v>
      </c>
      <c r="BQ39" s="53">
        <v>0.73301234562413198</v>
      </c>
      <c r="BR39" s="53">
        <v>0.75112955584275898</v>
      </c>
      <c r="BS39" s="49" t="s">
        <v>70</v>
      </c>
      <c r="BT39" s="49" t="s">
        <v>69</v>
      </c>
      <c r="BU39" s="49" t="s">
        <v>70</v>
      </c>
      <c r="BV39" s="49" t="s">
        <v>69</v>
      </c>
      <c r="BW39" s="49" t="s">
        <v>69</v>
      </c>
      <c r="BX39" s="49" t="s">
        <v>69</v>
      </c>
      <c r="BY39" s="49" t="s">
        <v>70</v>
      </c>
      <c r="BZ39" s="49" t="s">
        <v>69</v>
      </c>
    </row>
    <row r="40" spans="1:78" s="49" customFormat="1" x14ac:dyDescent="0.3">
      <c r="A40" s="48">
        <v>14181500</v>
      </c>
      <c r="B40" s="48">
        <v>23780511</v>
      </c>
      <c r="C40" s="49" t="s">
        <v>140</v>
      </c>
      <c r="D40" s="65" t="s">
        <v>201</v>
      </c>
      <c r="F40" s="50"/>
      <c r="G40" s="51">
        <v>0.76300000000000001</v>
      </c>
      <c r="H40" s="51" t="str">
        <f t="shared" ref="H40" si="314">IF(G40&gt;0.8,"VG",IF(G40&gt;0.7,"G",IF(G40&gt;0.45,"S","NS")))</f>
        <v>G</v>
      </c>
      <c r="I40" s="51" t="str">
        <f t="shared" ref="I40" si="315">AI40</f>
        <v>S</v>
      </c>
      <c r="J40" s="51" t="str">
        <f t="shared" ref="J40" si="316">BB40</f>
        <v>G</v>
      </c>
      <c r="K40" s="51" t="str">
        <f t="shared" ref="K40" si="317">BT40</f>
        <v>G</v>
      </c>
      <c r="L40" s="52">
        <v>-1.47E-2</v>
      </c>
      <c r="M40" s="51" t="str">
        <f t="shared" ref="M40" si="318">IF(ABS(L40)&lt;5%,"VG",IF(ABS(L40)&lt;10%,"G",IF(ABS(L40)&lt;15%,"S","NS")))</f>
        <v>VG</v>
      </c>
      <c r="N40" s="51" t="str">
        <f t="shared" ref="N40" si="319">AO40</f>
        <v>S</v>
      </c>
      <c r="O40" s="51" t="str">
        <f t="shared" ref="O40" si="320">BD40</f>
        <v>VG</v>
      </c>
      <c r="P40" s="51" t="str">
        <f t="shared" ref="P40" si="321">BY40</f>
        <v>S</v>
      </c>
      <c r="Q40" s="51">
        <v>0.48599999999999999</v>
      </c>
      <c r="R40" s="51" t="str">
        <f t="shared" ref="R40" si="322">IF(Q40&lt;=0.5,"VG",IF(Q40&lt;=0.6,"G",IF(Q40&lt;=0.7,"S","NS")))</f>
        <v>VG</v>
      </c>
      <c r="S40" s="51" t="str">
        <f t="shared" ref="S40" si="323">AN40</f>
        <v>S</v>
      </c>
      <c r="T40" s="51" t="str">
        <f t="shared" ref="T40" si="324">BF40</f>
        <v>VG</v>
      </c>
      <c r="U40" s="51" t="str">
        <f t="shared" ref="U40" si="325">BX40</f>
        <v>G</v>
      </c>
      <c r="V40" s="51">
        <v>0.78300000000000003</v>
      </c>
      <c r="W40" s="51" t="str">
        <f t="shared" ref="W40" si="326">IF(V40&gt;0.85,"VG",IF(V40&gt;0.75,"G",IF(V40&gt;0.6,"S","NS")))</f>
        <v>G</v>
      </c>
      <c r="X40" s="51" t="str">
        <f t="shared" ref="X40" si="327">AP40</f>
        <v>S</v>
      </c>
      <c r="Y40" s="51" t="str">
        <f t="shared" ref="Y40" si="328">BH40</f>
        <v>G</v>
      </c>
      <c r="Z40" s="51" t="str">
        <f t="shared" ref="Z40" si="329">BZ40</f>
        <v>G</v>
      </c>
      <c r="AA40" s="53">
        <v>0.69109243519114505</v>
      </c>
      <c r="AB40" s="53">
        <v>0.62165023500303696</v>
      </c>
      <c r="AC40" s="53">
        <v>10.4787403099045</v>
      </c>
      <c r="AD40" s="53">
        <v>7.7219855943986397</v>
      </c>
      <c r="AE40" s="53">
        <v>0.55579453470581697</v>
      </c>
      <c r="AF40" s="53">
        <v>0.61510142659317801</v>
      </c>
      <c r="AG40" s="53">
        <v>0.72886052202951401</v>
      </c>
      <c r="AH40" s="53">
        <v>0.64513479012133601</v>
      </c>
      <c r="AI40" s="48" t="s">
        <v>70</v>
      </c>
      <c r="AJ40" s="48" t="s">
        <v>70</v>
      </c>
      <c r="AK40" s="48" t="s">
        <v>70</v>
      </c>
      <c r="AL40" s="48" t="s">
        <v>69</v>
      </c>
      <c r="AM40" s="48" t="s">
        <v>69</v>
      </c>
      <c r="AN40" s="48" t="s">
        <v>70</v>
      </c>
      <c r="AO40" s="48" t="s">
        <v>70</v>
      </c>
      <c r="AP40" s="48" t="s">
        <v>70</v>
      </c>
      <c r="AR40" s="54" t="s">
        <v>146</v>
      </c>
      <c r="AS40" s="53">
        <v>0.75229751907846798</v>
      </c>
      <c r="AT40" s="53">
        <v>0.76269557040214098</v>
      </c>
      <c r="AU40" s="53">
        <v>3.1623402801754099</v>
      </c>
      <c r="AV40" s="53">
        <v>3.8566207023999799</v>
      </c>
      <c r="AW40" s="53">
        <v>0.49769717793205498</v>
      </c>
      <c r="AX40" s="53">
        <v>0.48713902491779398</v>
      </c>
      <c r="AY40" s="53">
        <v>0.75643889114145302</v>
      </c>
      <c r="AZ40" s="53">
        <v>0.76791357762864898</v>
      </c>
      <c r="BA40" s="48" t="s">
        <v>69</v>
      </c>
      <c r="BB40" s="48" t="s">
        <v>69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ref="BI40" si="330">IF(BJ40=AR40,1,0)</f>
        <v>1</v>
      </c>
      <c r="BJ40" s="49" t="s">
        <v>146</v>
      </c>
      <c r="BK40" s="53">
        <v>0.69800656713076403</v>
      </c>
      <c r="BL40" s="53">
        <v>0.71745708736268099</v>
      </c>
      <c r="BM40" s="53">
        <v>10.1204637227085</v>
      </c>
      <c r="BN40" s="53">
        <v>9.7055296365984791</v>
      </c>
      <c r="BO40" s="53">
        <v>0.549539291469896</v>
      </c>
      <c r="BP40" s="53">
        <v>0.531547657917255</v>
      </c>
      <c r="BQ40" s="53">
        <v>0.73301234562413198</v>
      </c>
      <c r="BR40" s="53">
        <v>0.75112955584275898</v>
      </c>
      <c r="BS40" s="49" t="s">
        <v>70</v>
      </c>
      <c r="BT40" s="49" t="s">
        <v>69</v>
      </c>
      <c r="BU40" s="49" t="s">
        <v>70</v>
      </c>
      <c r="BV40" s="49" t="s">
        <v>69</v>
      </c>
      <c r="BW40" s="49" t="s">
        <v>69</v>
      </c>
      <c r="BX40" s="49" t="s">
        <v>69</v>
      </c>
      <c r="BY40" s="49" t="s">
        <v>70</v>
      </c>
      <c r="BZ40" s="49" t="s">
        <v>69</v>
      </c>
    </row>
    <row r="41" spans="1:78" x14ac:dyDescent="0.3">
      <c r="A41" s="3"/>
      <c r="B41" s="3"/>
      <c r="M41" s="26"/>
      <c r="Q41" s="18"/>
      <c r="AA41" s="33"/>
      <c r="AB41" s="33"/>
      <c r="AC41" s="42"/>
      <c r="AD41" s="42"/>
      <c r="AE41" s="43"/>
      <c r="AF41" s="43"/>
      <c r="AG41" s="35"/>
      <c r="AH41" s="35"/>
      <c r="AI41" s="36"/>
      <c r="AJ41" s="36"/>
      <c r="AK41" s="40"/>
      <c r="AL41" s="40"/>
      <c r="AM41" s="41"/>
      <c r="AN41" s="41"/>
      <c r="AO41" s="3"/>
      <c r="AP41" s="3"/>
      <c r="AR41" s="44"/>
      <c r="AS41" s="33"/>
      <c r="AT41" s="33"/>
      <c r="AU41" s="42"/>
      <c r="AV41" s="42"/>
      <c r="AW41" s="43"/>
      <c r="AX41" s="43"/>
      <c r="AY41" s="35"/>
      <c r="AZ41" s="35"/>
      <c r="BA41" s="36"/>
      <c r="BB41" s="36"/>
      <c r="BC41" s="40"/>
      <c r="BD41" s="40"/>
      <c r="BE41" s="41"/>
      <c r="BF41" s="41"/>
      <c r="BG41" s="3"/>
      <c r="BH41" s="3"/>
      <c r="BK41" s="35"/>
      <c r="BL41" s="35"/>
      <c r="BM41" s="35"/>
      <c r="BN41" s="35"/>
      <c r="BO41" s="35"/>
      <c r="BP41" s="35"/>
      <c r="BQ41" s="35"/>
      <c r="BR41" s="35"/>
    </row>
    <row r="42" spans="1:78" x14ac:dyDescent="0.3">
      <c r="A42" s="3">
        <v>14182500</v>
      </c>
      <c r="B42" s="3">
        <v>23780805</v>
      </c>
      <c r="C42" t="s">
        <v>141</v>
      </c>
      <c r="D42" t="s">
        <v>137</v>
      </c>
      <c r="G42" s="16">
        <v>0.65</v>
      </c>
      <c r="H42" s="16" t="str">
        <f t="shared" ref="H42:H50" si="331">IF(G42&gt;0.8,"VG",IF(G42&gt;0.7,"G",IF(G42&gt;0.45,"S","NS")))</f>
        <v>S</v>
      </c>
      <c r="I42" s="16" t="str">
        <f t="shared" ref="I42:I47" si="332">AI42</f>
        <v>S</v>
      </c>
      <c r="J42" s="16" t="str">
        <f t="shared" ref="J42:J47" si="333">BB42</f>
        <v>S</v>
      </c>
      <c r="K42" s="16" t="str">
        <f t="shared" ref="K42:K47" si="334">BT42</f>
        <v>S</v>
      </c>
      <c r="L42" s="19">
        <v>0.46400000000000002</v>
      </c>
      <c r="M42" s="26" t="str">
        <f t="shared" ref="M42:M50" si="335">IF(ABS(L42)&lt;5%,"VG",IF(ABS(L42)&lt;10%,"G",IF(ABS(L42)&lt;15%,"S","NS")))</f>
        <v>NS</v>
      </c>
      <c r="N42" s="26" t="str">
        <f t="shared" ref="N42" si="336">AO42</f>
        <v>VG</v>
      </c>
      <c r="O42" s="26" t="str">
        <f t="shared" ref="O42:O47" si="337">BD42</f>
        <v>NS</v>
      </c>
      <c r="P42" s="26" t="str">
        <f t="shared" ref="P42" si="338">BY42</f>
        <v>VG</v>
      </c>
      <c r="Q42" s="18">
        <v>0.55000000000000004</v>
      </c>
      <c r="R42" s="17" t="str">
        <f t="shared" ref="R42:R50" si="339">IF(Q42&lt;=0.5,"VG",IF(Q42&lt;=0.6,"G",IF(Q42&lt;=0.7,"S","NS")))</f>
        <v>G</v>
      </c>
      <c r="S42" s="17" t="str">
        <f t="shared" ref="S42:S47" si="340">AN42</f>
        <v>S</v>
      </c>
      <c r="T42" s="17" t="str">
        <f t="shared" ref="T42:T47" si="341">BF42</f>
        <v>S</v>
      </c>
      <c r="U42" s="17" t="str">
        <f t="shared" ref="U42:U47" si="342">BX42</f>
        <v>S</v>
      </c>
      <c r="V42" s="18">
        <v>0.88</v>
      </c>
      <c r="W42" s="18" t="str">
        <f t="shared" ref="W42:W50" si="343">IF(V42&gt;0.85,"VG",IF(V42&gt;0.75,"G",IF(V42&gt;0.6,"S","NS")))</f>
        <v>VG</v>
      </c>
      <c r="X42" s="18" t="str">
        <f t="shared" ref="X42:X47" si="344">AP42</f>
        <v>G</v>
      </c>
      <c r="Y42" s="18" t="str">
        <f t="shared" ref="Y42:Y47" si="345">BH42</f>
        <v>VG</v>
      </c>
      <c r="Z42" s="18" t="str">
        <f t="shared" ref="Z42:Z47" si="346">BZ42</f>
        <v>VG</v>
      </c>
      <c r="AA42" s="33">
        <v>0.535923319643546</v>
      </c>
      <c r="AB42" s="33">
        <v>0.54027386729737004</v>
      </c>
      <c r="AC42" s="42">
        <v>38.385922260563298</v>
      </c>
      <c r="AD42" s="42">
        <v>34.925235199023199</v>
      </c>
      <c r="AE42" s="43">
        <v>0.68123173763151501</v>
      </c>
      <c r="AF42" s="43">
        <v>0.67803107060268997</v>
      </c>
      <c r="AG42" s="35">
        <v>0.89656751071997598</v>
      </c>
      <c r="AH42" s="35">
        <v>0.81040885140585495</v>
      </c>
      <c r="AI42" s="36" t="s">
        <v>70</v>
      </c>
      <c r="AJ42" s="36" t="s">
        <v>70</v>
      </c>
      <c r="AK42" s="40" t="s">
        <v>68</v>
      </c>
      <c r="AL42" s="40" t="s">
        <v>68</v>
      </c>
      <c r="AM42" s="41" t="s">
        <v>70</v>
      </c>
      <c r="AN42" s="41" t="s">
        <v>70</v>
      </c>
      <c r="AO42" s="3" t="s">
        <v>71</v>
      </c>
      <c r="AP42" s="3" t="s">
        <v>69</v>
      </c>
      <c r="AR42" s="44" t="s">
        <v>147</v>
      </c>
      <c r="AS42" s="33">
        <v>0.58536063766689905</v>
      </c>
      <c r="AT42" s="33">
        <v>0.59272982781481798</v>
      </c>
      <c r="AU42" s="42">
        <v>33.469692203266703</v>
      </c>
      <c r="AV42" s="42">
        <v>33.364055411436802</v>
      </c>
      <c r="AW42" s="43">
        <v>0.64392496638436203</v>
      </c>
      <c r="AX42" s="43">
        <v>0.63817722631349205</v>
      </c>
      <c r="AY42" s="35">
        <v>0.86206359381770803</v>
      </c>
      <c r="AZ42" s="35">
        <v>0.87097721664626104</v>
      </c>
      <c r="BA42" s="36" t="s">
        <v>70</v>
      </c>
      <c r="BB42" s="36" t="s">
        <v>70</v>
      </c>
      <c r="BC42" s="40" t="s">
        <v>68</v>
      </c>
      <c r="BD42" s="40" t="s">
        <v>68</v>
      </c>
      <c r="BE42" s="41" t="s">
        <v>70</v>
      </c>
      <c r="BF42" s="41" t="s">
        <v>70</v>
      </c>
      <c r="BG42" s="3" t="s">
        <v>71</v>
      </c>
      <c r="BH42" s="3" t="s">
        <v>71</v>
      </c>
      <c r="BI42">
        <f t="shared" si="281"/>
        <v>1</v>
      </c>
      <c r="BJ42" t="s">
        <v>147</v>
      </c>
      <c r="BK42" s="35">
        <v>0.54378322653536504</v>
      </c>
      <c r="BL42" s="35">
        <v>0.55855572720182001</v>
      </c>
      <c r="BM42" s="35">
        <v>38.038808598584602</v>
      </c>
      <c r="BN42" s="35">
        <v>37.220206783194897</v>
      </c>
      <c r="BO42" s="35">
        <v>0.67543820847257097</v>
      </c>
      <c r="BP42" s="35">
        <v>0.66441272775149296</v>
      </c>
      <c r="BQ42" s="35">
        <v>0.89330690129327395</v>
      </c>
      <c r="BR42" s="35">
        <v>0.89525479032905397</v>
      </c>
      <c r="BS42" t="s">
        <v>70</v>
      </c>
      <c r="BT42" t="s">
        <v>70</v>
      </c>
      <c r="BU42" t="s">
        <v>68</v>
      </c>
      <c r="BV42" t="s">
        <v>68</v>
      </c>
      <c r="BW42" t="s">
        <v>70</v>
      </c>
      <c r="BX42" t="s">
        <v>70</v>
      </c>
      <c r="BY42" t="s">
        <v>71</v>
      </c>
      <c r="BZ42" t="s">
        <v>71</v>
      </c>
    </row>
    <row r="43" spans="1:78" s="56" customFormat="1" x14ac:dyDescent="0.3">
      <c r="A43" s="55">
        <v>14182500</v>
      </c>
      <c r="B43" s="55">
        <v>23780805</v>
      </c>
      <c r="C43" s="56" t="s">
        <v>141</v>
      </c>
      <c r="D43" s="56" t="s">
        <v>151</v>
      </c>
      <c r="F43" s="57"/>
      <c r="G43" s="58">
        <v>0.66400000000000003</v>
      </c>
      <c r="H43" s="58" t="str">
        <f t="shared" si="331"/>
        <v>S</v>
      </c>
      <c r="I43" s="58" t="str">
        <f t="shared" si="332"/>
        <v>S</v>
      </c>
      <c r="J43" s="58" t="str">
        <f t="shared" si="333"/>
        <v>S</v>
      </c>
      <c r="K43" s="58" t="str">
        <f t="shared" si="334"/>
        <v>S</v>
      </c>
      <c r="L43" s="59">
        <v>0.435</v>
      </c>
      <c r="M43" s="58" t="str">
        <f t="shared" si="335"/>
        <v>NS</v>
      </c>
      <c r="N43" s="58" t="str">
        <f t="shared" ref="N43" si="347">AO43</f>
        <v>VG</v>
      </c>
      <c r="O43" s="58" t="str">
        <f t="shared" si="337"/>
        <v>NS</v>
      </c>
      <c r="P43" s="58" t="str">
        <f t="shared" ref="P43" si="348">BY43</f>
        <v>VG</v>
      </c>
      <c r="Q43" s="58">
        <v>0.54</v>
      </c>
      <c r="R43" s="58" t="str">
        <f t="shared" si="339"/>
        <v>G</v>
      </c>
      <c r="S43" s="58" t="str">
        <f t="shared" si="340"/>
        <v>S</v>
      </c>
      <c r="T43" s="58" t="str">
        <f t="shared" si="341"/>
        <v>S</v>
      </c>
      <c r="U43" s="58" t="str">
        <f t="shared" si="342"/>
        <v>S</v>
      </c>
      <c r="V43" s="58">
        <v>0.88500000000000001</v>
      </c>
      <c r="W43" s="58" t="str">
        <f t="shared" si="343"/>
        <v>VG</v>
      </c>
      <c r="X43" s="58" t="str">
        <f t="shared" si="344"/>
        <v>G</v>
      </c>
      <c r="Y43" s="58" t="str">
        <f t="shared" si="345"/>
        <v>VG</v>
      </c>
      <c r="Z43" s="58" t="str">
        <f t="shared" si="346"/>
        <v>VG</v>
      </c>
      <c r="AA43" s="60">
        <v>0.535923319643546</v>
      </c>
      <c r="AB43" s="60">
        <v>0.54027386729737004</v>
      </c>
      <c r="AC43" s="60">
        <v>38.385922260563298</v>
      </c>
      <c r="AD43" s="60">
        <v>34.925235199023199</v>
      </c>
      <c r="AE43" s="60">
        <v>0.68123173763151501</v>
      </c>
      <c r="AF43" s="60">
        <v>0.67803107060268997</v>
      </c>
      <c r="AG43" s="60">
        <v>0.89656751071997598</v>
      </c>
      <c r="AH43" s="60">
        <v>0.81040885140585495</v>
      </c>
      <c r="AI43" s="55" t="s">
        <v>70</v>
      </c>
      <c r="AJ43" s="55" t="s">
        <v>70</v>
      </c>
      <c r="AK43" s="55" t="s">
        <v>68</v>
      </c>
      <c r="AL43" s="55" t="s">
        <v>68</v>
      </c>
      <c r="AM43" s="55" t="s">
        <v>70</v>
      </c>
      <c r="AN43" s="55" t="s">
        <v>70</v>
      </c>
      <c r="AO43" s="55" t="s">
        <v>71</v>
      </c>
      <c r="AP43" s="55" t="s">
        <v>69</v>
      </c>
      <c r="AR43" s="61" t="s">
        <v>147</v>
      </c>
      <c r="AS43" s="60">
        <v>0.58536063766689905</v>
      </c>
      <c r="AT43" s="60">
        <v>0.59272982781481798</v>
      </c>
      <c r="AU43" s="60">
        <v>33.469692203266703</v>
      </c>
      <c r="AV43" s="60">
        <v>33.364055411436802</v>
      </c>
      <c r="AW43" s="60">
        <v>0.64392496638436203</v>
      </c>
      <c r="AX43" s="60">
        <v>0.63817722631349205</v>
      </c>
      <c r="AY43" s="60">
        <v>0.86206359381770803</v>
      </c>
      <c r="AZ43" s="60">
        <v>0.87097721664626104</v>
      </c>
      <c r="BA43" s="55" t="s">
        <v>70</v>
      </c>
      <c r="BB43" s="55" t="s">
        <v>70</v>
      </c>
      <c r="BC43" s="55" t="s">
        <v>68</v>
      </c>
      <c r="BD43" s="55" t="s">
        <v>68</v>
      </c>
      <c r="BE43" s="55" t="s">
        <v>70</v>
      </c>
      <c r="BF43" s="55" t="s">
        <v>70</v>
      </c>
      <c r="BG43" s="55" t="s">
        <v>71</v>
      </c>
      <c r="BH43" s="55" t="s">
        <v>71</v>
      </c>
      <c r="BI43" s="56">
        <f t="shared" ref="BI43" si="349">IF(BJ43=AR43,1,0)</f>
        <v>1</v>
      </c>
      <c r="BJ43" s="56" t="s">
        <v>147</v>
      </c>
      <c r="BK43" s="60">
        <v>0.54378322653536504</v>
      </c>
      <c r="BL43" s="60">
        <v>0.55855572720182001</v>
      </c>
      <c r="BM43" s="60">
        <v>38.038808598584602</v>
      </c>
      <c r="BN43" s="60">
        <v>37.220206783194897</v>
      </c>
      <c r="BO43" s="60">
        <v>0.67543820847257097</v>
      </c>
      <c r="BP43" s="60">
        <v>0.66441272775149296</v>
      </c>
      <c r="BQ43" s="60">
        <v>0.89330690129327395</v>
      </c>
      <c r="BR43" s="60">
        <v>0.89525479032905397</v>
      </c>
      <c r="BS43" s="56" t="s">
        <v>70</v>
      </c>
      <c r="BT43" s="56" t="s">
        <v>70</v>
      </c>
      <c r="BU43" s="56" t="s">
        <v>68</v>
      </c>
      <c r="BV43" s="56" t="s">
        <v>68</v>
      </c>
      <c r="BW43" s="56" t="s">
        <v>70</v>
      </c>
      <c r="BX43" s="56" t="s">
        <v>70</v>
      </c>
      <c r="BY43" s="56" t="s">
        <v>71</v>
      </c>
      <c r="BZ43" s="56" t="s">
        <v>71</v>
      </c>
    </row>
    <row r="44" spans="1:78" s="56" customFormat="1" x14ac:dyDescent="0.3">
      <c r="A44" s="55">
        <v>14182500</v>
      </c>
      <c r="B44" s="55">
        <v>23780805</v>
      </c>
      <c r="C44" s="56" t="s">
        <v>141</v>
      </c>
      <c r="D44" s="56" t="s">
        <v>172</v>
      </c>
      <c r="E44" s="56" t="s">
        <v>173</v>
      </c>
      <c r="F44" s="57"/>
      <c r="G44" s="58">
        <v>0.78400000000000003</v>
      </c>
      <c r="H44" s="58" t="str">
        <f t="shared" si="331"/>
        <v>G</v>
      </c>
      <c r="I44" s="58" t="str">
        <f t="shared" si="332"/>
        <v>S</v>
      </c>
      <c r="J44" s="58" t="str">
        <f t="shared" si="333"/>
        <v>S</v>
      </c>
      <c r="K44" s="58" t="str">
        <f t="shared" si="334"/>
        <v>S</v>
      </c>
      <c r="L44" s="59">
        <v>0.19059999999999999</v>
      </c>
      <c r="M44" s="58" t="str">
        <f t="shared" si="335"/>
        <v>NS</v>
      </c>
      <c r="N44" s="58" t="str">
        <f t="shared" ref="N44" si="350">AO44</f>
        <v>VG</v>
      </c>
      <c r="O44" s="58" t="str">
        <f t="shared" si="337"/>
        <v>NS</v>
      </c>
      <c r="P44" s="58" t="str">
        <f t="shared" ref="P44" si="351">BY44</f>
        <v>VG</v>
      </c>
      <c r="Q44" s="58">
        <v>0.45600000000000002</v>
      </c>
      <c r="R44" s="58" t="str">
        <f t="shared" si="339"/>
        <v>VG</v>
      </c>
      <c r="S44" s="58" t="str">
        <f t="shared" si="340"/>
        <v>S</v>
      </c>
      <c r="T44" s="58" t="str">
        <f t="shared" si="341"/>
        <v>S</v>
      </c>
      <c r="U44" s="58" t="str">
        <f t="shared" si="342"/>
        <v>S</v>
      </c>
      <c r="V44" s="58">
        <v>0.878</v>
      </c>
      <c r="W44" s="58" t="str">
        <f t="shared" si="343"/>
        <v>VG</v>
      </c>
      <c r="X44" s="58" t="str">
        <f t="shared" si="344"/>
        <v>G</v>
      </c>
      <c r="Y44" s="58" t="str">
        <f t="shared" si="345"/>
        <v>VG</v>
      </c>
      <c r="Z44" s="58" t="str">
        <f t="shared" si="346"/>
        <v>VG</v>
      </c>
      <c r="AA44" s="60">
        <v>0.535923319643546</v>
      </c>
      <c r="AB44" s="60">
        <v>0.54027386729737004</v>
      </c>
      <c r="AC44" s="60">
        <v>38.385922260563298</v>
      </c>
      <c r="AD44" s="60">
        <v>34.925235199023199</v>
      </c>
      <c r="AE44" s="60">
        <v>0.68123173763151501</v>
      </c>
      <c r="AF44" s="60">
        <v>0.67803107060268997</v>
      </c>
      <c r="AG44" s="60">
        <v>0.89656751071997598</v>
      </c>
      <c r="AH44" s="60">
        <v>0.81040885140585495</v>
      </c>
      <c r="AI44" s="55" t="s">
        <v>70</v>
      </c>
      <c r="AJ44" s="55" t="s">
        <v>70</v>
      </c>
      <c r="AK44" s="55" t="s">
        <v>68</v>
      </c>
      <c r="AL44" s="55" t="s">
        <v>68</v>
      </c>
      <c r="AM44" s="55" t="s">
        <v>70</v>
      </c>
      <c r="AN44" s="55" t="s">
        <v>70</v>
      </c>
      <c r="AO44" s="55" t="s">
        <v>71</v>
      </c>
      <c r="AP44" s="55" t="s">
        <v>69</v>
      </c>
      <c r="AR44" s="61" t="s">
        <v>147</v>
      </c>
      <c r="AS44" s="60">
        <v>0.58536063766689905</v>
      </c>
      <c r="AT44" s="60">
        <v>0.59272982781481798</v>
      </c>
      <c r="AU44" s="60">
        <v>33.469692203266703</v>
      </c>
      <c r="AV44" s="60">
        <v>33.364055411436802</v>
      </c>
      <c r="AW44" s="60">
        <v>0.64392496638436203</v>
      </c>
      <c r="AX44" s="60">
        <v>0.63817722631349205</v>
      </c>
      <c r="AY44" s="60">
        <v>0.86206359381770803</v>
      </c>
      <c r="AZ44" s="60">
        <v>0.87097721664626104</v>
      </c>
      <c r="BA44" s="55" t="s">
        <v>70</v>
      </c>
      <c r="BB44" s="55" t="s">
        <v>70</v>
      </c>
      <c r="BC44" s="55" t="s">
        <v>68</v>
      </c>
      <c r="BD44" s="55" t="s">
        <v>68</v>
      </c>
      <c r="BE44" s="55" t="s">
        <v>70</v>
      </c>
      <c r="BF44" s="55" t="s">
        <v>70</v>
      </c>
      <c r="BG44" s="55" t="s">
        <v>71</v>
      </c>
      <c r="BH44" s="55" t="s">
        <v>71</v>
      </c>
      <c r="BI44" s="56">
        <f t="shared" ref="BI44" si="352">IF(BJ44=AR44,1,0)</f>
        <v>1</v>
      </c>
      <c r="BJ44" s="56" t="s">
        <v>147</v>
      </c>
      <c r="BK44" s="60">
        <v>0.54378322653536504</v>
      </c>
      <c r="BL44" s="60">
        <v>0.55855572720182001</v>
      </c>
      <c r="BM44" s="60">
        <v>38.038808598584602</v>
      </c>
      <c r="BN44" s="60">
        <v>37.220206783194897</v>
      </c>
      <c r="BO44" s="60">
        <v>0.67543820847257097</v>
      </c>
      <c r="BP44" s="60">
        <v>0.66441272775149296</v>
      </c>
      <c r="BQ44" s="60">
        <v>0.89330690129327395</v>
      </c>
      <c r="BR44" s="60">
        <v>0.89525479032905397</v>
      </c>
      <c r="BS44" s="56" t="s">
        <v>70</v>
      </c>
      <c r="BT44" s="56" t="s">
        <v>70</v>
      </c>
      <c r="BU44" s="56" t="s">
        <v>68</v>
      </c>
      <c r="BV44" s="56" t="s">
        <v>68</v>
      </c>
      <c r="BW44" s="56" t="s">
        <v>70</v>
      </c>
      <c r="BX44" s="56" t="s">
        <v>70</v>
      </c>
      <c r="BY44" s="56" t="s">
        <v>71</v>
      </c>
      <c r="BZ44" s="56" t="s">
        <v>71</v>
      </c>
    </row>
    <row r="45" spans="1:78" s="56" customFormat="1" x14ac:dyDescent="0.3">
      <c r="A45" s="55">
        <v>14182500</v>
      </c>
      <c r="B45" s="55">
        <v>23780805</v>
      </c>
      <c r="C45" s="56" t="s">
        <v>141</v>
      </c>
      <c r="D45" s="56" t="s">
        <v>182</v>
      </c>
      <c r="E45" s="56" t="s">
        <v>183</v>
      </c>
      <c r="F45" s="57"/>
      <c r="G45" s="58">
        <v>0.66400000000000003</v>
      </c>
      <c r="H45" s="58" t="str">
        <f t="shared" si="331"/>
        <v>S</v>
      </c>
      <c r="I45" s="58" t="str">
        <f t="shared" si="332"/>
        <v>S</v>
      </c>
      <c r="J45" s="58" t="str">
        <f t="shared" si="333"/>
        <v>S</v>
      </c>
      <c r="K45" s="58" t="str">
        <f t="shared" si="334"/>
        <v>S</v>
      </c>
      <c r="L45" s="59">
        <v>0.434</v>
      </c>
      <c r="M45" s="58" t="str">
        <f t="shared" si="335"/>
        <v>NS</v>
      </c>
      <c r="N45" s="58" t="str">
        <f t="shared" ref="N45" si="353">AO45</f>
        <v>VG</v>
      </c>
      <c r="O45" s="58" t="str">
        <f t="shared" si="337"/>
        <v>NS</v>
      </c>
      <c r="P45" s="58" t="str">
        <f t="shared" ref="P45" si="354">BY45</f>
        <v>VG</v>
      </c>
      <c r="Q45" s="58">
        <v>0.54</v>
      </c>
      <c r="R45" s="58" t="str">
        <f t="shared" si="339"/>
        <v>G</v>
      </c>
      <c r="S45" s="58" t="str">
        <f t="shared" si="340"/>
        <v>S</v>
      </c>
      <c r="T45" s="58" t="str">
        <f t="shared" si="341"/>
        <v>S</v>
      </c>
      <c r="U45" s="58" t="str">
        <f t="shared" si="342"/>
        <v>S</v>
      </c>
      <c r="V45" s="58">
        <v>0.88680000000000003</v>
      </c>
      <c r="W45" s="58" t="str">
        <f t="shared" si="343"/>
        <v>VG</v>
      </c>
      <c r="X45" s="58" t="str">
        <f t="shared" si="344"/>
        <v>G</v>
      </c>
      <c r="Y45" s="58" t="str">
        <f t="shared" si="345"/>
        <v>VG</v>
      </c>
      <c r="Z45" s="58" t="str">
        <f t="shared" si="346"/>
        <v>VG</v>
      </c>
      <c r="AA45" s="60">
        <v>0.535923319643546</v>
      </c>
      <c r="AB45" s="60">
        <v>0.54027386729737004</v>
      </c>
      <c r="AC45" s="60">
        <v>38.385922260563298</v>
      </c>
      <c r="AD45" s="60">
        <v>34.925235199023199</v>
      </c>
      <c r="AE45" s="60">
        <v>0.68123173763151501</v>
      </c>
      <c r="AF45" s="60">
        <v>0.67803107060268997</v>
      </c>
      <c r="AG45" s="60">
        <v>0.89656751071997598</v>
      </c>
      <c r="AH45" s="60">
        <v>0.81040885140585495</v>
      </c>
      <c r="AI45" s="55" t="s">
        <v>70</v>
      </c>
      <c r="AJ45" s="55" t="s">
        <v>70</v>
      </c>
      <c r="AK45" s="55" t="s">
        <v>68</v>
      </c>
      <c r="AL45" s="55" t="s">
        <v>68</v>
      </c>
      <c r="AM45" s="55" t="s">
        <v>70</v>
      </c>
      <c r="AN45" s="55" t="s">
        <v>70</v>
      </c>
      <c r="AO45" s="55" t="s">
        <v>71</v>
      </c>
      <c r="AP45" s="55" t="s">
        <v>69</v>
      </c>
      <c r="AR45" s="61" t="s">
        <v>147</v>
      </c>
      <c r="AS45" s="60">
        <v>0.58536063766689905</v>
      </c>
      <c r="AT45" s="60">
        <v>0.59272982781481798</v>
      </c>
      <c r="AU45" s="60">
        <v>33.469692203266703</v>
      </c>
      <c r="AV45" s="60">
        <v>33.364055411436802</v>
      </c>
      <c r="AW45" s="60">
        <v>0.64392496638436203</v>
      </c>
      <c r="AX45" s="60">
        <v>0.63817722631349205</v>
      </c>
      <c r="AY45" s="60">
        <v>0.86206359381770803</v>
      </c>
      <c r="AZ45" s="60">
        <v>0.87097721664626104</v>
      </c>
      <c r="BA45" s="55" t="s">
        <v>70</v>
      </c>
      <c r="BB45" s="55" t="s">
        <v>70</v>
      </c>
      <c r="BC45" s="55" t="s">
        <v>68</v>
      </c>
      <c r="BD45" s="55" t="s">
        <v>68</v>
      </c>
      <c r="BE45" s="55" t="s">
        <v>70</v>
      </c>
      <c r="BF45" s="55" t="s">
        <v>70</v>
      </c>
      <c r="BG45" s="55" t="s">
        <v>71</v>
      </c>
      <c r="BH45" s="55" t="s">
        <v>71</v>
      </c>
      <c r="BI45" s="56">
        <f t="shared" ref="BI45" si="355">IF(BJ45=AR45,1,0)</f>
        <v>1</v>
      </c>
      <c r="BJ45" s="56" t="s">
        <v>147</v>
      </c>
      <c r="BK45" s="60">
        <v>0.54378322653536504</v>
      </c>
      <c r="BL45" s="60">
        <v>0.55855572720182001</v>
      </c>
      <c r="BM45" s="60">
        <v>38.038808598584602</v>
      </c>
      <c r="BN45" s="60">
        <v>37.220206783194897</v>
      </c>
      <c r="BO45" s="60">
        <v>0.67543820847257097</v>
      </c>
      <c r="BP45" s="60">
        <v>0.66441272775149296</v>
      </c>
      <c r="BQ45" s="60">
        <v>0.89330690129327395</v>
      </c>
      <c r="BR45" s="60">
        <v>0.89525479032905397</v>
      </c>
      <c r="BS45" s="56" t="s">
        <v>70</v>
      </c>
      <c r="BT45" s="56" t="s">
        <v>70</v>
      </c>
      <c r="BU45" s="56" t="s">
        <v>68</v>
      </c>
      <c r="BV45" s="56" t="s">
        <v>68</v>
      </c>
      <c r="BW45" s="56" t="s">
        <v>70</v>
      </c>
      <c r="BX45" s="56" t="s">
        <v>70</v>
      </c>
      <c r="BY45" s="56" t="s">
        <v>71</v>
      </c>
      <c r="BZ45" s="56" t="s">
        <v>71</v>
      </c>
    </row>
    <row r="46" spans="1:78" s="56" customFormat="1" ht="28.8" x14ac:dyDescent="0.3">
      <c r="A46" s="55">
        <v>14182500</v>
      </c>
      <c r="B46" s="55">
        <v>23780805</v>
      </c>
      <c r="C46" s="56" t="s">
        <v>141</v>
      </c>
      <c r="D46" s="66" t="s">
        <v>180</v>
      </c>
      <c r="E46" s="56" t="s">
        <v>181</v>
      </c>
      <c r="F46" s="57"/>
      <c r="G46" s="58">
        <v>0.72099999999999997</v>
      </c>
      <c r="H46" s="58" t="str">
        <f t="shared" si="331"/>
        <v>G</v>
      </c>
      <c r="I46" s="58" t="str">
        <f t="shared" si="332"/>
        <v>S</v>
      </c>
      <c r="J46" s="58" t="str">
        <f t="shared" si="333"/>
        <v>S</v>
      </c>
      <c r="K46" s="58" t="str">
        <f t="shared" si="334"/>
        <v>S</v>
      </c>
      <c r="L46" s="59">
        <v>0.44900000000000001</v>
      </c>
      <c r="M46" s="58" t="str">
        <f t="shared" si="335"/>
        <v>NS</v>
      </c>
      <c r="N46" s="58" t="str">
        <f t="shared" ref="N46" si="356">AO46</f>
        <v>VG</v>
      </c>
      <c r="O46" s="58" t="str">
        <f t="shared" si="337"/>
        <v>NS</v>
      </c>
      <c r="P46" s="58" t="str">
        <f t="shared" ref="P46" si="357">BY46</f>
        <v>VG</v>
      </c>
      <c r="Q46" s="58">
        <v>0.49399999999999999</v>
      </c>
      <c r="R46" s="58" t="str">
        <f t="shared" si="339"/>
        <v>VG</v>
      </c>
      <c r="S46" s="58" t="str">
        <f t="shared" si="340"/>
        <v>S</v>
      </c>
      <c r="T46" s="58" t="str">
        <f t="shared" si="341"/>
        <v>S</v>
      </c>
      <c r="U46" s="58" t="str">
        <f t="shared" si="342"/>
        <v>S</v>
      </c>
      <c r="V46" s="58">
        <v>0.90229999999999999</v>
      </c>
      <c r="W46" s="58" t="str">
        <f t="shared" si="343"/>
        <v>VG</v>
      </c>
      <c r="X46" s="58" t="str">
        <f t="shared" si="344"/>
        <v>G</v>
      </c>
      <c r="Y46" s="58" t="str">
        <f t="shared" si="345"/>
        <v>VG</v>
      </c>
      <c r="Z46" s="58" t="str">
        <f t="shared" si="346"/>
        <v>VG</v>
      </c>
      <c r="AA46" s="60">
        <v>0.535923319643546</v>
      </c>
      <c r="AB46" s="60">
        <v>0.54027386729737004</v>
      </c>
      <c r="AC46" s="60">
        <v>38.385922260563298</v>
      </c>
      <c r="AD46" s="60">
        <v>34.925235199023199</v>
      </c>
      <c r="AE46" s="60">
        <v>0.68123173763151501</v>
      </c>
      <c r="AF46" s="60">
        <v>0.67803107060268997</v>
      </c>
      <c r="AG46" s="60">
        <v>0.89656751071997598</v>
      </c>
      <c r="AH46" s="60">
        <v>0.81040885140585495</v>
      </c>
      <c r="AI46" s="55" t="s">
        <v>70</v>
      </c>
      <c r="AJ46" s="55" t="s">
        <v>70</v>
      </c>
      <c r="AK46" s="55" t="s">
        <v>68</v>
      </c>
      <c r="AL46" s="55" t="s">
        <v>68</v>
      </c>
      <c r="AM46" s="55" t="s">
        <v>70</v>
      </c>
      <c r="AN46" s="55" t="s">
        <v>70</v>
      </c>
      <c r="AO46" s="55" t="s">
        <v>71</v>
      </c>
      <c r="AP46" s="55" t="s">
        <v>69</v>
      </c>
      <c r="AR46" s="61" t="s">
        <v>147</v>
      </c>
      <c r="AS46" s="60">
        <v>0.58536063766689905</v>
      </c>
      <c r="AT46" s="60">
        <v>0.59272982781481798</v>
      </c>
      <c r="AU46" s="60">
        <v>33.469692203266703</v>
      </c>
      <c r="AV46" s="60">
        <v>33.364055411436802</v>
      </c>
      <c r="AW46" s="60">
        <v>0.64392496638436203</v>
      </c>
      <c r="AX46" s="60">
        <v>0.63817722631349205</v>
      </c>
      <c r="AY46" s="60">
        <v>0.86206359381770803</v>
      </c>
      <c r="AZ46" s="60">
        <v>0.87097721664626104</v>
      </c>
      <c r="BA46" s="55" t="s">
        <v>70</v>
      </c>
      <c r="BB46" s="55" t="s">
        <v>70</v>
      </c>
      <c r="BC46" s="55" t="s">
        <v>68</v>
      </c>
      <c r="BD46" s="55" t="s">
        <v>68</v>
      </c>
      <c r="BE46" s="55" t="s">
        <v>70</v>
      </c>
      <c r="BF46" s="55" t="s">
        <v>70</v>
      </c>
      <c r="BG46" s="55" t="s">
        <v>71</v>
      </c>
      <c r="BH46" s="55" t="s">
        <v>71</v>
      </c>
      <c r="BI46" s="56">
        <f t="shared" ref="BI46" si="358">IF(BJ46=AR46,1,0)</f>
        <v>1</v>
      </c>
      <c r="BJ46" s="56" t="s">
        <v>147</v>
      </c>
      <c r="BK46" s="60">
        <v>0.54378322653536504</v>
      </c>
      <c r="BL46" s="60">
        <v>0.55855572720182001</v>
      </c>
      <c r="BM46" s="60">
        <v>38.038808598584602</v>
      </c>
      <c r="BN46" s="60">
        <v>37.220206783194897</v>
      </c>
      <c r="BO46" s="60">
        <v>0.67543820847257097</v>
      </c>
      <c r="BP46" s="60">
        <v>0.66441272775149296</v>
      </c>
      <c r="BQ46" s="60">
        <v>0.89330690129327395</v>
      </c>
      <c r="BR46" s="60">
        <v>0.89525479032905397</v>
      </c>
      <c r="BS46" s="56" t="s">
        <v>70</v>
      </c>
      <c r="BT46" s="56" t="s">
        <v>70</v>
      </c>
      <c r="BU46" s="56" t="s">
        <v>68</v>
      </c>
      <c r="BV46" s="56" t="s">
        <v>68</v>
      </c>
      <c r="BW46" s="56" t="s">
        <v>70</v>
      </c>
      <c r="BX46" s="56" t="s">
        <v>70</v>
      </c>
      <c r="BY46" s="56" t="s">
        <v>71</v>
      </c>
      <c r="BZ46" s="56" t="s">
        <v>71</v>
      </c>
    </row>
    <row r="47" spans="1:78" s="56" customFormat="1" x14ac:dyDescent="0.3">
      <c r="A47" s="55">
        <v>14182500</v>
      </c>
      <c r="B47" s="55">
        <v>23780805</v>
      </c>
      <c r="C47" s="56" t="s">
        <v>141</v>
      </c>
      <c r="D47" s="66" t="s">
        <v>184</v>
      </c>
      <c r="F47" s="57"/>
      <c r="G47" s="58">
        <v>0.66</v>
      </c>
      <c r="H47" s="58" t="str">
        <f t="shared" si="331"/>
        <v>S</v>
      </c>
      <c r="I47" s="58" t="str">
        <f t="shared" si="332"/>
        <v>S</v>
      </c>
      <c r="J47" s="58" t="str">
        <f t="shared" si="333"/>
        <v>S</v>
      </c>
      <c r="K47" s="58" t="str">
        <f t="shared" si="334"/>
        <v>S</v>
      </c>
      <c r="L47" s="59">
        <v>0.43559999999999999</v>
      </c>
      <c r="M47" s="58" t="str">
        <f t="shared" si="335"/>
        <v>NS</v>
      </c>
      <c r="N47" s="58" t="str">
        <f t="shared" ref="N47" si="359">AO47</f>
        <v>VG</v>
      </c>
      <c r="O47" s="58" t="str">
        <f t="shared" si="337"/>
        <v>NS</v>
      </c>
      <c r="P47" s="58" t="str">
        <f t="shared" ref="P47" si="360">BY47</f>
        <v>VG</v>
      </c>
      <c r="Q47" s="58">
        <v>0.54400000000000004</v>
      </c>
      <c r="R47" s="58" t="str">
        <f t="shared" si="339"/>
        <v>G</v>
      </c>
      <c r="S47" s="58" t="str">
        <f t="shared" si="340"/>
        <v>S</v>
      </c>
      <c r="T47" s="58" t="str">
        <f t="shared" si="341"/>
        <v>S</v>
      </c>
      <c r="U47" s="58" t="str">
        <f t="shared" si="342"/>
        <v>S</v>
      </c>
      <c r="V47" s="58">
        <v>0.88400000000000001</v>
      </c>
      <c r="W47" s="58" t="str">
        <f t="shared" si="343"/>
        <v>VG</v>
      </c>
      <c r="X47" s="58" t="str">
        <f t="shared" si="344"/>
        <v>G</v>
      </c>
      <c r="Y47" s="58" t="str">
        <f t="shared" si="345"/>
        <v>VG</v>
      </c>
      <c r="Z47" s="58" t="str">
        <f t="shared" si="346"/>
        <v>VG</v>
      </c>
      <c r="AA47" s="60">
        <v>0.535923319643546</v>
      </c>
      <c r="AB47" s="60">
        <v>0.54027386729737004</v>
      </c>
      <c r="AC47" s="60">
        <v>38.385922260563298</v>
      </c>
      <c r="AD47" s="60">
        <v>34.925235199023199</v>
      </c>
      <c r="AE47" s="60">
        <v>0.68123173763151501</v>
      </c>
      <c r="AF47" s="60">
        <v>0.67803107060268997</v>
      </c>
      <c r="AG47" s="60">
        <v>0.89656751071997598</v>
      </c>
      <c r="AH47" s="60">
        <v>0.81040885140585495</v>
      </c>
      <c r="AI47" s="55" t="s">
        <v>70</v>
      </c>
      <c r="AJ47" s="55" t="s">
        <v>70</v>
      </c>
      <c r="AK47" s="55" t="s">
        <v>68</v>
      </c>
      <c r="AL47" s="55" t="s">
        <v>68</v>
      </c>
      <c r="AM47" s="55" t="s">
        <v>70</v>
      </c>
      <c r="AN47" s="55" t="s">
        <v>70</v>
      </c>
      <c r="AO47" s="55" t="s">
        <v>71</v>
      </c>
      <c r="AP47" s="55" t="s">
        <v>69</v>
      </c>
      <c r="AR47" s="61" t="s">
        <v>147</v>
      </c>
      <c r="AS47" s="60">
        <v>0.58536063766689905</v>
      </c>
      <c r="AT47" s="60">
        <v>0.59272982781481798</v>
      </c>
      <c r="AU47" s="60">
        <v>33.469692203266703</v>
      </c>
      <c r="AV47" s="60">
        <v>33.364055411436802</v>
      </c>
      <c r="AW47" s="60">
        <v>0.64392496638436203</v>
      </c>
      <c r="AX47" s="60">
        <v>0.63817722631349205</v>
      </c>
      <c r="AY47" s="60">
        <v>0.86206359381770803</v>
      </c>
      <c r="AZ47" s="60">
        <v>0.87097721664626104</v>
      </c>
      <c r="BA47" s="55" t="s">
        <v>70</v>
      </c>
      <c r="BB47" s="55" t="s">
        <v>70</v>
      </c>
      <c r="BC47" s="55" t="s">
        <v>68</v>
      </c>
      <c r="BD47" s="55" t="s">
        <v>68</v>
      </c>
      <c r="BE47" s="55" t="s">
        <v>70</v>
      </c>
      <c r="BF47" s="55" t="s">
        <v>70</v>
      </c>
      <c r="BG47" s="55" t="s">
        <v>71</v>
      </c>
      <c r="BH47" s="55" t="s">
        <v>71</v>
      </c>
      <c r="BI47" s="56">
        <f t="shared" ref="BI47" si="361">IF(BJ47=AR47,1,0)</f>
        <v>1</v>
      </c>
      <c r="BJ47" s="56" t="s">
        <v>147</v>
      </c>
      <c r="BK47" s="60">
        <v>0.54378322653536504</v>
      </c>
      <c r="BL47" s="60">
        <v>0.55855572720182001</v>
      </c>
      <c r="BM47" s="60">
        <v>38.038808598584602</v>
      </c>
      <c r="BN47" s="60">
        <v>37.220206783194897</v>
      </c>
      <c r="BO47" s="60">
        <v>0.67543820847257097</v>
      </c>
      <c r="BP47" s="60">
        <v>0.66441272775149296</v>
      </c>
      <c r="BQ47" s="60">
        <v>0.89330690129327395</v>
      </c>
      <c r="BR47" s="60">
        <v>0.89525479032905397</v>
      </c>
      <c r="BS47" s="56" t="s">
        <v>70</v>
      </c>
      <c r="BT47" s="56" t="s">
        <v>70</v>
      </c>
      <c r="BU47" s="56" t="s">
        <v>68</v>
      </c>
      <c r="BV47" s="56" t="s">
        <v>68</v>
      </c>
      <c r="BW47" s="56" t="s">
        <v>70</v>
      </c>
      <c r="BX47" s="56" t="s">
        <v>70</v>
      </c>
      <c r="BY47" s="56" t="s">
        <v>71</v>
      </c>
      <c r="BZ47" s="56" t="s">
        <v>71</v>
      </c>
    </row>
    <row r="48" spans="1:78" s="30" customFormat="1" x14ac:dyDescent="0.3">
      <c r="A48" s="36">
        <v>14182500</v>
      </c>
      <c r="B48" s="36">
        <v>23780805</v>
      </c>
      <c r="C48" s="30" t="s">
        <v>141</v>
      </c>
      <c r="D48" s="67" t="s">
        <v>199</v>
      </c>
      <c r="F48" s="63"/>
      <c r="G48" s="24">
        <v>0.68</v>
      </c>
      <c r="H48" s="24" t="str">
        <f t="shared" si="331"/>
        <v>S</v>
      </c>
      <c r="I48" s="24" t="str">
        <f t="shared" ref="I48" si="362">AI48</f>
        <v>S</v>
      </c>
      <c r="J48" s="24" t="str">
        <f t="shared" ref="J48" si="363">BB48</f>
        <v>S</v>
      </c>
      <c r="K48" s="24" t="str">
        <f t="shared" ref="K48" si="364">BT48</f>
        <v>S</v>
      </c>
      <c r="L48" s="25">
        <v>0.4103</v>
      </c>
      <c r="M48" s="24" t="str">
        <f t="shared" si="335"/>
        <v>NS</v>
      </c>
      <c r="N48" s="24" t="str">
        <f t="shared" ref="N48" si="365">AO48</f>
        <v>VG</v>
      </c>
      <c r="O48" s="24" t="str">
        <f t="shared" ref="O48" si="366">BD48</f>
        <v>NS</v>
      </c>
      <c r="P48" s="24" t="str">
        <f t="shared" ref="P48" si="367">BY48</f>
        <v>VG</v>
      </c>
      <c r="Q48" s="24">
        <v>0.53200000000000003</v>
      </c>
      <c r="R48" s="24" t="str">
        <f t="shared" si="339"/>
        <v>G</v>
      </c>
      <c r="S48" s="24" t="str">
        <f t="shared" ref="S48" si="368">AN48</f>
        <v>S</v>
      </c>
      <c r="T48" s="24" t="str">
        <f t="shared" ref="T48" si="369">BF48</f>
        <v>S</v>
      </c>
      <c r="U48" s="24" t="str">
        <f t="shared" ref="U48" si="370">BX48</f>
        <v>S</v>
      </c>
      <c r="V48" s="24">
        <v>0.88970000000000005</v>
      </c>
      <c r="W48" s="24" t="str">
        <f t="shared" si="343"/>
        <v>VG</v>
      </c>
      <c r="X48" s="24" t="str">
        <f t="shared" ref="X48" si="371">AP48</f>
        <v>G</v>
      </c>
      <c r="Y48" s="24" t="str">
        <f t="shared" ref="Y48" si="372">BH48</f>
        <v>VG</v>
      </c>
      <c r="Z48" s="24" t="str">
        <f t="shared" ref="Z48" si="373">BZ48</f>
        <v>VG</v>
      </c>
      <c r="AA48" s="33">
        <v>0.535923319643546</v>
      </c>
      <c r="AB48" s="33">
        <v>0.54027386729737004</v>
      </c>
      <c r="AC48" s="33">
        <v>38.385922260563298</v>
      </c>
      <c r="AD48" s="33">
        <v>34.925235199023199</v>
      </c>
      <c r="AE48" s="33">
        <v>0.68123173763151501</v>
      </c>
      <c r="AF48" s="33">
        <v>0.67803107060268997</v>
      </c>
      <c r="AG48" s="33">
        <v>0.89656751071997598</v>
      </c>
      <c r="AH48" s="33">
        <v>0.81040885140585495</v>
      </c>
      <c r="AI48" s="36" t="s">
        <v>70</v>
      </c>
      <c r="AJ48" s="36" t="s">
        <v>70</v>
      </c>
      <c r="AK48" s="36" t="s">
        <v>68</v>
      </c>
      <c r="AL48" s="36" t="s">
        <v>68</v>
      </c>
      <c r="AM48" s="36" t="s">
        <v>70</v>
      </c>
      <c r="AN48" s="36" t="s">
        <v>70</v>
      </c>
      <c r="AO48" s="36" t="s">
        <v>71</v>
      </c>
      <c r="AP48" s="36" t="s">
        <v>69</v>
      </c>
      <c r="AR48" s="64" t="s">
        <v>147</v>
      </c>
      <c r="AS48" s="33">
        <v>0.58536063766689905</v>
      </c>
      <c r="AT48" s="33">
        <v>0.59272982781481798</v>
      </c>
      <c r="AU48" s="33">
        <v>33.469692203266703</v>
      </c>
      <c r="AV48" s="33">
        <v>33.364055411436802</v>
      </c>
      <c r="AW48" s="33">
        <v>0.64392496638436203</v>
      </c>
      <c r="AX48" s="33">
        <v>0.63817722631349205</v>
      </c>
      <c r="AY48" s="33">
        <v>0.86206359381770803</v>
      </c>
      <c r="AZ48" s="33">
        <v>0.87097721664626104</v>
      </c>
      <c r="BA48" s="36" t="s">
        <v>70</v>
      </c>
      <c r="BB48" s="36" t="s">
        <v>70</v>
      </c>
      <c r="BC48" s="36" t="s">
        <v>68</v>
      </c>
      <c r="BD48" s="36" t="s">
        <v>68</v>
      </c>
      <c r="BE48" s="36" t="s">
        <v>70</v>
      </c>
      <c r="BF48" s="36" t="s">
        <v>70</v>
      </c>
      <c r="BG48" s="36" t="s">
        <v>71</v>
      </c>
      <c r="BH48" s="36" t="s">
        <v>71</v>
      </c>
      <c r="BI48" s="30">
        <f t="shared" ref="BI48" si="374">IF(BJ48=AR48,1,0)</f>
        <v>1</v>
      </c>
      <c r="BJ48" s="30" t="s">
        <v>147</v>
      </c>
      <c r="BK48" s="33">
        <v>0.54378322653536504</v>
      </c>
      <c r="BL48" s="33">
        <v>0.55855572720182001</v>
      </c>
      <c r="BM48" s="33">
        <v>38.038808598584602</v>
      </c>
      <c r="BN48" s="33">
        <v>37.220206783194897</v>
      </c>
      <c r="BO48" s="33">
        <v>0.67543820847257097</v>
      </c>
      <c r="BP48" s="33">
        <v>0.66441272775149296</v>
      </c>
      <c r="BQ48" s="33">
        <v>0.89330690129327395</v>
      </c>
      <c r="BR48" s="33">
        <v>0.89525479032905397</v>
      </c>
      <c r="BS48" s="30" t="s">
        <v>70</v>
      </c>
      <c r="BT48" s="30" t="s">
        <v>70</v>
      </c>
      <c r="BU48" s="30" t="s">
        <v>68</v>
      </c>
      <c r="BV48" s="30" t="s">
        <v>68</v>
      </c>
      <c r="BW48" s="30" t="s">
        <v>70</v>
      </c>
      <c r="BX48" s="30" t="s">
        <v>70</v>
      </c>
      <c r="BY48" s="30" t="s">
        <v>71</v>
      </c>
      <c r="BZ48" s="30" t="s">
        <v>71</v>
      </c>
    </row>
    <row r="49" spans="1:78" s="30" customFormat="1" ht="28.8" x14ac:dyDescent="0.3">
      <c r="A49" s="36">
        <v>14182500</v>
      </c>
      <c r="B49" s="36">
        <v>23780805</v>
      </c>
      <c r="C49" s="30" t="s">
        <v>141</v>
      </c>
      <c r="D49" s="67" t="s">
        <v>200</v>
      </c>
      <c r="F49" s="63"/>
      <c r="G49" s="24">
        <v>0.72799999999999998</v>
      </c>
      <c r="H49" s="24" t="str">
        <f t="shared" si="331"/>
        <v>G</v>
      </c>
      <c r="I49" s="24" t="str">
        <f t="shared" ref="I49" si="375">AI49</f>
        <v>S</v>
      </c>
      <c r="J49" s="24" t="str">
        <f t="shared" ref="J49" si="376">BB49</f>
        <v>S</v>
      </c>
      <c r="K49" s="24" t="str">
        <f t="shared" ref="K49" si="377">BT49</f>
        <v>S</v>
      </c>
      <c r="L49" s="25">
        <v>0.29310000000000003</v>
      </c>
      <c r="M49" s="24" t="str">
        <f t="shared" si="335"/>
        <v>NS</v>
      </c>
      <c r="N49" s="24" t="str">
        <f t="shared" ref="N49" si="378">AO49</f>
        <v>VG</v>
      </c>
      <c r="O49" s="24" t="str">
        <f t="shared" ref="O49" si="379">BD49</f>
        <v>NS</v>
      </c>
      <c r="P49" s="24" t="str">
        <f t="shared" ref="P49" si="380">BY49</f>
        <v>VG</v>
      </c>
      <c r="Q49" s="24">
        <v>0.502</v>
      </c>
      <c r="R49" s="24" t="str">
        <f t="shared" si="339"/>
        <v>G</v>
      </c>
      <c r="S49" s="24" t="str">
        <f t="shared" ref="S49" si="381">AN49</f>
        <v>S</v>
      </c>
      <c r="T49" s="24" t="str">
        <f t="shared" ref="T49" si="382">BF49</f>
        <v>S</v>
      </c>
      <c r="U49" s="24" t="str">
        <f t="shared" ref="U49" si="383">BX49</f>
        <v>S</v>
      </c>
      <c r="V49" s="24">
        <v>0.87549999999999994</v>
      </c>
      <c r="W49" s="24" t="str">
        <f t="shared" si="343"/>
        <v>VG</v>
      </c>
      <c r="X49" s="24" t="str">
        <f t="shared" ref="X49" si="384">AP49</f>
        <v>G</v>
      </c>
      <c r="Y49" s="24" t="str">
        <f t="shared" ref="Y49" si="385">BH49</f>
        <v>VG</v>
      </c>
      <c r="Z49" s="24" t="str">
        <f t="shared" ref="Z49" si="386">BZ49</f>
        <v>VG</v>
      </c>
      <c r="AA49" s="33">
        <v>0.535923319643546</v>
      </c>
      <c r="AB49" s="33">
        <v>0.54027386729737004</v>
      </c>
      <c r="AC49" s="33">
        <v>38.385922260563298</v>
      </c>
      <c r="AD49" s="33">
        <v>34.925235199023199</v>
      </c>
      <c r="AE49" s="33">
        <v>0.68123173763151501</v>
      </c>
      <c r="AF49" s="33">
        <v>0.67803107060268997</v>
      </c>
      <c r="AG49" s="33">
        <v>0.89656751071997598</v>
      </c>
      <c r="AH49" s="33">
        <v>0.81040885140585495</v>
      </c>
      <c r="AI49" s="36" t="s">
        <v>70</v>
      </c>
      <c r="AJ49" s="36" t="s">
        <v>70</v>
      </c>
      <c r="AK49" s="36" t="s">
        <v>68</v>
      </c>
      <c r="AL49" s="36" t="s">
        <v>68</v>
      </c>
      <c r="AM49" s="36" t="s">
        <v>70</v>
      </c>
      <c r="AN49" s="36" t="s">
        <v>70</v>
      </c>
      <c r="AO49" s="36" t="s">
        <v>71</v>
      </c>
      <c r="AP49" s="36" t="s">
        <v>69</v>
      </c>
      <c r="AR49" s="64" t="s">
        <v>147</v>
      </c>
      <c r="AS49" s="33">
        <v>0.58536063766689905</v>
      </c>
      <c r="AT49" s="33">
        <v>0.59272982781481798</v>
      </c>
      <c r="AU49" s="33">
        <v>33.469692203266703</v>
      </c>
      <c r="AV49" s="33">
        <v>33.364055411436802</v>
      </c>
      <c r="AW49" s="33">
        <v>0.64392496638436203</v>
      </c>
      <c r="AX49" s="33">
        <v>0.63817722631349205</v>
      </c>
      <c r="AY49" s="33">
        <v>0.86206359381770803</v>
      </c>
      <c r="AZ49" s="33">
        <v>0.87097721664626104</v>
      </c>
      <c r="BA49" s="36" t="s">
        <v>70</v>
      </c>
      <c r="BB49" s="36" t="s">
        <v>70</v>
      </c>
      <c r="BC49" s="36" t="s">
        <v>68</v>
      </c>
      <c r="BD49" s="36" t="s">
        <v>68</v>
      </c>
      <c r="BE49" s="36" t="s">
        <v>70</v>
      </c>
      <c r="BF49" s="36" t="s">
        <v>70</v>
      </c>
      <c r="BG49" s="36" t="s">
        <v>71</v>
      </c>
      <c r="BH49" s="36" t="s">
        <v>71</v>
      </c>
      <c r="BI49" s="30">
        <f t="shared" ref="BI49" si="387">IF(BJ49=AR49,1,0)</f>
        <v>1</v>
      </c>
      <c r="BJ49" s="30" t="s">
        <v>147</v>
      </c>
      <c r="BK49" s="33">
        <v>0.54378322653536504</v>
      </c>
      <c r="BL49" s="33">
        <v>0.55855572720182001</v>
      </c>
      <c r="BM49" s="33">
        <v>38.038808598584602</v>
      </c>
      <c r="BN49" s="33">
        <v>37.220206783194897</v>
      </c>
      <c r="BO49" s="33">
        <v>0.67543820847257097</v>
      </c>
      <c r="BP49" s="33">
        <v>0.66441272775149296</v>
      </c>
      <c r="BQ49" s="33">
        <v>0.89330690129327395</v>
      </c>
      <c r="BR49" s="33">
        <v>0.89525479032905397</v>
      </c>
      <c r="BS49" s="30" t="s">
        <v>70</v>
      </c>
      <c r="BT49" s="30" t="s">
        <v>70</v>
      </c>
      <c r="BU49" s="30" t="s">
        <v>68</v>
      </c>
      <c r="BV49" s="30" t="s">
        <v>68</v>
      </c>
      <c r="BW49" s="30" t="s">
        <v>70</v>
      </c>
      <c r="BX49" s="30" t="s">
        <v>70</v>
      </c>
      <c r="BY49" s="30" t="s">
        <v>71</v>
      </c>
      <c r="BZ49" s="30" t="s">
        <v>71</v>
      </c>
    </row>
    <row r="50" spans="1:78" s="30" customFormat="1" x14ac:dyDescent="0.3">
      <c r="A50" s="36">
        <v>14182500</v>
      </c>
      <c r="B50" s="36">
        <v>23780805</v>
      </c>
      <c r="C50" s="30" t="s">
        <v>141</v>
      </c>
      <c r="D50" s="67" t="s">
        <v>201</v>
      </c>
      <c r="F50" s="63"/>
      <c r="G50" s="24">
        <v>0.72199999999999998</v>
      </c>
      <c r="H50" s="24" t="str">
        <f t="shared" si="331"/>
        <v>G</v>
      </c>
      <c r="I50" s="24" t="str">
        <f t="shared" ref="I50" si="388">AI50</f>
        <v>S</v>
      </c>
      <c r="J50" s="24" t="str">
        <f t="shared" ref="J50" si="389">BB50</f>
        <v>S</v>
      </c>
      <c r="K50" s="24" t="str">
        <f t="shared" ref="K50" si="390">BT50</f>
        <v>S</v>
      </c>
      <c r="L50" s="25">
        <v>0.30230000000000001</v>
      </c>
      <c r="M50" s="24" t="str">
        <f t="shared" si="335"/>
        <v>NS</v>
      </c>
      <c r="N50" s="24" t="str">
        <f t="shared" ref="N50" si="391">AO50</f>
        <v>VG</v>
      </c>
      <c r="O50" s="24" t="str">
        <f t="shared" ref="O50" si="392">BD50</f>
        <v>NS</v>
      </c>
      <c r="P50" s="24" t="str">
        <f t="shared" ref="P50" si="393">BY50</f>
        <v>VG</v>
      </c>
      <c r="Q50" s="24">
        <v>0.50700000000000001</v>
      </c>
      <c r="R50" s="24" t="str">
        <f t="shared" si="339"/>
        <v>G</v>
      </c>
      <c r="S50" s="24" t="str">
        <f t="shared" ref="S50" si="394">AN50</f>
        <v>S</v>
      </c>
      <c r="T50" s="24" t="str">
        <f t="shared" ref="T50" si="395">BF50</f>
        <v>S</v>
      </c>
      <c r="U50" s="24" t="str">
        <f t="shared" ref="U50" si="396">BX50</f>
        <v>S</v>
      </c>
      <c r="V50" s="24">
        <v>0.87549999999999994</v>
      </c>
      <c r="W50" s="24" t="str">
        <f t="shared" si="343"/>
        <v>VG</v>
      </c>
      <c r="X50" s="24" t="str">
        <f t="shared" ref="X50" si="397">AP50</f>
        <v>G</v>
      </c>
      <c r="Y50" s="24" t="str">
        <f t="shared" ref="Y50" si="398">BH50</f>
        <v>VG</v>
      </c>
      <c r="Z50" s="24" t="str">
        <f t="shared" ref="Z50" si="399">BZ50</f>
        <v>VG</v>
      </c>
      <c r="AA50" s="33">
        <v>0.535923319643546</v>
      </c>
      <c r="AB50" s="33">
        <v>0.54027386729737004</v>
      </c>
      <c r="AC50" s="33">
        <v>38.385922260563298</v>
      </c>
      <c r="AD50" s="33">
        <v>34.925235199023199</v>
      </c>
      <c r="AE50" s="33">
        <v>0.68123173763151501</v>
      </c>
      <c r="AF50" s="33">
        <v>0.67803107060268997</v>
      </c>
      <c r="AG50" s="33">
        <v>0.89656751071997598</v>
      </c>
      <c r="AH50" s="33">
        <v>0.81040885140585495</v>
      </c>
      <c r="AI50" s="36" t="s">
        <v>70</v>
      </c>
      <c r="AJ50" s="36" t="s">
        <v>70</v>
      </c>
      <c r="AK50" s="36" t="s">
        <v>68</v>
      </c>
      <c r="AL50" s="36" t="s">
        <v>68</v>
      </c>
      <c r="AM50" s="36" t="s">
        <v>70</v>
      </c>
      <c r="AN50" s="36" t="s">
        <v>70</v>
      </c>
      <c r="AO50" s="36" t="s">
        <v>71</v>
      </c>
      <c r="AP50" s="36" t="s">
        <v>69</v>
      </c>
      <c r="AR50" s="64" t="s">
        <v>147</v>
      </c>
      <c r="AS50" s="33">
        <v>0.58536063766689905</v>
      </c>
      <c r="AT50" s="33">
        <v>0.59272982781481798</v>
      </c>
      <c r="AU50" s="33">
        <v>33.469692203266703</v>
      </c>
      <c r="AV50" s="33">
        <v>33.364055411436802</v>
      </c>
      <c r="AW50" s="33">
        <v>0.64392496638436203</v>
      </c>
      <c r="AX50" s="33">
        <v>0.63817722631349205</v>
      </c>
      <c r="AY50" s="33">
        <v>0.86206359381770803</v>
      </c>
      <c r="AZ50" s="33">
        <v>0.87097721664626104</v>
      </c>
      <c r="BA50" s="36" t="s">
        <v>70</v>
      </c>
      <c r="BB50" s="36" t="s">
        <v>70</v>
      </c>
      <c r="BC50" s="36" t="s">
        <v>68</v>
      </c>
      <c r="BD50" s="36" t="s">
        <v>68</v>
      </c>
      <c r="BE50" s="36" t="s">
        <v>70</v>
      </c>
      <c r="BF50" s="36" t="s">
        <v>70</v>
      </c>
      <c r="BG50" s="36" t="s">
        <v>71</v>
      </c>
      <c r="BH50" s="36" t="s">
        <v>71</v>
      </c>
      <c r="BI50" s="30">
        <f t="shared" ref="BI50" si="400">IF(BJ50=AR50,1,0)</f>
        <v>1</v>
      </c>
      <c r="BJ50" s="30" t="s">
        <v>147</v>
      </c>
      <c r="BK50" s="33">
        <v>0.54378322653536504</v>
      </c>
      <c r="BL50" s="33">
        <v>0.55855572720182001</v>
      </c>
      <c r="BM50" s="33">
        <v>38.038808598584602</v>
      </c>
      <c r="BN50" s="33">
        <v>37.220206783194897</v>
      </c>
      <c r="BO50" s="33">
        <v>0.67543820847257097</v>
      </c>
      <c r="BP50" s="33">
        <v>0.66441272775149296</v>
      </c>
      <c r="BQ50" s="33">
        <v>0.89330690129327395</v>
      </c>
      <c r="BR50" s="33">
        <v>0.89525479032905397</v>
      </c>
      <c r="BS50" s="30" t="s">
        <v>70</v>
      </c>
      <c r="BT50" s="30" t="s">
        <v>70</v>
      </c>
      <c r="BU50" s="30" t="s">
        <v>68</v>
      </c>
      <c r="BV50" s="30" t="s">
        <v>68</v>
      </c>
      <c r="BW50" s="30" t="s">
        <v>70</v>
      </c>
      <c r="BX50" s="30" t="s">
        <v>70</v>
      </c>
      <c r="BY50" s="30" t="s">
        <v>71</v>
      </c>
      <c r="BZ50" s="30" t="s">
        <v>71</v>
      </c>
    </row>
    <row r="51" spans="1:78" x14ac:dyDescent="0.3">
      <c r="A51" s="3"/>
      <c r="B51" s="3"/>
      <c r="M51" s="26"/>
      <c r="Q51" s="18"/>
      <c r="AA51" s="33"/>
      <c r="AB51" s="33"/>
      <c r="AC51" s="42"/>
      <c r="AD51" s="42"/>
      <c r="AE51" s="43"/>
      <c r="AF51" s="43"/>
      <c r="AG51" s="35"/>
      <c r="AH51" s="35"/>
      <c r="AI51" s="36"/>
      <c r="AJ51" s="36"/>
      <c r="AK51" s="40"/>
      <c r="AL51" s="40"/>
      <c r="AM51" s="41"/>
      <c r="AN51" s="41"/>
      <c r="AO51" s="3"/>
      <c r="AP51" s="3"/>
      <c r="AR51" s="44"/>
      <c r="AS51" s="33"/>
      <c r="AT51" s="33"/>
      <c r="AU51" s="42"/>
      <c r="AV51" s="42"/>
      <c r="AW51" s="43"/>
      <c r="AX51" s="43"/>
      <c r="AY51" s="35"/>
      <c r="AZ51" s="35"/>
      <c r="BA51" s="36"/>
      <c r="BB51" s="36"/>
      <c r="BC51" s="40"/>
      <c r="BD51" s="40"/>
      <c r="BE51" s="41"/>
      <c r="BF51" s="41"/>
      <c r="BG51" s="3"/>
      <c r="BH51" s="3"/>
      <c r="BK51" s="35"/>
      <c r="BL51" s="35"/>
      <c r="BM51" s="35"/>
      <c r="BN51" s="35"/>
      <c r="BO51" s="35"/>
      <c r="BP51" s="35"/>
      <c r="BQ51" s="35"/>
      <c r="BR51" s="35"/>
    </row>
    <row r="52" spans="1:78" x14ac:dyDescent="0.3">
      <c r="A52" s="3">
        <v>14183000</v>
      </c>
      <c r="B52" s="3">
        <v>23780481</v>
      </c>
      <c r="C52" t="s">
        <v>142</v>
      </c>
      <c r="D52" t="s">
        <v>137</v>
      </c>
      <c r="G52" s="16">
        <v>0.78</v>
      </c>
      <c r="H52" s="16" t="str">
        <f t="shared" ref="H52:H58" si="401">IF(G52&gt;0.8,"VG",IF(G52&gt;0.7,"G",IF(G52&gt;0.45,"S","NS")))</f>
        <v>G</v>
      </c>
      <c r="I52" s="16" t="str">
        <f t="shared" ref="I52:I58" si="402">AI52</f>
        <v>G</v>
      </c>
      <c r="J52" s="16" t="str">
        <f t="shared" ref="J52:J58" si="403">BB52</f>
        <v>G</v>
      </c>
      <c r="K52" s="16" t="str">
        <f t="shared" ref="K52:K58" si="404">BT52</f>
        <v>G</v>
      </c>
      <c r="L52" s="19">
        <v>0.16500000000000001</v>
      </c>
      <c r="M52" s="26" t="str">
        <f t="shared" ref="M52:M58" si="405">IF(ABS(L52)&lt;5%,"VG",IF(ABS(L52)&lt;10%,"G",IF(ABS(L52)&lt;15%,"S","NS")))</f>
        <v>NS</v>
      </c>
      <c r="N52" s="26" t="str">
        <f t="shared" ref="N52:N58" si="406">AO52</f>
        <v>G</v>
      </c>
      <c r="O52" s="26" t="str">
        <f t="shared" ref="O52:O58" si="407">BD52</f>
        <v>S</v>
      </c>
      <c r="P52" s="26" t="str">
        <f t="shared" ref="P52:P58" si="408">BY52</f>
        <v>G</v>
      </c>
      <c r="Q52" s="18">
        <v>0.45</v>
      </c>
      <c r="R52" s="17" t="str">
        <f t="shared" ref="R52:R58" si="409">IF(Q52&lt;=0.5,"VG",IF(Q52&lt;=0.6,"G",IF(Q52&lt;=0.7,"S","NS")))</f>
        <v>VG</v>
      </c>
      <c r="S52" s="17" t="str">
        <f t="shared" ref="S52:S58" si="410">AN52</f>
        <v>G</v>
      </c>
      <c r="T52" s="17" t="str">
        <f t="shared" ref="T52:T58" si="411">BF52</f>
        <v>VG</v>
      </c>
      <c r="U52" s="17" t="str">
        <f t="shared" ref="U52:U58" si="412">BX52</f>
        <v>G</v>
      </c>
      <c r="V52" s="18">
        <v>0.84</v>
      </c>
      <c r="W52" s="18" t="str">
        <f t="shared" ref="W52:W58" si="413">IF(V52&gt;0.85,"VG",IF(V52&gt;0.75,"G",IF(V52&gt;0.6,"S","NS")))</f>
        <v>G</v>
      </c>
      <c r="X52" s="18" t="str">
        <f t="shared" ref="X52:X58" si="414">AP52</f>
        <v>S</v>
      </c>
      <c r="Y52" s="18" t="str">
        <f t="shared" ref="Y52:Y58" si="415">BH52</f>
        <v>G</v>
      </c>
      <c r="Z52" s="18" t="str">
        <f t="shared" ref="Z52:Z58" si="416">BZ52</f>
        <v>VG</v>
      </c>
      <c r="AA52" s="33">
        <v>0.70282479882715998</v>
      </c>
      <c r="AB52" s="33">
        <v>0.64417107550446695</v>
      </c>
      <c r="AC52" s="42">
        <v>19.359259877907299</v>
      </c>
      <c r="AD52" s="42">
        <v>16.635148005357099</v>
      </c>
      <c r="AE52" s="43">
        <v>0.54513778182477901</v>
      </c>
      <c r="AF52" s="43">
        <v>0.59651397678137696</v>
      </c>
      <c r="AG52" s="35">
        <v>0.84394804880386798</v>
      </c>
      <c r="AH52" s="35">
        <v>0.737360127489193</v>
      </c>
      <c r="AI52" s="36" t="s">
        <v>69</v>
      </c>
      <c r="AJ52" s="36" t="s">
        <v>70</v>
      </c>
      <c r="AK52" s="40" t="s">
        <v>68</v>
      </c>
      <c r="AL52" s="40" t="s">
        <v>68</v>
      </c>
      <c r="AM52" s="41" t="s">
        <v>69</v>
      </c>
      <c r="AN52" s="41" t="s">
        <v>69</v>
      </c>
      <c r="AO52" s="3" t="s">
        <v>69</v>
      </c>
      <c r="AP52" s="3" t="s">
        <v>70</v>
      </c>
      <c r="AR52" s="44" t="s">
        <v>148</v>
      </c>
      <c r="AS52" s="33">
        <v>0.76928837982983</v>
      </c>
      <c r="AT52" s="33">
        <v>0.76210211929609495</v>
      </c>
      <c r="AU52" s="42">
        <v>13.359614076382901</v>
      </c>
      <c r="AV52" s="42">
        <v>14.134358933216401</v>
      </c>
      <c r="AW52" s="43">
        <v>0.480324494659777</v>
      </c>
      <c r="AX52" s="43">
        <v>0.48774776340225801</v>
      </c>
      <c r="AY52" s="35">
        <v>0.84007191381065005</v>
      </c>
      <c r="AZ52" s="35">
        <v>0.84754044212579605</v>
      </c>
      <c r="BA52" s="36" t="s">
        <v>69</v>
      </c>
      <c r="BB52" s="36" t="s">
        <v>69</v>
      </c>
      <c r="BC52" s="40" t="s">
        <v>70</v>
      </c>
      <c r="BD52" s="40" t="s">
        <v>70</v>
      </c>
      <c r="BE52" s="41" t="s">
        <v>71</v>
      </c>
      <c r="BF52" s="41" t="s">
        <v>71</v>
      </c>
      <c r="BG52" s="3" t="s">
        <v>69</v>
      </c>
      <c r="BH52" s="3" t="s">
        <v>69</v>
      </c>
      <c r="BI52">
        <f t="shared" si="281"/>
        <v>1</v>
      </c>
      <c r="BJ52" t="s">
        <v>148</v>
      </c>
      <c r="BK52" s="35">
        <v>0.71112207149379403</v>
      </c>
      <c r="BL52" s="35">
        <v>0.71533235825707098</v>
      </c>
      <c r="BM52" s="35">
        <v>19.023758263725899</v>
      </c>
      <c r="BN52" s="35">
        <v>18.862054385397599</v>
      </c>
      <c r="BO52" s="35">
        <v>0.53747365377868195</v>
      </c>
      <c r="BP52" s="35">
        <v>0.53354253976878796</v>
      </c>
      <c r="BQ52" s="35">
        <v>0.84446838566792704</v>
      </c>
      <c r="BR52" s="35">
        <v>0.85395105944368899</v>
      </c>
      <c r="BS52" t="s">
        <v>69</v>
      </c>
      <c r="BT52" t="s">
        <v>69</v>
      </c>
      <c r="BU52" t="s">
        <v>68</v>
      </c>
      <c r="BV52" t="s">
        <v>68</v>
      </c>
      <c r="BW52" t="s">
        <v>69</v>
      </c>
      <c r="BX52" t="s">
        <v>69</v>
      </c>
      <c r="BY52" t="s">
        <v>69</v>
      </c>
      <c r="BZ52" t="s">
        <v>71</v>
      </c>
    </row>
    <row r="53" spans="1:78" s="56" customFormat="1" x14ac:dyDescent="0.3">
      <c r="A53" s="55">
        <v>14183000</v>
      </c>
      <c r="B53" s="55">
        <v>23780481</v>
      </c>
      <c r="C53" s="56" t="s">
        <v>142</v>
      </c>
      <c r="D53" s="56" t="s">
        <v>151</v>
      </c>
      <c r="F53" s="57"/>
      <c r="G53" s="58">
        <v>0.79</v>
      </c>
      <c r="H53" s="58" t="str">
        <f t="shared" ref="H53" si="417">IF(G53&gt;0.8,"VG",IF(G53&gt;0.7,"G",IF(G53&gt;0.45,"S","NS")))</f>
        <v>G</v>
      </c>
      <c r="I53" s="58" t="str">
        <f t="shared" ref="I53" si="418">AI53</f>
        <v>G</v>
      </c>
      <c r="J53" s="58" t="str">
        <f t="shared" ref="J53" si="419">BB53</f>
        <v>G</v>
      </c>
      <c r="K53" s="58" t="str">
        <f t="shared" ref="K53" si="420">BT53</f>
        <v>G</v>
      </c>
      <c r="L53" s="62">
        <v>0.15049999999999999</v>
      </c>
      <c r="M53" s="58" t="str">
        <f t="shared" ref="M53" si="421">IF(ABS(L53)&lt;5%,"VG",IF(ABS(L53)&lt;10%,"G",IF(ABS(L53)&lt;15%,"S","NS")))</f>
        <v>NS</v>
      </c>
      <c r="N53" s="58" t="str">
        <f t="shared" ref="N53" si="422">AO53</f>
        <v>G</v>
      </c>
      <c r="O53" s="58" t="str">
        <f t="shared" ref="O53" si="423">BD53</f>
        <v>S</v>
      </c>
      <c r="P53" s="58" t="str">
        <f t="shared" ref="P53" si="424">BY53</f>
        <v>G</v>
      </c>
      <c r="Q53" s="58">
        <v>0.45</v>
      </c>
      <c r="R53" s="58" t="str">
        <f t="shared" ref="R53" si="425">IF(Q53&lt;=0.5,"VG",IF(Q53&lt;=0.6,"G",IF(Q53&lt;=0.7,"S","NS")))</f>
        <v>VG</v>
      </c>
      <c r="S53" s="58" t="str">
        <f t="shared" ref="S53" si="426">AN53</f>
        <v>G</v>
      </c>
      <c r="T53" s="58" t="str">
        <f t="shared" ref="T53" si="427">BF53</f>
        <v>VG</v>
      </c>
      <c r="U53" s="58" t="str">
        <f t="shared" ref="U53" si="428">BX53</f>
        <v>G</v>
      </c>
      <c r="V53" s="58">
        <v>0.84499999999999997</v>
      </c>
      <c r="W53" s="58" t="str">
        <f t="shared" ref="W53" si="429">IF(V53&gt;0.85,"VG",IF(V53&gt;0.75,"G",IF(V53&gt;0.6,"S","NS")))</f>
        <v>G</v>
      </c>
      <c r="X53" s="58" t="str">
        <f t="shared" ref="X53" si="430">AP53</f>
        <v>S</v>
      </c>
      <c r="Y53" s="58" t="str">
        <f t="shared" ref="Y53" si="431">BH53</f>
        <v>G</v>
      </c>
      <c r="Z53" s="58" t="str">
        <f t="shared" ref="Z53" si="432">BZ53</f>
        <v>VG</v>
      </c>
      <c r="AA53" s="60">
        <v>0.70282479882715998</v>
      </c>
      <c r="AB53" s="60">
        <v>0.64417107550446695</v>
      </c>
      <c r="AC53" s="60">
        <v>19.359259877907299</v>
      </c>
      <c r="AD53" s="60">
        <v>16.635148005357099</v>
      </c>
      <c r="AE53" s="60">
        <v>0.54513778182477901</v>
      </c>
      <c r="AF53" s="60">
        <v>0.59651397678137696</v>
      </c>
      <c r="AG53" s="60">
        <v>0.84394804880386798</v>
      </c>
      <c r="AH53" s="60">
        <v>0.737360127489193</v>
      </c>
      <c r="AI53" s="55" t="s">
        <v>69</v>
      </c>
      <c r="AJ53" s="55" t="s">
        <v>70</v>
      </c>
      <c r="AK53" s="55" t="s">
        <v>68</v>
      </c>
      <c r="AL53" s="55" t="s">
        <v>68</v>
      </c>
      <c r="AM53" s="55" t="s">
        <v>69</v>
      </c>
      <c r="AN53" s="55" t="s">
        <v>69</v>
      </c>
      <c r="AO53" s="55" t="s">
        <v>69</v>
      </c>
      <c r="AP53" s="55" t="s">
        <v>70</v>
      </c>
      <c r="AR53" s="61" t="s">
        <v>148</v>
      </c>
      <c r="AS53" s="60">
        <v>0.76928837982983</v>
      </c>
      <c r="AT53" s="60">
        <v>0.76210211929609495</v>
      </c>
      <c r="AU53" s="60">
        <v>13.359614076382901</v>
      </c>
      <c r="AV53" s="60">
        <v>14.134358933216401</v>
      </c>
      <c r="AW53" s="60">
        <v>0.480324494659777</v>
      </c>
      <c r="AX53" s="60">
        <v>0.48774776340225801</v>
      </c>
      <c r="AY53" s="60">
        <v>0.84007191381065005</v>
      </c>
      <c r="AZ53" s="60">
        <v>0.84754044212579605</v>
      </c>
      <c r="BA53" s="55" t="s">
        <v>69</v>
      </c>
      <c r="BB53" s="55" t="s">
        <v>69</v>
      </c>
      <c r="BC53" s="55" t="s">
        <v>70</v>
      </c>
      <c r="BD53" s="55" t="s">
        <v>70</v>
      </c>
      <c r="BE53" s="55" t="s">
        <v>71</v>
      </c>
      <c r="BF53" s="55" t="s">
        <v>71</v>
      </c>
      <c r="BG53" s="55" t="s">
        <v>69</v>
      </c>
      <c r="BH53" s="55" t="s">
        <v>69</v>
      </c>
      <c r="BI53" s="56">
        <f t="shared" ref="BI53" si="433">IF(BJ53=AR53,1,0)</f>
        <v>1</v>
      </c>
      <c r="BJ53" s="56" t="s">
        <v>148</v>
      </c>
      <c r="BK53" s="60">
        <v>0.71112207149379403</v>
      </c>
      <c r="BL53" s="60">
        <v>0.71533235825707098</v>
      </c>
      <c r="BM53" s="60">
        <v>19.023758263725899</v>
      </c>
      <c r="BN53" s="60">
        <v>18.862054385397599</v>
      </c>
      <c r="BO53" s="60">
        <v>0.53747365377868195</v>
      </c>
      <c r="BP53" s="60">
        <v>0.53354253976878796</v>
      </c>
      <c r="BQ53" s="60">
        <v>0.84446838566792704</v>
      </c>
      <c r="BR53" s="60">
        <v>0.85395105944368899</v>
      </c>
      <c r="BS53" s="56" t="s">
        <v>69</v>
      </c>
      <c r="BT53" s="56" t="s">
        <v>69</v>
      </c>
      <c r="BU53" s="56" t="s">
        <v>68</v>
      </c>
      <c r="BV53" s="56" t="s">
        <v>68</v>
      </c>
      <c r="BW53" s="56" t="s">
        <v>69</v>
      </c>
      <c r="BX53" s="56" t="s">
        <v>69</v>
      </c>
      <c r="BY53" s="56" t="s">
        <v>69</v>
      </c>
      <c r="BZ53" s="56" t="s">
        <v>71</v>
      </c>
    </row>
    <row r="54" spans="1:78" s="49" customFormat="1" x14ac:dyDescent="0.3">
      <c r="A54" s="48">
        <v>14183000</v>
      </c>
      <c r="B54" s="48">
        <v>23780481</v>
      </c>
      <c r="C54" s="49" t="s">
        <v>142</v>
      </c>
      <c r="D54" s="49" t="s">
        <v>184</v>
      </c>
      <c r="F54" s="50"/>
      <c r="G54" s="51">
        <v>0.8</v>
      </c>
      <c r="H54" s="51" t="str">
        <f t="shared" ref="H54" si="434">IF(G54&gt;0.8,"VG",IF(G54&gt;0.7,"G",IF(G54&gt;0.45,"S","NS")))</f>
        <v>G</v>
      </c>
      <c r="I54" s="51" t="str">
        <f t="shared" ref="I54" si="435">AI54</f>
        <v>G</v>
      </c>
      <c r="J54" s="51" t="str">
        <f t="shared" ref="J54" si="436">BB54</f>
        <v>G</v>
      </c>
      <c r="K54" s="51" t="str">
        <f t="shared" ref="K54" si="437">BT54</f>
        <v>G</v>
      </c>
      <c r="L54" s="68">
        <v>0.13</v>
      </c>
      <c r="M54" s="51" t="str">
        <f t="shared" ref="M54" si="438">IF(ABS(L54)&lt;5%,"VG",IF(ABS(L54)&lt;10%,"G",IF(ABS(L54)&lt;15%,"S","NS")))</f>
        <v>S</v>
      </c>
      <c r="N54" s="51" t="str">
        <f t="shared" ref="N54" si="439">AO54</f>
        <v>G</v>
      </c>
      <c r="O54" s="51" t="str">
        <f t="shared" ref="O54" si="440">BD54</f>
        <v>S</v>
      </c>
      <c r="P54" s="51" t="str">
        <f t="shared" ref="P54" si="441">BY54</f>
        <v>G</v>
      </c>
      <c r="Q54" s="51">
        <v>0.439</v>
      </c>
      <c r="R54" s="51" t="str">
        <f t="shared" ref="R54" si="442">IF(Q54&lt;=0.5,"VG",IF(Q54&lt;=0.6,"G",IF(Q54&lt;=0.7,"S","NS")))</f>
        <v>VG</v>
      </c>
      <c r="S54" s="51" t="str">
        <f t="shared" ref="S54" si="443">AN54</f>
        <v>G</v>
      </c>
      <c r="T54" s="51" t="str">
        <f t="shared" ref="T54" si="444">BF54</f>
        <v>VG</v>
      </c>
      <c r="U54" s="51" t="str">
        <f t="shared" ref="U54" si="445">BX54</f>
        <v>G</v>
      </c>
      <c r="V54" s="51">
        <v>0.84230000000000005</v>
      </c>
      <c r="W54" s="51" t="str">
        <f t="shared" ref="W54" si="446">IF(V54&gt;0.85,"VG",IF(V54&gt;0.75,"G",IF(V54&gt;0.6,"S","NS")))</f>
        <v>G</v>
      </c>
      <c r="X54" s="51" t="str">
        <f t="shared" ref="X54" si="447">AP54</f>
        <v>S</v>
      </c>
      <c r="Y54" s="51" t="str">
        <f t="shared" ref="Y54" si="448">BH54</f>
        <v>G</v>
      </c>
      <c r="Z54" s="51" t="str">
        <f t="shared" ref="Z54" si="449">BZ54</f>
        <v>VG</v>
      </c>
      <c r="AA54" s="53">
        <v>0.70282479882715998</v>
      </c>
      <c r="AB54" s="53">
        <v>0.64417107550446695</v>
      </c>
      <c r="AC54" s="53">
        <v>19.359259877907299</v>
      </c>
      <c r="AD54" s="53">
        <v>16.635148005357099</v>
      </c>
      <c r="AE54" s="53">
        <v>0.54513778182477901</v>
      </c>
      <c r="AF54" s="53">
        <v>0.59651397678137696</v>
      </c>
      <c r="AG54" s="53">
        <v>0.84394804880386798</v>
      </c>
      <c r="AH54" s="53">
        <v>0.737360127489193</v>
      </c>
      <c r="AI54" s="48" t="s">
        <v>69</v>
      </c>
      <c r="AJ54" s="48" t="s">
        <v>70</v>
      </c>
      <c r="AK54" s="48" t="s">
        <v>68</v>
      </c>
      <c r="AL54" s="48" t="s">
        <v>68</v>
      </c>
      <c r="AM54" s="48" t="s">
        <v>69</v>
      </c>
      <c r="AN54" s="48" t="s">
        <v>69</v>
      </c>
      <c r="AO54" s="48" t="s">
        <v>69</v>
      </c>
      <c r="AP54" s="48" t="s">
        <v>70</v>
      </c>
      <c r="AR54" s="54" t="s">
        <v>148</v>
      </c>
      <c r="AS54" s="53">
        <v>0.76928837982983</v>
      </c>
      <c r="AT54" s="53">
        <v>0.76210211929609495</v>
      </c>
      <c r="AU54" s="53">
        <v>13.359614076382901</v>
      </c>
      <c r="AV54" s="53">
        <v>14.134358933216401</v>
      </c>
      <c r="AW54" s="53">
        <v>0.480324494659777</v>
      </c>
      <c r="AX54" s="53">
        <v>0.48774776340225801</v>
      </c>
      <c r="AY54" s="53">
        <v>0.84007191381065005</v>
      </c>
      <c r="AZ54" s="53">
        <v>0.84754044212579605</v>
      </c>
      <c r="BA54" s="48" t="s">
        <v>69</v>
      </c>
      <c r="BB54" s="48" t="s">
        <v>69</v>
      </c>
      <c r="BC54" s="48" t="s">
        <v>70</v>
      </c>
      <c r="BD54" s="48" t="s">
        <v>70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ref="BI54" si="450">IF(BJ54=AR54,1,0)</f>
        <v>1</v>
      </c>
      <c r="BJ54" s="49" t="s">
        <v>148</v>
      </c>
      <c r="BK54" s="53">
        <v>0.71112207149379403</v>
      </c>
      <c r="BL54" s="53">
        <v>0.71533235825707098</v>
      </c>
      <c r="BM54" s="53">
        <v>19.023758263725899</v>
      </c>
      <c r="BN54" s="53">
        <v>18.862054385397599</v>
      </c>
      <c r="BO54" s="53">
        <v>0.53747365377868195</v>
      </c>
      <c r="BP54" s="53">
        <v>0.53354253976878796</v>
      </c>
      <c r="BQ54" s="53">
        <v>0.84446838566792704</v>
      </c>
      <c r="BR54" s="53">
        <v>0.85395105944368899</v>
      </c>
      <c r="BS54" s="49" t="s">
        <v>69</v>
      </c>
      <c r="BT54" s="49" t="s">
        <v>69</v>
      </c>
      <c r="BU54" s="49" t="s">
        <v>68</v>
      </c>
      <c r="BV54" s="49" t="s">
        <v>68</v>
      </c>
      <c r="BW54" s="49" t="s">
        <v>69</v>
      </c>
      <c r="BX54" s="49" t="s">
        <v>69</v>
      </c>
      <c r="BY54" s="49" t="s">
        <v>69</v>
      </c>
      <c r="BZ54" s="49" t="s">
        <v>71</v>
      </c>
    </row>
    <row r="55" spans="1:78" s="49" customFormat="1" x14ac:dyDescent="0.3">
      <c r="A55" s="48">
        <v>14183000</v>
      </c>
      <c r="B55" s="48">
        <v>23780481</v>
      </c>
      <c r="C55" s="49" t="s">
        <v>142</v>
      </c>
      <c r="D55" s="49" t="s">
        <v>199</v>
      </c>
      <c r="F55" s="50"/>
      <c r="G55" s="51">
        <v>0.81799999999999995</v>
      </c>
      <c r="H55" s="51" t="str">
        <f t="shared" ref="H55" si="451">IF(G55&gt;0.8,"VG",IF(G55&gt;0.7,"G",IF(G55&gt;0.45,"S","NS")))</f>
        <v>VG</v>
      </c>
      <c r="I55" s="51" t="str">
        <f t="shared" ref="I55" si="452">AI55</f>
        <v>G</v>
      </c>
      <c r="J55" s="51" t="str">
        <f t="shared" ref="J55" si="453">BB55</f>
        <v>G</v>
      </c>
      <c r="K55" s="51" t="str">
        <f t="shared" ref="K55" si="454">BT55</f>
        <v>G</v>
      </c>
      <c r="L55" s="68">
        <v>0.1084</v>
      </c>
      <c r="M55" s="51" t="str">
        <f t="shared" ref="M55" si="455">IF(ABS(L55)&lt;5%,"VG",IF(ABS(L55)&lt;10%,"G",IF(ABS(L55)&lt;15%,"S","NS")))</f>
        <v>S</v>
      </c>
      <c r="N55" s="51" t="str">
        <f t="shared" ref="N55" si="456">AO55</f>
        <v>G</v>
      </c>
      <c r="O55" s="51" t="str">
        <f t="shared" ref="O55" si="457">BD55</f>
        <v>S</v>
      </c>
      <c r="P55" s="51" t="str">
        <f t="shared" ref="P55" si="458">BY55</f>
        <v>G</v>
      </c>
      <c r="Q55" s="51">
        <v>0.42</v>
      </c>
      <c r="R55" s="51" t="str">
        <f t="shared" ref="R55" si="459">IF(Q55&lt;=0.5,"VG",IF(Q55&lt;=0.6,"G",IF(Q55&lt;=0.7,"S","NS")))</f>
        <v>VG</v>
      </c>
      <c r="S55" s="51" t="str">
        <f t="shared" ref="S55" si="460">AN55</f>
        <v>G</v>
      </c>
      <c r="T55" s="51" t="str">
        <f t="shared" ref="T55" si="461">BF55</f>
        <v>VG</v>
      </c>
      <c r="U55" s="51" t="str">
        <f t="shared" ref="U55" si="462">BX55</f>
        <v>G</v>
      </c>
      <c r="V55" s="51">
        <v>0.84899999999999998</v>
      </c>
      <c r="W55" s="51" t="str">
        <f t="shared" ref="W55" si="463">IF(V55&gt;0.85,"VG",IF(V55&gt;0.75,"G",IF(V55&gt;0.6,"S","NS")))</f>
        <v>G</v>
      </c>
      <c r="X55" s="51" t="str">
        <f t="shared" ref="X55" si="464">AP55</f>
        <v>S</v>
      </c>
      <c r="Y55" s="51" t="str">
        <f t="shared" ref="Y55" si="465">BH55</f>
        <v>G</v>
      </c>
      <c r="Z55" s="51" t="str">
        <f t="shared" ref="Z55" si="466">BZ55</f>
        <v>VG</v>
      </c>
      <c r="AA55" s="53">
        <v>0.70282479882715998</v>
      </c>
      <c r="AB55" s="53">
        <v>0.64417107550446695</v>
      </c>
      <c r="AC55" s="53">
        <v>19.359259877907299</v>
      </c>
      <c r="AD55" s="53">
        <v>16.635148005357099</v>
      </c>
      <c r="AE55" s="53">
        <v>0.54513778182477901</v>
      </c>
      <c r="AF55" s="53">
        <v>0.59651397678137696</v>
      </c>
      <c r="AG55" s="53">
        <v>0.84394804880386798</v>
      </c>
      <c r="AH55" s="53">
        <v>0.737360127489193</v>
      </c>
      <c r="AI55" s="48" t="s">
        <v>69</v>
      </c>
      <c r="AJ55" s="48" t="s">
        <v>70</v>
      </c>
      <c r="AK55" s="48" t="s">
        <v>68</v>
      </c>
      <c r="AL55" s="48" t="s">
        <v>68</v>
      </c>
      <c r="AM55" s="48" t="s">
        <v>69</v>
      </c>
      <c r="AN55" s="48" t="s">
        <v>69</v>
      </c>
      <c r="AO55" s="48" t="s">
        <v>69</v>
      </c>
      <c r="AP55" s="48" t="s">
        <v>70</v>
      </c>
      <c r="AR55" s="54" t="s">
        <v>148</v>
      </c>
      <c r="AS55" s="53">
        <v>0.76928837982983</v>
      </c>
      <c r="AT55" s="53">
        <v>0.76210211929609495</v>
      </c>
      <c r="AU55" s="53">
        <v>13.359614076382901</v>
      </c>
      <c r="AV55" s="53">
        <v>14.134358933216401</v>
      </c>
      <c r="AW55" s="53">
        <v>0.480324494659777</v>
      </c>
      <c r="AX55" s="53">
        <v>0.48774776340225801</v>
      </c>
      <c r="AY55" s="53">
        <v>0.84007191381065005</v>
      </c>
      <c r="AZ55" s="53">
        <v>0.84754044212579605</v>
      </c>
      <c r="BA55" s="48" t="s">
        <v>69</v>
      </c>
      <c r="BB55" s="48" t="s">
        <v>69</v>
      </c>
      <c r="BC55" s="48" t="s">
        <v>70</v>
      </c>
      <c r="BD55" s="48" t="s">
        <v>70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ref="BI55" si="467">IF(BJ55=AR55,1,0)</f>
        <v>1</v>
      </c>
      <c r="BJ55" s="49" t="s">
        <v>148</v>
      </c>
      <c r="BK55" s="53">
        <v>0.71112207149379403</v>
      </c>
      <c r="BL55" s="53">
        <v>0.71533235825707098</v>
      </c>
      <c r="BM55" s="53">
        <v>19.023758263725899</v>
      </c>
      <c r="BN55" s="53">
        <v>18.862054385397599</v>
      </c>
      <c r="BO55" s="53">
        <v>0.53747365377868195</v>
      </c>
      <c r="BP55" s="53">
        <v>0.53354253976878796</v>
      </c>
      <c r="BQ55" s="53">
        <v>0.84446838566792704</v>
      </c>
      <c r="BR55" s="53">
        <v>0.85395105944368899</v>
      </c>
      <c r="BS55" s="49" t="s">
        <v>69</v>
      </c>
      <c r="BT55" s="49" t="s">
        <v>69</v>
      </c>
      <c r="BU55" s="49" t="s">
        <v>68</v>
      </c>
      <c r="BV55" s="49" t="s">
        <v>68</v>
      </c>
      <c r="BW55" s="49" t="s">
        <v>69</v>
      </c>
      <c r="BX55" s="49" t="s">
        <v>69</v>
      </c>
      <c r="BY55" s="49" t="s">
        <v>69</v>
      </c>
      <c r="BZ55" s="49" t="s">
        <v>71</v>
      </c>
    </row>
    <row r="56" spans="1:78" s="49" customFormat="1" x14ac:dyDescent="0.3">
      <c r="A56" s="48">
        <v>14183000</v>
      </c>
      <c r="B56" s="48">
        <v>23780481</v>
      </c>
      <c r="C56" s="49" t="s">
        <v>142</v>
      </c>
      <c r="D56" s="49" t="s">
        <v>201</v>
      </c>
      <c r="F56" s="50"/>
      <c r="G56" s="51">
        <v>0.82899999999999996</v>
      </c>
      <c r="H56" s="51" t="str">
        <f t="shared" ref="H56" si="468">IF(G56&gt;0.8,"VG",IF(G56&gt;0.7,"G",IF(G56&gt;0.45,"S","NS")))</f>
        <v>VG</v>
      </c>
      <c r="I56" s="51" t="str">
        <f t="shared" ref="I56" si="469">AI56</f>
        <v>G</v>
      </c>
      <c r="J56" s="51" t="str">
        <f t="shared" ref="J56" si="470">BB56</f>
        <v>G</v>
      </c>
      <c r="K56" s="51" t="str">
        <f t="shared" ref="K56" si="471">BT56</f>
        <v>G</v>
      </c>
      <c r="L56" s="68">
        <v>-6.7799999999999999E-2</v>
      </c>
      <c r="M56" s="51" t="str">
        <f t="shared" ref="M56" si="472">IF(ABS(L56)&lt;5%,"VG",IF(ABS(L56)&lt;10%,"G",IF(ABS(L56)&lt;15%,"S","NS")))</f>
        <v>G</v>
      </c>
      <c r="N56" s="51" t="str">
        <f t="shared" ref="N56" si="473">AO56</f>
        <v>G</v>
      </c>
      <c r="O56" s="51" t="str">
        <f t="shared" ref="O56" si="474">BD56</f>
        <v>S</v>
      </c>
      <c r="P56" s="51" t="str">
        <f t="shared" ref="P56" si="475">BY56</f>
        <v>G</v>
      </c>
      <c r="Q56" s="51">
        <v>0.41</v>
      </c>
      <c r="R56" s="51" t="str">
        <f t="shared" ref="R56" si="476">IF(Q56&lt;=0.5,"VG",IF(Q56&lt;=0.6,"G",IF(Q56&lt;=0.7,"S","NS")))</f>
        <v>VG</v>
      </c>
      <c r="S56" s="51" t="str">
        <f t="shared" ref="S56" si="477">AN56</f>
        <v>G</v>
      </c>
      <c r="T56" s="51" t="str">
        <f t="shared" ref="T56" si="478">BF56</f>
        <v>VG</v>
      </c>
      <c r="U56" s="51" t="str">
        <f t="shared" ref="U56" si="479">BX56</f>
        <v>G</v>
      </c>
      <c r="V56" s="51">
        <v>0.85599999999999998</v>
      </c>
      <c r="W56" s="51" t="str">
        <f t="shared" ref="W56" si="480">IF(V56&gt;0.85,"VG",IF(V56&gt;0.75,"G",IF(V56&gt;0.6,"S","NS")))</f>
        <v>VG</v>
      </c>
      <c r="X56" s="51" t="str">
        <f t="shared" ref="X56" si="481">AP56</f>
        <v>S</v>
      </c>
      <c r="Y56" s="51" t="str">
        <f t="shared" ref="Y56" si="482">BH56</f>
        <v>G</v>
      </c>
      <c r="Z56" s="51" t="str">
        <f t="shared" ref="Z56" si="483">BZ56</f>
        <v>VG</v>
      </c>
      <c r="AA56" s="53">
        <v>0.70282479882715998</v>
      </c>
      <c r="AB56" s="53">
        <v>0.64417107550446695</v>
      </c>
      <c r="AC56" s="53">
        <v>19.359259877907299</v>
      </c>
      <c r="AD56" s="53">
        <v>16.635148005357099</v>
      </c>
      <c r="AE56" s="53">
        <v>0.54513778182477901</v>
      </c>
      <c r="AF56" s="53">
        <v>0.59651397678137696</v>
      </c>
      <c r="AG56" s="53">
        <v>0.84394804880386798</v>
      </c>
      <c r="AH56" s="53">
        <v>0.737360127489193</v>
      </c>
      <c r="AI56" s="48" t="s">
        <v>69</v>
      </c>
      <c r="AJ56" s="48" t="s">
        <v>70</v>
      </c>
      <c r="AK56" s="48" t="s">
        <v>68</v>
      </c>
      <c r="AL56" s="48" t="s">
        <v>68</v>
      </c>
      <c r="AM56" s="48" t="s">
        <v>69</v>
      </c>
      <c r="AN56" s="48" t="s">
        <v>69</v>
      </c>
      <c r="AO56" s="48" t="s">
        <v>69</v>
      </c>
      <c r="AP56" s="48" t="s">
        <v>70</v>
      </c>
      <c r="AR56" s="54" t="s">
        <v>148</v>
      </c>
      <c r="AS56" s="53">
        <v>0.76928837982983</v>
      </c>
      <c r="AT56" s="53">
        <v>0.76210211929609495</v>
      </c>
      <c r="AU56" s="53">
        <v>13.359614076382901</v>
      </c>
      <c r="AV56" s="53">
        <v>14.134358933216401</v>
      </c>
      <c r="AW56" s="53">
        <v>0.480324494659777</v>
      </c>
      <c r="AX56" s="53">
        <v>0.48774776340225801</v>
      </c>
      <c r="AY56" s="53">
        <v>0.84007191381065005</v>
      </c>
      <c r="AZ56" s="53">
        <v>0.84754044212579605</v>
      </c>
      <c r="BA56" s="48" t="s">
        <v>69</v>
      </c>
      <c r="BB56" s="48" t="s">
        <v>69</v>
      </c>
      <c r="BC56" s="48" t="s">
        <v>70</v>
      </c>
      <c r="BD56" s="48" t="s">
        <v>70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ref="BI56" si="484">IF(BJ56=AR56,1,0)</f>
        <v>1</v>
      </c>
      <c r="BJ56" s="49" t="s">
        <v>148</v>
      </c>
      <c r="BK56" s="53">
        <v>0.71112207149379403</v>
      </c>
      <c r="BL56" s="53">
        <v>0.71533235825707098</v>
      </c>
      <c r="BM56" s="53">
        <v>19.023758263725899</v>
      </c>
      <c r="BN56" s="53">
        <v>18.862054385397599</v>
      </c>
      <c r="BO56" s="53">
        <v>0.53747365377868195</v>
      </c>
      <c r="BP56" s="53">
        <v>0.53354253976878796</v>
      </c>
      <c r="BQ56" s="53">
        <v>0.84446838566792704</v>
      </c>
      <c r="BR56" s="53">
        <v>0.85395105944368899</v>
      </c>
      <c r="BS56" s="49" t="s">
        <v>69</v>
      </c>
      <c r="BT56" s="49" t="s">
        <v>69</v>
      </c>
      <c r="BU56" s="49" t="s">
        <v>68</v>
      </c>
      <c r="BV56" s="49" t="s">
        <v>68</v>
      </c>
      <c r="BW56" s="49" t="s">
        <v>69</v>
      </c>
      <c r="BX56" s="49" t="s">
        <v>69</v>
      </c>
      <c r="BY56" s="49" t="s">
        <v>69</v>
      </c>
      <c r="BZ56" s="49" t="s">
        <v>71</v>
      </c>
    </row>
    <row r="57" spans="1:78" x14ac:dyDescent="0.3">
      <c r="A57" s="3"/>
      <c r="B57" s="3"/>
      <c r="M57" s="26"/>
      <c r="Q57" s="18"/>
      <c r="AA57" s="33"/>
      <c r="AB57" s="33"/>
      <c r="AC57" s="42"/>
      <c r="AD57" s="42"/>
      <c r="AE57" s="43"/>
      <c r="AF57" s="43"/>
      <c r="AG57" s="35"/>
      <c r="AH57" s="35"/>
      <c r="AI57" s="36"/>
      <c r="AJ57" s="36"/>
      <c r="AK57" s="40"/>
      <c r="AL57" s="40"/>
      <c r="AM57" s="41"/>
      <c r="AN57" s="41"/>
      <c r="AO57" s="3"/>
      <c r="AP57" s="3"/>
      <c r="AR57" s="44"/>
      <c r="AS57" s="33"/>
      <c r="AT57" s="33"/>
      <c r="AU57" s="42"/>
      <c r="AV57" s="42"/>
      <c r="AW57" s="43"/>
      <c r="AX57" s="43"/>
      <c r="AY57" s="35"/>
      <c r="AZ57" s="35"/>
      <c r="BA57" s="36"/>
      <c r="BB57" s="36"/>
      <c r="BC57" s="40"/>
      <c r="BD57" s="40"/>
      <c r="BE57" s="41"/>
      <c r="BF57" s="41"/>
      <c r="BG57" s="3"/>
      <c r="BH57" s="3"/>
      <c r="BK57" s="35"/>
      <c r="BL57" s="35"/>
      <c r="BM57" s="35"/>
      <c r="BN57" s="35"/>
      <c r="BO57" s="35"/>
      <c r="BP57" s="35"/>
      <c r="BQ57" s="35"/>
      <c r="BR57" s="35"/>
    </row>
    <row r="58" spans="1:78" x14ac:dyDescent="0.3">
      <c r="A58" s="3">
        <v>14184100</v>
      </c>
      <c r="B58" s="3">
        <v>23780883</v>
      </c>
      <c r="C58" t="s">
        <v>143</v>
      </c>
      <c r="D58" t="s">
        <v>137</v>
      </c>
      <c r="G58" s="16">
        <v>0.82</v>
      </c>
      <c r="H58" s="16" t="str">
        <f t="shared" si="401"/>
        <v>VG</v>
      </c>
      <c r="I58" s="16" t="str">
        <f t="shared" si="402"/>
        <v>G</v>
      </c>
      <c r="J58" s="16" t="str">
        <f t="shared" si="403"/>
        <v>G</v>
      </c>
      <c r="K58" s="16" t="str">
        <f t="shared" si="404"/>
        <v>G</v>
      </c>
      <c r="L58" s="19">
        <v>6.4000000000000001E-2</v>
      </c>
      <c r="M58" s="26" t="str">
        <f t="shared" si="405"/>
        <v>G</v>
      </c>
      <c r="N58" s="26" t="str">
        <f t="shared" si="406"/>
        <v>G</v>
      </c>
      <c r="O58" s="26" t="str">
        <f t="shared" si="407"/>
        <v>G</v>
      </c>
      <c r="P58" s="26" t="str">
        <f t="shared" si="408"/>
        <v>G</v>
      </c>
      <c r="Q58" s="18">
        <v>0.42</v>
      </c>
      <c r="R58" s="17" t="str">
        <f t="shared" si="409"/>
        <v>VG</v>
      </c>
      <c r="S58" s="17" t="str">
        <f t="shared" si="410"/>
        <v>G</v>
      </c>
      <c r="T58" s="17" t="str">
        <f t="shared" si="411"/>
        <v>VG</v>
      </c>
      <c r="U58" s="17" t="str">
        <f t="shared" si="412"/>
        <v>VG</v>
      </c>
      <c r="V58" s="18">
        <v>0.84</v>
      </c>
      <c r="W58" s="18" t="str">
        <f t="shared" si="413"/>
        <v>G</v>
      </c>
      <c r="X58" s="18" t="str">
        <f t="shared" si="414"/>
        <v>S</v>
      </c>
      <c r="Y58" s="18" t="str">
        <f t="shared" si="415"/>
        <v>VG</v>
      </c>
      <c r="Z58" s="18" t="str">
        <f t="shared" si="416"/>
        <v>G</v>
      </c>
      <c r="AA58" s="33">
        <v>0.74616055699305495</v>
      </c>
      <c r="AB58" s="33">
        <v>0.67909814418889003</v>
      </c>
      <c r="AC58" s="42">
        <v>14.057892180073001</v>
      </c>
      <c r="AD58" s="42">
        <v>10.3877828640448</v>
      </c>
      <c r="AE58" s="43">
        <v>0.50382481380629296</v>
      </c>
      <c r="AF58" s="43">
        <v>0.56648199954730305</v>
      </c>
      <c r="AG58" s="35">
        <v>0.84268686003554205</v>
      </c>
      <c r="AH58" s="35">
        <v>0.72946601556531199</v>
      </c>
      <c r="AI58" s="36" t="s">
        <v>69</v>
      </c>
      <c r="AJ58" s="36" t="s">
        <v>70</v>
      </c>
      <c r="AK58" s="40" t="s">
        <v>70</v>
      </c>
      <c r="AL58" s="40" t="s">
        <v>70</v>
      </c>
      <c r="AM58" s="41" t="s">
        <v>69</v>
      </c>
      <c r="AN58" s="41" t="s">
        <v>69</v>
      </c>
      <c r="AO58" s="3" t="s">
        <v>69</v>
      </c>
      <c r="AP58" s="3" t="s">
        <v>70</v>
      </c>
      <c r="AR58" s="44" t="s">
        <v>149</v>
      </c>
      <c r="AS58" s="33">
        <v>0.79445395584336498</v>
      </c>
      <c r="AT58" s="33">
        <v>0.793548832874162</v>
      </c>
      <c r="AU58" s="42">
        <v>8.4103450557926198</v>
      </c>
      <c r="AV58" s="42">
        <v>8.4276026771923807</v>
      </c>
      <c r="AW58" s="43">
        <v>0.45337186079049402</v>
      </c>
      <c r="AX58" s="43">
        <v>0.45436897685233502</v>
      </c>
      <c r="AY58" s="35">
        <v>0.85077270589057197</v>
      </c>
      <c r="AZ58" s="35">
        <v>0.85532850180283004</v>
      </c>
      <c r="BA58" s="36" t="s">
        <v>69</v>
      </c>
      <c r="BB58" s="36" t="s">
        <v>69</v>
      </c>
      <c r="BC58" s="40" t="s">
        <v>69</v>
      </c>
      <c r="BD58" s="40" t="s">
        <v>69</v>
      </c>
      <c r="BE58" s="41" t="s">
        <v>71</v>
      </c>
      <c r="BF58" s="41" t="s">
        <v>71</v>
      </c>
      <c r="BG58" s="3" t="s">
        <v>71</v>
      </c>
      <c r="BH58" s="3" t="s">
        <v>71</v>
      </c>
      <c r="BI58">
        <f t="shared" si="281"/>
        <v>1</v>
      </c>
      <c r="BJ58" t="s">
        <v>149</v>
      </c>
      <c r="BK58" s="35">
        <v>0.75847979630699902</v>
      </c>
      <c r="BL58" s="35">
        <v>0.76392120553183895</v>
      </c>
      <c r="BM58" s="35">
        <v>12.772944691857001</v>
      </c>
      <c r="BN58" s="35">
        <v>11.9197259371805</v>
      </c>
      <c r="BO58" s="35">
        <v>0.49144705075216599</v>
      </c>
      <c r="BP58" s="35">
        <v>0.485879403214584</v>
      </c>
      <c r="BQ58" s="35">
        <v>0.84162527161224499</v>
      </c>
      <c r="BR58" s="35">
        <v>0.84458503604716195</v>
      </c>
      <c r="BS58" t="s">
        <v>69</v>
      </c>
      <c r="BT58" t="s">
        <v>69</v>
      </c>
      <c r="BU58" t="s">
        <v>70</v>
      </c>
      <c r="BV58" t="s">
        <v>70</v>
      </c>
      <c r="BW58" t="s">
        <v>71</v>
      </c>
      <c r="BX58" t="s">
        <v>71</v>
      </c>
      <c r="BY58" t="s">
        <v>69</v>
      </c>
      <c r="BZ58" t="s">
        <v>69</v>
      </c>
    </row>
    <row r="59" spans="1:78" s="49" customFormat="1" x14ac:dyDescent="0.3">
      <c r="A59" s="48">
        <v>14184100</v>
      </c>
      <c r="B59" s="48">
        <v>23780883</v>
      </c>
      <c r="C59" s="49" t="s">
        <v>143</v>
      </c>
      <c r="D59" s="49" t="s">
        <v>151</v>
      </c>
      <c r="F59" s="50"/>
      <c r="G59" s="51">
        <v>0.82</v>
      </c>
      <c r="H59" s="51" t="str">
        <f t="shared" ref="H59" si="485">IF(G59&gt;0.8,"VG",IF(G59&gt;0.7,"G",IF(G59&gt;0.45,"S","NS")))</f>
        <v>VG</v>
      </c>
      <c r="I59" s="51" t="str">
        <f t="shared" ref="I59" si="486">AI59</f>
        <v>G</v>
      </c>
      <c r="J59" s="51" t="str">
        <f t="shared" ref="J59" si="487">BB59</f>
        <v>G</v>
      </c>
      <c r="K59" s="51" t="str">
        <f t="shared" ref="K59" si="488">BT59</f>
        <v>G</v>
      </c>
      <c r="L59" s="52">
        <v>0.05</v>
      </c>
      <c r="M59" s="51" t="str">
        <f t="shared" ref="M59" si="489">IF(ABS(L59)&lt;5%,"VG",IF(ABS(L59)&lt;10%,"G",IF(ABS(L59)&lt;15%,"S","NS")))</f>
        <v>G</v>
      </c>
      <c r="N59" s="51" t="str">
        <f t="shared" ref="N59" si="490">AO59</f>
        <v>G</v>
      </c>
      <c r="O59" s="51" t="str">
        <f t="shared" ref="O59" si="491">BD59</f>
        <v>G</v>
      </c>
      <c r="P59" s="51" t="str">
        <f t="shared" ref="P59" si="492">BY59</f>
        <v>G</v>
      </c>
      <c r="Q59" s="51">
        <v>0.43</v>
      </c>
      <c r="R59" s="51" t="str">
        <f t="shared" ref="R59" si="493">IF(Q59&lt;=0.5,"VG",IF(Q59&lt;=0.6,"G",IF(Q59&lt;=0.7,"S","NS")))</f>
        <v>VG</v>
      </c>
      <c r="S59" s="51" t="str">
        <f t="shared" ref="S59" si="494">AN59</f>
        <v>G</v>
      </c>
      <c r="T59" s="51" t="str">
        <f t="shared" ref="T59" si="495">BF59</f>
        <v>VG</v>
      </c>
      <c r="U59" s="51" t="str">
        <f t="shared" ref="U59" si="496">BX59</f>
        <v>VG</v>
      </c>
      <c r="V59" s="51">
        <v>0.84</v>
      </c>
      <c r="W59" s="51" t="str">
        <f t="shared" ref="W59" si="497">IF(V59&gt;0.85,"VG",IF(V59&gt;0.75,"G",IF(V59&gt;0.6,"S","NS")))</f>
        <v>G</v>
      </c>
      <c r="X59" s="51" t="str">
        <f t="shared" ref="X59" si="498">AP59</f>
        <v>S</v>
      </c>
      <c r="Y59" s="51" t="str">
        <f t="shared" ref="Y59" si="499">BH59</f>
        <v>VG</v>
      </c>
      <c r="Z59" s="51" t="str">
        <f t="shared" ref="Z59" si="500">BZ59</f>
        <v>G</v>
      </c>
      <c r="AA59" s="53">
        <v>0.74616055699305495</v>
      </c>
      <c r="AB59" s="53">
        <v>0.67909814418889003</v>
      </c>
      <c r="AC59" s="53">
        <v>14.057892180073001</v>
      </c>
      <c r="AD59" s="53">
        <v>10.3877828640448</v>
      </c>
      <c r="AE59" s="53">
        <v>0.50382481380629296</v>
      </c>
      <c r="AF59" s="53">
        <v>0.56648199954730305</v>
      </c>
      <c r="AG59" s="53">
        <v>0.84268686003554205</v>
      </c>
      <c r="AH59" s="53">
        <v>0.72946601556531199</v>
      </c>
      <c r="AI59" s="48" t="s">
        <v>69</v>
      </c>
      <c r="AJ59" s="48" t="s">
        <v>70</v>
      </c>
      <c r="AK59" s="48" t="s">
        <v>70</v>
      </c>
      <c r="AL59" s="48" t="s">
        <v>70</v>
      </c>
      <c r="AM59" s="48" t="s">
        <v>69</v>
      </c>
      <c r="AN59" s="48" t="s">
        <v>69</v>
      </c>
      <c r="AO59" s="48" t="s">
        <v>69</v>
      </c>
      <c r="AP59" s="48" t="s">
        <v>70</v>
      </c>
      <c r="AR59" s="54" t="s">
        <v>149</v>
      </c>
      <c r="AS59" s="53">
        <v>0.79445395584336498</v>
      </c>
      <c r="AT59" s="53">
        <v>0.793548832874162</v>
      </c>
      <c r="AU59" s="53">
        <v>8.4103450557926198</v>
      </c>
      <c r="AV59" s="53">
        <v>8.4276026771923807</v>
      </c>
      <c r="AW59" s="53">
        <v>0.45337186079049402</v>
      </c>
      <c r="AX59" s="53">
        <v>0.45436897685233502</v>
      </c>
      <c r="AY59" s="53">
        <v>0.85077270589057197</v>
      </c>
      <c r="AZ59" s="53">
        <v>0.85532850180283004</v>
      </c>
      <c r="BA59" s="48" t="s">
        <v>69</v>
      </c>
      <c r="BB59" s="48" t="s">
        <v>69</v>
      </c>
      <c r="BC59" s="48" t="s">
        <v>69</v>
      </c>
      <c r="BD59" s="48" t="s">
        <v>69</v>
      </c>
      <c r="BE59" s="48" t="s">
        <v>71</v>
      </c>
      <c r="BF59" s="48" t="s">
        <v>71</v>
      </c>
      <c r="BG59" s="48" t="s">
        <v>71</v>
      </c>
      <c r="BH59" s="48" t="s">
        <v>71</v>
      </c>
      <c r="BI59" s="49">
        <f t="shared" ref="BI59" si="501">IF(BJ59=AR59,1,0)</f>
        <v>1</v>
      </c>
      <c r="BJ59" s="49" t="s">
        <v>149</v>
      </c>
      <c r="BK59" s="53">
        <v>0.75847979630699902</v>
      </c>
      <c r="BL59" s="53">
        <v>0.76392120553183895</v>
      </c>
      <c r="BM59" s="53">
        <v>12.772944691857001</v>
      </c>
      <c r="BN59" s="53">
        <v>11.9197259371805</v>
      </c>
      <c r="BO59" s="53">
        <v>0.49144705075216599</v>
      </c>
      <c r="BP59" s="53">
        <v>0.485879403214584</v>
      </c>
      <c r="BQ59" s="53">
        <v>0.84162527161224499</v>
      </c>
      <c r="BR59" s="53">
        <v>0.84458503604716195</v>
      </c>
      <c r="BS59" s="49" t="s">
        <v>69</v>
      </c>
      <c r="BT59" s="49" t="s">
        <v>69</v>
      </c>
      <c r="BU59" s="49" t="s">
        <v>70</v>
      </c>
      <c r="BV59" s="49" t="s">
        <v>70</v>
      </c>
      <c r="BW59" s="49" t="s">
        <v>71</v>
      </c>
      <c r="BX59" s="49" t="s">
        <v>71</v>
      </c>
      <c r="BY59" s="49" t="s">
        <v>69</v>
      </c>
      <c r="BZ59" s="49" t="s">
        <v>69</v>
      </c>
    </row>
    <row r="60" spans="1:78" s="56" customFormat="1" ht="28.8" x14ac:dyDescent="0.3">
      <c r="A60" s="55">
        <v>14184100</v>
      </c>
      <c r="B60" s="55">
        <v>23780883</v>
      </c>
      <c r="C60" s="56" t="s">
        <v>143</v>
      </c>
      <c r="D60" s="66" t="s">
        <v>157</v>
      </c>
      <c r="E60" s="56" t="s">
        <v>158</v>
      </c>
      <c r="F60" s="57"/>
      <c r="G60" s="58">
        <v>0.75</v>
      </c>
      <c r="H60" s="58" t="str">
        <f t="shared" ref="H60:H61" si="502">IF(G60&gt;0.8,"VG",IF(G60&gt;0.7,"G",IF(G60&gt;0.45,"S","NS")))</f>
        <v>G</v>
      </c>
      <c r="I60" s="58" t="str">
        <f t="shared" ref="I60:I61" si="503">AI60</f>
        <v>G</v>
      </c>
      <c r="J60" s="58" t="str">
        <f t="shared" ref="J60:J61" si="504">BB60</f>
        <v>G</v>
      </c>
      <c r="K60" s="58" t="str">
        <f t="shared" ref="K60:K61" si="505">BT60</f>
        <v>G</v>
      </c>
      <c r="L60" s="59">
        <v>0.193</v>
      </c>
      <c r="M60" s="58" t="str">
        <f t="shared" ref="M60:M61" si="506">IF(ABS(L60)&lt;5%,"VG",IF(ABS(L60)&lt;10%,"G",IF(ABS(L60)&lt;15%,"S","NS")))</f>
        <v>NS</v>
      </c>
      <c r="N60" s="58" t="str">
        <f t="shared" ref="N60:N61" si="507">AO60</f>
        <v>G</v>
      </c>
      <c r="O60" s="58" t="str">
        <f t="shared" ref="O60:O61" si="508">BD60</f>
        <v>G</v>
      </c>
      <c r="P60" s="58" t="str">
        <f t="shared" ref="P60:P61" si="509">BY60</f>
        <v>G</v>
      </c>
      <c r="Q60" s="58">
        <v>0.49</v>
      </c>
      <c r="R60" s="58" t="str">
        <f t="shared" ref="R60:R61" si="510">IF(Q60&lt;=0.5,"VG",IF(Q60&lt;=0.6,"G",IF(Q60&lt;=0.7,"S","NS")))</f>
        <v>VG</v>
      </c>
      <c r="S60" s="58" t="str">
        <f t="shared" ref="S60:S61" si="511">AN60</f>
        <v>G</v>
      </c>
      <c r="T60" s="58" t="str">
        <f t="shared" ref="T60:T61" si="512">BF60</f>
        <v>VG</v>
      </c>
      <c r="U60" s="58" t="str">
        <f t="shared" ref="U60:U61" si="513">BX60</f>
        <v>VG</v>
      </c>
      <c r="V60" s="58">
        <v>0.83</v>
      </c>
      <c r="W60" s="58" t="str">
        <f t="shared" ref="W60:W61" si="514">IF(V60&gt;0.85,"VG",IF(V60&gt;0.75,"G",IF(V60&gt;0.6,"S","NS")))</f>
        <v>G</v>
      </c>
      <c r="X60" s="58" t="str">
        <f t="shared" ref="X60:X61" si="515">AP60</f>
        <v>S</v>
      </c>
      <c r="Y60" s="58" t="str">
        <f t="shared" ref="Y60:Y61" si="516">BH60</f>
        <v>VG</v>
      </c>
      <c r="Z60" s="58" t="str">
        <f t="shared" ref="Z60:Z61" si="517">BZ60</f>
        <v>G</v>
      </c>
      <c r="AA60" s="60">
        <v>0.74616055699305495</v>
      </c>
      <c r="AB60" s="60">
        <v>0.67909814418889003</v>
      </c>
      <c r="AC60" s="60">
        <v>14.057892180073001</v>
      </c>
      <c r="AD60" s="60">
        <v>10.3877828640448</v>
      </c>
      <c r="AE60" s="60">
        <v>0.50382481380629296</v>
      </c>
      <c r="AF60" s="60">
        <v>0.56648199954730305</v>
      </c>
      <c r="AG60" s="60">
        <v>0.84268686003554205</v>
      </c>
      <c r="AH60" s="60">
        <v>0.72946601556531199</v>
      </c>
      <c r="AI60" s="55" t="s">
        <v>69</v>
      </c>
      <c r="AJ60" s="55" t="s">
        <v>70</v>
      </c>
      <c r="AK60" s="55" t="s">
        <v>70</v>
      </c>
      <c r="AL60" s="55" t="s">
        <v>70</v>
      </c>
      <c r="AM60" s="55" t="s">
        <v>69</v>
      </c>
      <c r="AN60" s="55" t="s">
        <v>69</v>
      </c>
      <c r="AO60" s="55" t="s">
        <v>69</v>
      </c>
      <c r="AP60" s="55" t="s">
        <v>70</v>
      </c>
      <c r="AR60" s="61" t="s">
        <v>149</v>
      </c>
      <c r="AS60" s="60">
        <v>0.79445395584336498</v>
      </c>
      <c r="AT60" s="60">
        <v>0.793548832874162</v>
      </c>
      <c r="AU60" s="60">
        <v>8.4103450557926198</v>
      </c>
      <c r="AV60" s="60">
        <v>8.4276026771923807</v>
      </c>
      <c r="AW60" s="60">
        <v>0.45337186079049402</v>
      </c>
      <c r="AX60" s="60">
        <v>0.45436897685233502</v>
      </c>
      <c r="AY60" s="60">
        <v>0.85077270589057197</v>
      </c>
      <c r="AZ60" s="60">
        <v>0.85532850180283004</v>
      </c>
      <c r="BA60" s="55" t="s">
        <v>69</v>
      </c>
      <c r="BB60" s="55" t="s">
        <v>69</v>
      </c>
      <c r="BC60" s="55" t="s">
        <v>69</v>
      </c>
      <c r="BD60" s="55" t="s">
        <v>69</v>
      </c>
      <c r="BE60" s="55" t="s">
        <v>71</v>
      </c>
      <c r="BF60" s="55" t="s">
        <v>71</v>
      </c>
      <c r="BG60" s="55" t="s">
        <v>71</v>
      </c>
      <c r="BH60" s="55" t="s">
        <v>71</v>
      </c>
      <c r="BI60" s="56">
        <f t="shared" ref="BI60:BI61" si="518">IF(BJ60=AR60,1,0)</f>
        <v>1</v>
      </c>
      <c r="BJ60" s="56" t="s">
        <v>149</v>
      </c>
      <c r="BK60" s="60">
        <v>0.75847979630699902</v>
      </c>
      <c r="BL60" s="60">
        <v>0.76392120553183895</v>
      </c>
      <c r="BM60" s="60">
        <v>12.772944691857001</v>
      </c>
      <c r="BN60" s="60">
        <v>11.9197259371805</v>
      </c>
      <c r="BO60" s="60">
        <v>0.49144705075216599</v>
      </c>
      <c r="BP60" s="60">
        <v>0.485879403214584</v>
      </c>
      <c r="BQ60" s="60">
        <v>0.84162527161224499</v>
      </c>
      <c r="BR60" s="60">
        <v>0.84458503604716195</v>
      </c>
      <c r="BS60" s="56" t="s">
        <v>69</v>
      </c>
      <c r="BT60" s="56" t="s">
        <v>69</v>
      </c>
      <c r="BU60" s="56" t="s">
        <v>70</v>
      </c>
      <c r="BV60" s="56" t="s">
        <v>70</v>
      </c>
      <c r="BW60" s="56" t="s">
        <v>71</v>
      </c>
      <c r="BX60" s="56" t="s">
        <v>71</v>
      </c>
      <c r="BY60" s="56" t="s">
        <v>69</v>
      </c>
      <c r="BZ60" s="56" t="s">
        <v>69</v>
      </c>
    </row>
    <row r="61" spans="1:78" s="49" customFormat="1" x14ac:dyDescent="0.3">
      <c r="A61" s="48">
        <v>14184100</v>
      </c>
      <c r="B61" s="48">
        <v>23780883</v>
      </c>
      <c r="C61" s="49" t="s">
        <v>143</v>
      </c>
      <c r="D61" s="49" t="s">
        <v>184</v>
      </c>
      <c r="F61" s="50"/>
      <c r="G61" s="51">
        <v>0.81899999999999995</v>
      </c>
      <c r="H61" s="51" t="str">
        <f t="shared" si="502"/>
        <v>VG</v>
      </c>
      <c r="I61" s="51" t="str">
        <f t="shared" si="503"/>
        <v>G</v>
      </c>
      <c r="J61" s="51" t="str">
        <f t="shared" si="504"/>
        <v>G</v>
      </c>
      <c r="K61" s="51" t="str">
        <f t="shared" si="505"/>
        <v>G</v>
      </c>
      <c r="L61" s="52">
        <v>3.3399999999999999E-2</v>
      </c>
      <c r="M61" s="51" t="str">
        <f t="shared" si="506"/>
        <v>VG</v>
      </c>
      <c r="N61" s="51" t="str">
        <f t="shared" si="507"/>
        <v>G</v>
      </c>
      <c r="O61" s="51" t="str">
        <f t="shared" si="508"/>
        <v>G</v>
      </c>
      <c r="P61" s="51" t="str">
        <f t="shared" si="509"/>
        <v>G</v>
      </c>
      <c r="Q61" s="51">
        <v>0.42599999999999999</v>
      </c>
      <c r="R61" s="51" t="str">
        <f t="shared" si="510"/>
        <v>VG</v>
      </c>
      <c r="S61" s="51" t="str">
        <f t="shared" si="511"/>
        <v>G</v>
      </c>
      <c r="T61" s="51" t="str">
        <f t="shared" si="512"/>
        <v>VG</v>
      </c>
      <c r="U61" s="51" t="str">
        <f t="shared" si="513"/>
        <v>VG</v>
      </c>
      <c r="V61" s="51">
        <v>0.83199999999999996</v>
      </c>
      <c r="W61" s="51" t="str">
        <f t="shared" si="514"/>
        <v>G</v>
      </c>
      <c r="X61" s="51" t="str">
        <f t="shared" si="515"/>
        <v>S</v>
      </c>
      <c r="Y61" s="51" t="str">
        <f t="shared" si="516"/>
        <v>VG</v>
      </c>
      <c r="Z61" s="51" t="str">
        <f t="shared" si="517"/>
        <v>G</v>
      </c>
      <c r="AA61" s="53">
        <v>0.74616055699305495</v>
      </c>
      <c r="AB61" s="53">
        <v>0.67909814418889003</v>
      </c>
      <c r="AC61" s="53">
        <v>14.057892180073001</v>
      </c>
      <c r="AD61" s="53">
        <v>10.3877828640448</v>
      </c>
      <c r="AE61" s="53">
        <v>0.50382481380629296</v>
      </c>
      <c r="AF61" s="53">
        <v>0.56648199954730305</v>
      </c>
      <c r="AG61" s="53">
        <v>0.84268686003554205</v>
      </c>
      <c r="AH61" s="53">
        <v>0.72946601556531199</v>
      </c>
      <c r="AI61" s="48" t="s">
        <v>69</v>
      </c>
      <c r="AJ61" s="48" t="s">
        <v>70</v>
      </c>
      <c r="AK61" s="48" t="s">
        <v>70</v>
      </c>
      <c r="AL61" s="48" t="s">
        <v>70</v>
      </c>
      <c r="AM61" s="48" t="s">
        <v>69</v>
      </c>
      <c r="AN61" s="48" t="s">
        <v>69</v>
      </c>
      <c r="AO61" s="48" t="s">
        <v>69</v>
      </c>
      <c r="AP61" s="48" t="s">
        <v>70</v>
      </c>
      <c r="AR61" s="54" t="s">
        <v>149</v>
      </c>
      <c r="AS61" s="53">
        <v>0.79445395584336498</v>
      </c>
      <c r="AT61" s="53">
        <v>0.793548832874162</v>
      </c>
      <c r="AU61" s="53">
        <v>8.4103450557926198</v>
      </c>
      <c r="AV61" s="53">
        <v>8.4276026771923807</v>
      </c>
      <c r="AW61" s="53">
        <v>0.45337186079049402</v>
      </c>
      <c r="AX61" s="53">
        <v>0.45436897685233502</v>
      </c>
      <c r="AY61" s="53">
        <v>0.85077270589057197</v>
      </c>
      <c r="AZ61" s="53">
        <v>0.85532850180283004</v>
      </c>
      <c r="BA61" s="48" t="s">
        <v>69</v>
      </c>
      <c r="BB61" s="48" t="s">
        <v>69</v>
      </c>
      <c r="BC61" s="48" t="s">
        <v>69</v>
      </c>
      <c r="BD61" s="48" t="s">
        <v>69</v>
      </c>
      <c r="BE61" s="48" t="s">
        <v>71</v>
      </c>
      <c r="BF61" s="48" t="s">
        <v>71</v>
      </c>
      <c r="BG61" s="48" t="s">
        <v>71</v>
      </c>
      <c r="BH61" s="48" t="s">
        <v>71</v>
      </c>
      <c r="BI61" s="49">
        <f t="shared" si="518"/>
        <v>1</v>
      </c>
      <c r="BJ61" s="49" t="s">
        <v>149</v>
      </c>
      <c r="BK61" s="53">
        <v>0.75847979630699902</v>
      </c>
      <c r="BL61" s="53">
        <v>0.76392120553183895</v>
      </c>
      <c r="BM61" s="53">
        <v>12.772944691857001</v>
      </c>
      <c r="BN61" s="53">
        <v>11.9197259371805</v>
      </c>
      <c r="BO61" s="53">
        <v>0.49144705075216599</v>
      </c>
      <c r="BP61" s="53">
        <v>0.485879403214584</v>
      </c>
      <c r="BQ61" s="53">
        <v>0.84162527161224499</v>
      </c>
      <c r="BR61" s="53">
        <v>0.84458503604716195</v>
      </c>
      <c r="BS61" s="49" t="s">
        <v>69</v>
      </c>
      <c r="BT61" s="49" t="s">
        <v>69</v>
      </c>
      <c r="BU61" s="49" t="s">
        <v>70</v>
      </c>
      <c r="BV61" s="49" t="s">
        <v>70</v>
      </c>
      <c r="BW61" s="49" t="s">
        <v>71</v>
      </c>
      <c r="BX61" s="49" t="s">
        <v>71</v>
      </c>
      <c r="BY61" s="49" t="s">
        <v>69</v>
      </c>
      <c r="BZ61" s="49" t="s">
        <v>69</v>
      </c>
    </row>
    <row r="62" spans="1:78" s="49" customFormat="1" x14ac:dyDescent="0.3">
      <c r="A62" s="48">
        <v>14184100</v>
      </c>
      <c r="B62" s="48">
        <v>23780883</v>
      </c>
      <c r="C62" s="49" t="s">
        <v>143</v>
      </c>
      <c r="D62" s="49" t="s">
        <v>190</v>
      </c>
      <c r="F62" s="50"/>
      <c r="G62" s="51">
        <v>0.83399999999999996</v>
      </c>
      <c r="H62" s="51" t="str">
        <f t="shared" ref="H62" si="519">IF(G62&gt;0.8,"VG",IF(G62&gt;0.7,"G",IF(G62&gt;0.45,"S","NS")))</f>
        <v>VG</v>
      </c>
      <c r="I62" s="51" t="str">
        <f t="shared" ref="I62" si="520">AI62</f>
        <v>G</v>
      </c>
      <c r="J62" s="51" t="str">
        <f t="shared" ref="J62" si="521">BB62</f>
        <v>G</v>
      </c>
      <c r="K62" s="51" t="str">
        <f t="shared" ref="K62" si="522">BT62</f>
        <v>G</v>
      </c>
      <c r="L62" s="52">
        <v>8.6E-3</v>
      </c>
      <c r="M62" s="51" t="str">
        <f t="shared" ref="M62" si="523">IF(ABS(L62)&lt;5%,"VG",IF(ABS(L62)&lt;10%,"G",IF(ABS(L62)&lt;15%,"S","NS")))</f>
        <v>VG</v>
      </c>
      <c r="N62" s="51" t="str">
        <f t="shared" ref="N62" si="524">AO62</f>
        <v>G</v>
      </c>
      <c r="O62" s="51" t="str">
        <f t="shared" ref="O62" si="525">BD62</f>
        <v>G</v>
      </c>
      <c r="P62" s="51" t="str">
        <f t="shared" ref="P62" si="526">BY62</f>
        <v>G</v>
      </c>
      <c r="Q62" s="51">
        <v>0.40799999999999997</v>
      </c>
      <c r="R62" s="51" t="str">
        <f t="shared" ref="R62" si="527">IF(Q62&lt;=0.5,"VG",IF(Q62&lt;=0.6,"G",IF(Q62&lt;=0.7,"S","NS")))</f>
        <v>VG</v>
      </c>
      <c r="S62" s="51" t="str">
        <f t="shared" ref="S62" si="528">AN62</f>
        <v>G</v>
      </c>
      <c r="T62" s="51" t="str">
        <f t="shared" ref="T62" si="529">BF62</f>
        <v>VG</v>
      </c>
      <c r="U62" s="51" t="str">
        <f t="shared" ref="U62" si="530">BX62</f>
        <v>VG</v>
      </c>
      <c r="V62" s="51">
        <v>0.84399999999999997</v>
      </c>
      <c r="W62" s="51" t="str">
        <f t="shared" ref="W62" si="531">IF(V62&gt;0.85,"VG",IF(V62&gt;0.75,"G",IF(V62&gt;0.6,"S","NS")))</f>
        <v>G</v>
      </c>
      <c r="X62" s="51" t="str">
        <f t="shared" ref="X62" si="532">AP62</f>
        <v>S</v>
      </c>
      <c r="Y62" s="51" t="str">
        <f t="shared" ref="Y62" si="533">BH62</f>
        <v>VG</v>
      </c>
      <c r="Z62" s="51" t="str">
        <f t="shared" ref="Z62" si="534">BZ62</f>
        <v>G</v>
      </c>
      <c r="AA62" s="53">
        <v>0.74616055699305495</v>
      </c>
      <c r="AB62" s="53">
        <v>0.67909814418889003</v>
      </c>
      <c r="AC62" s="53">
        <v>14.057892180073001</v>
      </c>
      <c r="AD62" s="53">
        <v>10.3877828640448</v>
      </c>
      <c r="AE62" s="53">
        <v>0.50382481380629296</v>
      </c>
      <c r="AF62" s="53">
        <v>0.56648199954730305</v>
      </c>
      <c r="AG62" s="53">
        <v>0.84268686003554205</v>
      </c>
      <c r="AH62" s="53">
        <v>0.72946601556531199</v>
      </c>
      <c r="AI62" s="48" t="s">
        <v>69</v>
      </c>
      <c r="AJ62" s="48" t="s">
        <v>70</v>
      </c>
      <c r="AK62" s="48" t="s">
        <v>70</v>
      </c>
      <c r="AL62" s="48" t="s">
        <v>70</v>
      </c>
      <c r="AM62" s="48" t="s">
        <v>69</v>
      </c>
      <c r="AN62" s="48" t="s">
        <v>69</v>
      </c>
      <c r="AO62" s="48" t="s">
        <v>69</v>
      </c>
      <c r="AP62" s="48" t="s">
        <v>70</v>
      </c>
      <c r="AR62" s="54" t="s">
        <v>149</v>
      </c>
      <c r="AS62" s="53">
        <v>0.79445395584336498</v>
      </c>
      <c r="AT62" s="53">
        <v>0.793548832874162</v>
      </c>
      <c r="AU62" s="53">
        <v>8.4103450557926198</v>
      </c>
      <c r="AV62" s="53">
        <v>8.4276026771923807</v>
      </c>
      <c r="AW62" s="53">
        <v>0.45337186079049402</v>
      </c>
      <c r="AX62" s="53">
        <v>0.45436897685233502</v>
      </c>
      <c r="AY62" s="53">
        <v>0.85077270589057197</v>
      </c>
      <c r="AZ62" s="53">
        <v>0.85532850180283004</v>
      </c>
      <c r="BA62" s="48" t="s">
        <v>69</v>
      </c>
      <c r="BB62" s="48" t="s">
        <v>69</v>
      </c>
      <c r="BC62" s="48" t="s">
        <v>69</v>
      </c>
      <c r="BD62" s="48" t="s">
        <v>69</v>
      </c>
      <c r="BE62" s="48" t="s">
        <v>71</v>
      </c>
      <c r="BF62" s="48" t="s">
        <v>71</v>
      </c>
      <c r="BG62" s="48" t="s">
        <v>71</v>
      </c>
      <c r="BH62" s="48" t="s">
        <v>71</v>
      </c>
      <c r="BI62" s="49">
        <f t="shared" ref="BI62" si="535">IF(BJ62=AR62,1,0)</f>
        <v>1</v>
      </c>
      <c r="BJ62" s="49" t="s">
        <v>149</v>
      </c>
      <c r="BK62" s="53">
        <v>0.75847979630699902</v>
      </c>
      <c r="BL62" s="53">
        <v>0.76392120553183895</v>
      </c>
      <c r="BM62" s="53">
        <v>12.772944691857001</v>
      </c>
      <c r="BN62" s="53">
        <v>11.9197259371805</v>
      </c>
      <c r="BO62" s="53">
        <v>0.49144705075216599</v>
      </c>
      <c r="BP62" s="53">
        <v>0.485879403214584</v>
      </c>
      <c r="BQ62" s="53">
        <v>0.84162527161224499</v>
      </c>
      <c r="BR62" s="53">
        <v>0.84458503604716195</v>
      </c>
      <c r="BS62" s="49" t="s">
        <v>69</v>
      </c>
      <c r="BT62" s="49" t="s">
        <v>69</v>
      </c>
      <c r="BU62" s="49" t="s">
        <v>70</v>
      </c>
      <c r="BV62" s="49" t="s">
        <v>70</v>
      </c>
      <c r="BW62" s="49" t="s">
        <v>71</v>
      </c>
      <c r="BX62" s="49" t="s">
        <v>71</v>
      </c>
      <c r="BY62" s="49" t="s">
        <v>69</v>
      </c>
      <c r="BZ62" s="49" t="s">
        <v>69</v>
      </c>
    </row>
    <row r="63" spans="1:78" s="49" customFormat="1" x14ac:dyDescent="0.3">
      <c r="A63" s="48">
        <v>14184100</v>
      </c>
      <c r="B63" s="48">
        <v>23780883</v>
      </c>
      <c r="C63" s="49" t="s">
        <v>143</v>
      </c>
      <c r="D63" s="49" t="s">
        <v>199</v>
      </c>
      <c r="F63" s="50"/>
      <c r="G63" s="51">
        <v>0.83399999999999996</v>
      </c>
      <c r="H63" s="51" t="str">
        <f t="shared" ref="H63" si="536">IF(G63&gt;0.8,"VG",IF(G63&gt;0.7,"G",IF(G63&gt;0.45,"S","NS")))</f>
        <v>VG</v>
      </c>
      <c r="I63" s="51" t="str">
        <f t="shared" ref="I63" si="537">AI63</f>
        <v>G</v>
      </c>
      <c r="J63" s="51" t="str">
        <f t="shared" ref="J63" si="538">BB63</f>
        <v>G</v>
      </c>
      <c r="K63" s="51" t="str">
        <f t="shared" ref="K63" si="539">BT63</f>
        <v>G</v>
      </c>
      <c r="L63" s="52">
        <v>1.29E-2</v>
      </c>
      <c r="M63" s="51" t="str">
        <f t="shared" ref="M63" si="540">IF(ABS(L63)&lt;5%,"VG",IF(ABS(L63)&lt;10%,"G",IF(ABS(L63)&lt;15%,"S","NS")))</f>
        <v>VG</v>
      </c>
      <c r="N63" s="51" t="str">
        <f t="shared" ref="N63" si="541">AO63</f>
        <v>G</v>
      </c>
      <c r="O63" s="51" t="str">
        <f t="shared" ref="O63" si="542">BD63</f>
        <v>G</v>
      </c>
      <c r="P63" s="51" t="str">
        <f t="shared" ref="P63" si="543">BY63</f>
        <v>G</v>
      </c>
      <c r="Q63" s="51">
        <v>0.40799999999999997</v>
      </c>
      <c r="R63" s="51" t="str">
        <f t="shared" ref="R63" si="544">IF(Q63&lt;=0.5,"VG",IF(Q63&lt;=0.6,"G",IF(Q63&lt;=0.7,"S","NS")))</f>
        <v>VG</v>
      </c>
      <c r="S63" s="51" t="str">
        <f t="shared" ref="S63" si="545">AN63</f>
        <v>G</v>
      </c>
      <c r="T63" s="51" t="str">
        <f t="shared" ref="T63" si="546">BF63</f>
        <v>VG</v>
      </c>
      <c r="U63" s="51" t="str">
        <f t="shared" ref="U63" si="547">BX63</f>
        <v>VG</v>
      </c>
      <c r="V63" s="51">
        <v>0.84399999999999997</v>
      </c>
      <c r="W63" s="51" t="str">
        <f t="shared" ref="W63" si="548">IF(V63&gt;0.85,"VG",IF(V63&gt;0.75,"G",IF(V63&gt;0.6,"S","NS")))</f>
        <v>G</v>
      </c>
      <c r="X63" s="51" t="str">
        <f t="shared" ref="X63" si="549">AP63</f>
        <v>S</v>
      </c>
      <c r="Y63" s="51" t="str">
        <f t="shared" ref="Y63" si="550">BH63</f>
        <v>VG</v>
      </c>
      <c r="Z63" s="51" t="str">
        <f t="shared" ref="Z63" si="551">BZ63</f>
        <v>G</v>
      </c>
      <c r="AA63" s="53">
        <v>0.74616055699305495</v>
      </c>
      <c r="AB63" s="53">
        <v>0.67909814418889003</v>
      </c>
      <c r="AC63" s="53">
        <v>14.057892180073001</v>
      </c>
      <c r="AD63" s="53">
        <v>10.3877828640448</v>
      </c>
      <c r="AE63" s="53">
        <v>0.50382481380629296</v>
      </c>
      <c r="AF63" s="53">
        <v>0.56648199954730305</v>
      </c>
      <c r="AG63" s="53">
        <v>0.84268686003554205</v>
      </c>
      <c r="AH63" s="53">
        <v>0.72946601556531199</v>
      </c>
      <c r="AI63" s="48" t="s">
        <v>69</v>
      </c>
      <c r="AJ63" s="48" t="s">
        <v>70</v>
      </c>
      <c r="AK63" s="48" t="s">
        <v>70</v>
      </c>
      <c r="AL63" s="48" t="s">
        <v>70</v>
      </c>
      <c r="AM63" s="48" t="s">
        <v>69</v>
      </c>
      <c r="AN63" s="48" t="s">
        <v>69</v>
      </c>
      <c r="AO63" s="48" t="s">
        <v>69</v>
      </c>
      <c r="AP63" s="48" t="s">
        <v>70</v>
      </c>
      <c r="AR63" s="54" t="s">
        <v>149</v>
      </c>
      <c r="AS63" s="53">
        <v>0.79445395584336498</v>
      </c>
      <c r="AT63" s="53">
        <v>0.793548832874162</v>
      </c>
      <c r="AU63" s="53">
        <v>8.4103450557926198</v>
      </c>
      <c r="AV63" s="53">
        <v>8.4276026771923807</v>
      </c>
      <c r="AW63" s="53">
        <v>0.45337186079049402</v>
      </c>
      <c r="AX63" s="53">
        <v>0.45436897685233502</v>
      </c>
      <c r="AY63" s="53">
        <v>0.85077270589057197</v>
      </c>
      <c r="AZ63" s="53">
        <v>0.85532850180283004</v>
      </c>
      <c r="BA63" s="48" t="s">
        <v>69</v>
      </c>
      <c r="BB63" s="48" t="s">
        <v>69</v>
      </c>
      <c r="BC63" s="48" t="s">
        <v>69</v>
      </c>
      <c r="BD63" s="48" t="s">
        <v>69</v>
      </c>
      <c r="BE63" s="48" t="s">
        <v>71</v>
      </c>
      <c r="BF63" s="48" t="s">
        <v>71</v>
      </c>
      <c r="BG63" s="48" t="s">
        <v>71</v>
      </c>
      <c r="BH63" s="48" t="s">
        <v>71</v>
      </c>
      <c r="BI63" s="49">
        <f t="shared" ref="BI63" si="552">IF(BJ63=AR63,1,0)</f>
        <v>1</v>
      </c>
      <c r="BJ63" s="49" t="s">
        <v>149</v>
      </c>
      <c r="BK63" s="53">
        <v>0.75847979630699902</v>
      </c>
      <c r="BL63" s="53">
        <v>0.76392120553183895</v>
      </c>
      <c r="BM63" s="53">
        <v>12.772944691857001</v>
      </c>
      <c r="BN63" s="53">
        <v>11.9197259371805</v>
      </c>
      <c r="BO63" s="53">
        <v>0.49144705075216599</v>
      </c>
      <c r="BP63" s="53">
        <v>0.485879403214584</v>
      </c>
      <c r="BQ63" s="53">
        <v>0.84162527161224499</v>
      </c>
      <c r="BR63" s="53">
        <v>0.84458503604716195</v>
      </c>
      <c r="BS63" s="49" t="s">
        <v>69</v>
      </c>
      <c r="BT63" s="49" t="s">
        <v>69</v>
      </c>
      <c r="BU63" s="49" t="s">
        <v>70</v>
      </c>
      <c r="BV63" s="49" t="s">
        <v>70</v>
      </c>
      <c r="BW63" s="49" t="s">
        <v>71</v>
      </c>
      <c r="BX63" s="49" t="s">
        <v>71</v>
      </c>
      <c r="BY63" s="49" t="s">
        <v>69</v>
      </c>
      <c r="BZ63" s="49" t="s">
        <v>69</v>
      </c>
    </row>
    <row r="64" spans="1:78" s="49" customFormat="1" x14ac:dyDescent="0.3">
      <c r="A64" s="48">
        <v>14184100</v>
      </c>
      <c r="B64" s="48">
        <v>23780883</v>
      </c>
      <c r="C64" s="49" t="s">
        <v>143</v>
      </c>
      <c r="D64" s="49" t="s">
        <v>201</v>
      </c>
      <c r="F64" s="50"/>
      <c r="G64" s="51">
        <v>0.83799999999999997</v>
      </c>
      <c r="H64" s="51" t="str">
        <f t="shared" ref="H64" si="553">IF(G64&gt;0.8,"VG",IF(G64&gt;0.7,"G",IF(G64&gt;0.45,"S","NS")))</f>
        <v>VG</v>
      </c>
      <c r="I64" s="51" t="str">
        <f t="shared" ref="I64" si="554">AI64</f>
        <v>G</v>
      </c>
      <c r="J64" s="51" t="str">
        <f t="shared" ref="J64" si="555">BB64</f>
        <v>G</v>
      </c>
      <c r="K64" s="51" t="str">
        <f t="shared" ref="K64" si="556">BT64</f>
        <v>G</v>
      </c>
      <c r="L64" s="52">
        <v>0.02</v>
      </c>
      <c r="M64" s="51" t="str">
        <f t="shared" ref="M64" si="557">IF(ABS(L64)&lt;5%,"VG",IF(ABS(L64)&lt;10%,"G",IF(ABS(L64)&lt;15%,"S","NS")))</f>
        <v>VG</v>
      </c>
      <c r="N64" s="51" t="str">
        <f t="shared" ref="N64" si="558">AO64</f>
        <v>G</v>
      </c>
      <c r="O64" s="51" t="str">
        <f t="shared" ref="O64" si="559">BD64</f>
        <v>G</v>
      </c>
      <c r="P64" s="51" t="str">
        <f t="shared" ref="P64" si="560">BY64</f>
        <v>G</v>
      </c>
      <c r="Q64" s="51">
        <v>0.40300000000000002</v>
      </c>
      <c r="R64" s="51" t="str">
        <f t="shared" ref="R64" si="561">IF(Q64&lt;=0.5,"VG",IF(Q64&lt;=0.6,"G",IF(Q64&lt;=0.7,"S","NS")))</f>
        <v>VG</v>
      </c>
      <c r="S64" s="51" t="str">
        <f t="shared" ref="S64" si="562">AN64</f>
        <v>G</v>
      </c>
      <c r="T64" s="51" t="str">
        <f t="shared" ref="T64" si="563">BF64</f>
        <v>VG</v>
      </c>
      <c r="U64" s="51" t="str">
        <f t="shared" ref="U64" si="564">BX64</f>
        <v>VG</v>
      </c>
      <c r="V64" s="51">
        <v>0.85</v>
      </c>
      <c r="W64" s="51" t="str">
        <f t="shared" ref="W64" si="565">IF(V64&gt;0.85,"VG",IF(V64&gt;0.75,"G",IF(V64&gt;0.6,"S","NS")))</f>
        <v>G</v>
      </c>
      <c r="X64" s="51" t="str">
        <f t="shared" ref="X64" si="566">AP64</f>
        <v>S</v>
      </c>
      <c r="Y64" s="51" t="str">
        <f t="shared" ref="Y64" si="567">BH64</f>
        <v>VG</v>
      </c>
      <c r="Z64" s="51" t="str">
        <f t="shared" ref="Z64" si="568">BZ64</f>
        <v>G</v>
      </c>
      <c r="AA64" s="53">
        <v>0.74616055699305495</v>
      </c>
      <c r="AB64" s="53">
        <v>0.67909814418889003</v>
      </c>
      <c r="AC64" s="53">
        <v>14.057892180073001</v>
      </c>
      <c r="AD64" s="53">
        <v>10.3877828640448</v>
      </c>
      <c r="AE64" s="53">
        <v>0.50382481380629296</v>
      </c>
      <c r="AF64" s="53">
        <v>0.56648199954730305</v>
      </c>
      <c r="AG64" s="53">
        <v>0.84268686003554205</v>
      </c>
      <c r="AH64" s="53">
        <v>0.72946601556531199</v>
      </c>
      <c r="AI64" s="48" t="s">
        <v>69</v>
      </c>
      <c r="AJ64" s="48" t="s">
        <v>70</v>
      </c>
      <c r="AK64" s="48" t="s">
        <v>70</v>
      </c>
      <c r="AL64" s="48" t="s">
        <v>70</v>
      </c>
      <c r="AM64" s="48" t="s">
        <v>69</v>
      </c>
      <c r="AN64" s="48" t="s">
        <v>69</v>
      </c>
      <c r="AO64" s="48" t="s">
        <v>69</v>
      </c>
      <c r="AP64" s="48" t="s">
        <v>70</v>
      </c>
      <c r="AR64" s="54" t="s">
        <v>149</v>
      </c>
      <c r="AS64" s="53">
        <v>0.79445395584336498</v>
      </c>
      <c r="AT64" s="53">
        <v>0.793548832874162</v>
      </c>
      <c r="AU64" s="53">
        <v>8.4103450557926198</v>
      </c>
      <c r="AV64" s="53">
        <v>8.4276026771923807</v>
      </c>
      <c r="AW64" s="53">
        <v>0.45337186079049402</v>
      </c>
      <c r="AX64" s="53">
        <v>0.45436897685233502</v>
      </c>
      <c r="AY64" s="53">
        <v>0.85077270589057197</v>
      </c>
      <c r="AZ64" s="53">
        <v>0.85532850180283004</v>
      </c>
      <c r="BA64" s="48" t="s">
        <v>69</v>
      </c>
      <c r="BB64" s="48" t="s">
        <v>69</v>
      </c>
      <c r="BC64" s="48" t="s">
        <v>69</v>
      </c>
      <c r="BD64" s="48" t="s">
        <v>69</v>
      </c>
      <c r="BE64" s="48" t="s">
        <v>71</v>
      </c>
      <c r="BF64" s="48" t="s">
        <v>71</v>
      </c>
      <c r="BG64" s="48" t="s">
        <v>71</v>
      </c>
      <c r="BH64" s="48" t="s">
        <v>71</v>
      </c>
      <c r="BI64" s="49">
        <f t="shared" ref="BI64" si="569">IF(BJ64=AR64,1,0)</f>
        <v>1</v>
      </c>
      <c r="BJ64" s="49" t="s">
        <v>149</v>
      </c>
      <c r="BK64" s="53">
        <v>0.75847979630699902</v>
      </c>
      <c r="BL64" s="53">
        <v>0.76392120553183895</v>
      </c>
      <c r="BM64" s="53">
        <v>12.772944691857001</v>
      </c>
      <c r="BN64" s="53">
        <v>11.9197259371805</v>
      </c>
      <c r="BO64" s="53">
        <v>0.49144705075216599</v>
      </c>
      <c r="BP64" s="53">
        <v>0.485879403214584</v>
      </c>
      <c r="BQ64" s="53">
        <v>0.84162527161224499</v>
      </c>
      <c r="BR64" s="53">
        <v>0.84458503604716195</v>
      </c>
      <c r="BS64" s="49" t="s">
        <v>69</v>
      </c>
      <c r="BT64" s="49" t="s">
        <v>69</v>
      </c>
      <c r="BU64" s="49" t="s">
        <v>70</v>
      </c>
      <c r="BV64" s="49" t="s">
        <v>70</v>
      </c>
      <c r="BW64" s="49" t="s">
        <v>71</v>
      </c>
      <c r="BX64" s="49" t="s">
        <v>71</v>
      </c>
      <c r="BY64" s="49" t="s">
        <v>69</v>
      </c>
      <c r="BZ64" s="49" t="s">
        <v>69</v>
      </c>
    </row>
    <row r="65" spans="1:78" s="70" customFormat="1" x14ac:dyDescent="0.3">
      <c r="A65" s="69"/>
      <c r="B65" s="69"/>
      <c r="F65" s="71"/>
      <c r="G65" s="72"/>
      <c r="H65" s="72"/>
      <c r="I65" s="72"/>
      <c r="J65" s="72"/>
      <c r="K65" s="72"/>
      <c r="L65" s="73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4"/>
      <c r="AB65" s="74"/>
      <c r="AC65" s="74"/>
      <c r="AD65" s="74"/>
      <c r="AE65" s="74"/>
      <c r="AF65" s="74"/>
      <c r="AG65" s="74"/>
      <c r="AH65" s="74"/>
      <c r="AI65" s="69"/>
      <c r="AJ65" s="69"/>
      <c r="AK65" s="69"/>
      <c r="AL65" s="69"/>
      <c r="AM65" s="69"/>
      <c r="AN65" s="69"/>
      <c r="AO65" s="69"/>
      <c r="AP65" s="69"/>
      <c r="AR65" s="75"/>
      <c r="AS65" s="74"/>
      <c r="AT65" s="74"/>
      <c r="AU65" s="74"/>
      <c r="AV65" s="74"/>
      <c r="AW65" s="74"/>
      <c r="AX65" s="74"/>
      <c r="AY65" s="74"/>
      <c r="AZ65" s="74"/>
      <c r="BA65" s="69"/>
      <c r="BB65" s="69"/>
      <c r="BC65" s="69"/>
      <c r="BD65" s="69"/>
      <c r="BE65" s="69"/>
      <c r="BF65" s="69"/>
      <c r="BG65" s="69"/>
      <c r="BH65" s="69"/>
      <c r="BK65" s="74"/>
      <c r="BL65" s="74"/>
      <c r="BM65" s="74"/>
      <c r="BN65" s="74"/>
      <c r="BO65" s="74"/>
      <c r="BP65" s="74"/>
      <c r="BQ65" s="74"/>
      <c r="BR65" s="74"/>
    </row>
    <row r="66" spans="1:78" x14ac:dyDescent="0.3">
      <c r="A66" s="32" t="s">
        <v>56</v>
      </c>
    </row>
    <row r="67" spans="1:78" x14ac:dyDescent="0.3">
      <c r="A67" s="3" t="s">
        <v>16</v>
      </c>
      <c r="B67" s="3" t="s">
        <v>55</v>
      </c>
      <c r="G67" s="16" t="s">
        <v>48</v>
      </c>
      <c r="L67" s="19" t="s">
        <v>49</v>
      </c>
      <c r="Q67" s="17" t="s">
        <v>50</v>
      </c>
      <c r="V67" s="18" t="s">
        <v>51</v>
      </c>
      <c r="AA67" s="36" t="s">
        <v>64</v>
      </c>
      <c r="AB67" s="36" t="s">
        <v>65</v>
      </c>
      <c r="AC67" s="37" t="s">
        <v>64</v>
      </c>
      <c r="AD67" s="37" t="s">
        <v>65</v>
      </c>
      <c r="AE67" s="38" t="s">
        <v>64</v>
      </c>
      <c r="AF67" s="38" t="s">
        <v>65</v>
      </c>
      <c r="AG67" s="3" t="s">
        <v>64</v>
      </c>
      <c r="AH67" s="3" t="s">
        <v>65</v>
      </c>
      <c r="AI67" s="39" t="s">
        <v>64</v>
      </c>
      <c r="AJ67" s="39" t="s">
        <v>65</v>
      </c>
      <c r="AK67" s="37" t="s">
        <v>64</v>
      </c>
      <c r="AL67" s="37" t="s">
        <v>65</v>
      </c>
      <c r="AM67" s="38" t="s">
        <v>64</v>
      </c>
      <c r="AN67" s="38" t="s">
        <v>65</v>
      </c>
      <c r="AO67" s="3" t="s">
        <v>64</v>
      </c>
      <c r="AP67" s="3" t="s">
        <v>65</v>
      </c>
      <c r="AS67" s="36" t="s">
        <v>66</v>
      </c>
      <c r="AT67" s="36" t="s">
        <v>67</v>
      </c>
      <c r="AU67" s="40" t="s">
        <v>66</v>
      </c>
      <c r="AV67" s="40" t="s">
        <v>67</v>
      </c>
      <c r="AW67" s="41" t="s">
        <v>66</v>
      </c>
      <c r="AX67" s="41" t="s">
        <v>67</v>
      </c>
      <c r="AY67" s="3" t="s">
        <v>66</v>
      </c>
      <c r="AZ67" s="3" t="s">
        <v>67</v>
      </c>
      <c r="BA67" s="36" t="s">
        <v>66</v>
      </c>
      <c r="BB67" s="36" t="s">
        <v>67</v>
      </c>
      <c r="BC67" s="40" t="s">
        <v>66</v>
      </c>
      <c r="BD67" s="40" t="s">
        <v>67</v>
      </c>
      <c r="BE67" s="41" t="s">
        <v>66</v>
      </c>
      <c r="BF67" s="41" t="s">
        <v>67</v>
      </c>
      <c r="BG67" s="3" t="s">
        <v>66</v>
      </c>
      <c r="BH67" s="3" t="s">
        <v>67</v>
      </c>
      <c r="BK67" s="35" t="s">
        <v>66</v>
      </c>
      <c r="BL67" s="35" t="s">
        <v>67</v>
      </c>
      <c r="BM67" s="35" t="s">
        <v>66</v>
      </c>
      <c r="BN67" s="35" t="s">
        <v>67</v>
      </c>
      <c r="BO67" s="35" t="s">
        <v>66</v>
      </c>
      <c r="BP67" s="35" t="s">
        <v>67</v>
      </c>
      <c r="BQ67" s="35" t="s">
        <v>66</v>
      </c>
      <c r="BR67" s="35" t="s">
        <v>67</v>
      </c>
      <c r="BS67" t="s">
        <v>66</v>
      </c>
      <c r="BT67" t="s">
        <v>67</v>
      </c>
      <c r="BU67" t="s">
        <v>66</v>
      </c>
      <c r="BV67" t="s">
        <v>67</v>
      </c>
      <c r="BW67" t="s">
        <v>66</v>
      </c>
      <c r="BX67" t="s">
        <v>67</v>
      </c>
      <c r="BY67" t="s">
        <v>66</v>
      </c>
      <c r="BZ67" t="s">
        <v>67</v>
      </c>
    </row>
    <row r="68" spans="1:78" s="56" customFormat="1" x14ac:dyDescent="0.3">
      <c r="A68" s="55">
        <v>14178000</v>
      </c>
      <c r="B68" s="55">
        <v>23780591</v>
      </c>
      <c r="C68" s="56" t="s">
        <v>136</v>
      </c>
      <c r="D68" s="56" t="s">
        <v>151</v>
      </c>
      <c r="E68" s="56" t="s">
        <v>152</v>
      </c>
      <c r="F68" s="57">
        <v>1.9</v>
      </c>
      <c r="G68" s="58">
        <v>0.503</v>
      </c>
      <c r="H68" s="58" t="str">
        <f t="shared" ref="H68" si="570">IF(G68&gt;0.8,"VG",IF(G68&gt;0.7,"G",IF(G68&gt;0.45,"S","NS")))</f>
        <v>S</v>
      </c>
      <c r="I68" s="58" t="str">
        <f t="shared" ref="I68" si="571">IF(H68&gt;0.8,"VG",IF(H68&gt;0.7,"G",IF(H68&gt;0.45,"S","NS")))</f>
        <v>VG</v>
      </c>
      <c r="J68" s="58" t="str">
        <f t="shared" ref="J68" si="572">IF(I68&gt;0.8,"VG",IF(I68&gt;0.7,"G",IF(I68&gt;0.45,"S","NS")))</f>
        <v>VG</v>
      </c>
      <c r="K68" s="58" t="str">
        <f t="shared" ref="K68" si="573">IF(J68&gt;0.8,"VG",IF(J68&gt;0.7,"G",IF(J68&gt;0.45,"S","NS")))</f>
        <v>VG</v>
      </c>
      <c r="L68" s="59">
        <v>0.26400000000000001</v>
      </c>
      <c r="M68" s="58" t="str">
        <f t="shared" ref="M68" si="574">IF(ABS(L68)&lt;5%,"VG",IF(ABS(L68)&lt;10%,"G",IF(ABS(L68)&lt;15%,"S","NS")))</f>
        <v>NS</v>
      </c>
      <c r="N68" s="58" t="str">
        <f t="shared" ref="N68" si="575">AO68</f>
        <v>G</v>
      </c>
      <c r="O68" s="58" t="str">
        <f t="shared" ref="O68" si="576">BD68</f>
        <v>VG</v>
      </c>
      <c r="P68" s="58" t="str">
        <f t="shared" ref="P68" si="577">BY68</f>
        <v>G</v>
      </c>
      <c r="Q68" s="58">
        <v>0.64</v>
      </c>
      <c r="R68" s="58" t="str">
        <f t="shared" ref="R68" si="578">IF(Q68&lt;=0.5,"VG",IF(Q68&lt;=0.6,"G",IF(Q68&lt;=0.7,"S","NS")))</f>
        <v>S</v>
      </c>
      <c r="S68" s="58" t="str">
        <f t="shared" ref="S68" si="579">AN68</f>
        <v>G</v>
      </c>
      <c r="T68" s="58" t="str">
        <f t="shared" ref="T68" si="580">BF68</f>
        <v>VG</v>
      </c>
      <c r="U68" s="58" t="str">
        <f t="shared" ref="U68" si="581">BX68</f>
        <v>VG</v>
      </c>
      <c r="V68" s="58">
        <v>0.93100000000000005</v>
      </c>
      <c r="W68" s="58" t="str">
        <f t="shared" ref="W68" si="582">IF(V68&gt;0.85,"VG",IF(V68&gt;0.75,"G",IF(V68&gt;0.6,"S","NS")))</f>
        <v>VG</v>
      </c>
      <c r="X68" s="58" t="str">
        <f t="shared" ref="X68" si="583">AP68</f>
        <v>G</v>
      </c>
      <c r="Y68" s="58" t="str">
        <f t="shared" ref="Y68" si="584">BH68</f>
        <v>G</v>
      </c>
      <c r="Z68" s="58" t="str">
        <f t="shared" ref="Z68" si="585">BZ68</f>
        <v>G</v>
      </c>
      <c r="AA68" s="60">
        <v>0.78799953754496599</v>
      </c>
      <c r="AB68" s="60">
        <v>0.74231516764619199</v>
      </c>
      <c r="AC68" s="60">
        <v>6.3730276493055698</v>
      </c>
      <c r="AD68" s="60">
        <v>3.5550552816532499</v>
      </c>
      <c r="AE68" s="60">
        <v>0.460435079522656</v>
      </c>
      <c r="AF68" s="60">
        <v>0.50762666631473197</v>
      </c>
      <c r="AG68" s="60">
        <v>0.81960087726055897</v>
      </c>
      <c r="AH68" s="60">
        <v>0.76903304690682195</v>
      </c>
      <c r="AI68" s="55" t="s">
        <v>69</v>
      </c>
      <c r="AJ68" s="55" t="s">
        <v>69</v>
      </c>
      <c r="AK68" s="55" t="s">
        <v>69</v>
      </c>
      <c r="AL68" s="55" t="s">
        <v>71</v>
      </c>
      <c r="AM68" s="55" t="s">
        <v>71</v>
      </c>
      <c r="AN68" s="55" t="s">
        <v>69</v>
      </c>
      <c r="AO68" s="55" t="s">
        <v>69</v>
      </c>
      <c r="AP68" s="55" t="s">
        <v>69</v>
      </c>
      <c r="AR68" s="61" t="s">
        <v>150</v>
      </c>
      <c r="AS68" s="60">
        <v>0.78214161428741102</v>
      </c>
      <c r="AT68" s="60">
        <v>0.80702418723414904</v>
      </c>
      <c r="AU68" s="60">
        <v>-2.50314578231451</v>
      </c>
      <c r="AV68" s="60">
        <v>-2.47166366777188</v>
      </c>
      <c r="AW68" s="60">
        <v>0.46675302432077398</v>
      </c>
      <c r="AX68" s="60">
        <v>0.43929012368348502</v>
      </c>
      <c r="AY68" s="60">
        <v>0.82212711382631498</v>
      </c>
      <c r="AZ68" s="60">
        <v>0.84071170320223898</v>
      </c>
      <c r="BA68" s="55" t="s">
        <v>69</v>
      </c>
      <c r="BB68" s="55" t="s">
        <v>71</v>
      </c>
      <c r="BC68" s="55" t="s">
        <v>71</v>
      </c>
      <c r="BD68" s="55" t="s">
        <v>71</v>
      </c>
      <c r="BE68" s="55" t="s">
        <v>71</v>
      </c>
      <c r="BF68" s="55" t="s">
        <v>71</v>
      </c>
      <c r="BG68" s="55" t="s">
        <v>69</v>
      </c>
      <c r="BH68" s="55" t="s">
        <v>69</v>
      </c>
      <c r="BI68" s="56">
        <f t="shared" ref="BI68" si="586">IF(BJ68=AR68,1,0)</f>
        <v>1</v>
      </c>
      <c r="BJ68" s="56" t="s">
        <v>150</v>
      </c>
      <c r="BK68" s="60">
        <v>0.78483542594902</v>
      </c>
      <c r="BL68" s="60">
        <v>0.809274585790839</v>
      </c>
      <c r="BM68" s="60">
        <v>5.5400894370249301</v>
      </c>
      <c r="BN68" s="60">
        <v>4.3717467939577901</v>
      </c>
      <c r="BO68" s="60">
        <v>0.46385835559034599</v>
      </c>
      <c r="BP68" s="60">
        <v>0.436721208792476</v>
      </c>
      <c r="BQ68" s="60">
        <v>0.82459162523038998</v>
      </c>
      <c r="BR68" s="60">
        <v>0.84301761051813595</v>
      </c>
      <c r="BS68" s="56" t="s">
        <v>69</v>
      </c>
      <c r="BT68" s="56" t="s">
        <v>71</v>
      </c>
      <c r="BU68" s="56" t="s">
        <v>69</v>
      </c>
      <c r="BV68" s="56" t="s">
        <v>71</v>
      </c>
      <c r="BW68" s="56" t="s">
        <v>71</v>
      </c>
      <c r="BX68" s="56" t="s">
        <v>71</v>
      </c>
      <c r="BY68" s="56" t="s">
        <v>69</v>
      </c>
      <c r="BZ68" s="56" t="s">
        <v>69</v>
      </c>
    </row>
    <row r="69" spans="1:78" s="30" customFormat="1" x14ac:dyDescent="0.3">
      <c r="A69" s="36">
        <v>14178000</v>
      </c>
      <c r="B69" s="36">
        <v>23780591</v>
      </c>
      <c r="C69" s="30" t="s">
        <v>136</v>
      </c>
      <c r="D69" s="30" t="s">
        <v>184</v>
      </c>
      <c r="E69" s="30" t="s">
        <v>163</v>
      </c>
      <c r="F69" s="63">
        <v>2.9</v>
      </c>
      <c r="G69" s="24">
        <v>-0.38</v>
      </c>
      <c r="H69" s="24" t="str">
        <f t="shared" ref="H69" si="587">IF(G69&gt;0.8,"VG",IF(G69&gt;0.7,"G",IF(G69&gt;0.45,"S","NS")))</f>
        <v>NS</v>
      </c>
      <c r="I69" s="24" t="str">
        <f t="shared" ref="I69" si="588">IF(H69&gt;0.8,"VG",IF(H69&gt;0.7,"G",IF(H69&gt;0.45,"S","NS")))</f>
        <v>VG</v>
      </c>
      <c r="J69" s="24" t="str">
        <f t="shared" ref="J69" si="589">IF(I69&gt;0.8,"VG",IF(I69&gt;0.7,"G",IF(I69&gt;0.45,"S","NS")))</f>
        <v>VG</v>
      </c>
      <c r="K69" s="24" t="str">
        <f t="shared" ref="K69" si="590">IF(J69&gt;0.8,"VG",IF(J69&gt;0.7,"G",IF(J69&gt;0.45,"S","NS")))</f>
        <v>VG</v>
      </c>
      <c r="L69" s="25">
        <v>0.55400000000000005</v>
      </c>
      <c r="M69" s="24" t="str">
        <f t="shared" ref="M69" si="591">IF(ABS(L69)&lt;5%,"VG",IF(ABS(L69)&lt;10%,"G",IF(ABS(L69)&lt;15%,"S","NS")))</f>
        <v>NS</v>
      </c>
      <c r="N69" s="24" t="str">
        <f t="shared" ref="N69" si="592">AO69</f>
        <v>G</v>
      </c>
      <c r="O69" s="24" t="str">
        <f t="shared" ref="O69" si="593">BD69</f>
        <v>VG</v>
      </c>
      <c r="P69" s="24" t="str">
        <f t="shared" ref="P69" si="594">BY69</f>
        <v>G</v>
      </c>
      <c r="Q69" s="24">
        <v>0.91</v>
      </c>
      <c r="R69" s="24" t="str">
        <f t="shared" ref="R69" si="595">IF(Q69&lt;=0.5,"VG",IF(Q69&lt;=0.6,"G",IF(Q69&lt;=0.7,"S","NS")))</f>
        <v>NS</v>
      </c>
      <c r="S69" s="24" t="str">
        <f t="shared" ref="S69" si="596">AN69</f>
        <v>G</v>
      </c>
      <c r="T69" s="24" t="str">
        <f t="shared" ref="T69" si="597">BF69</f>
        <v>VG</v>
      </c>
      <c r="U69" s="24" t="str">
        <f t="shared" ref="U69" si="598">BX69</f>
        <v>VG</v>
      </c>
      <c r="V69" s="24">
        <v>0.83</v>
      </c>
      <c r="W69" s="24" t="str">
        <f t="shared" ref="W69" si="599">IF(V69&gt;0.85,"VG",IF(V69&gt;0.75,"G",IF(V69&gt;0.6,"S","NS")))</f>
        <v>G</v>
      </c>
      <c r="X69" s="24" t="str">
        <f t="shared" ref="X69" si="600">AP69</f>
        <v>G</v>
      </c>
      <c r="Y69" s="24" t="str">
        <f t="shared" ref="Y69" si="601">BH69</f>
        <v>G</v>
      </c>
      <c r="Z69" s="24" t="str">
        <f t="shared" ref="Z69" si="602">BZ69</f>
        <v>G</v>
      </c>
      <c r="AA69" s="33">
        <v>0.78799953754496599</v>
      </c>
      <c r="AB69" s="33">
        <v>0.74231516764619199</v>
      </c>
      <c r="AC69" s="33">
        <v>6.3730276493055698</v>
      </c>
      <c r="AD69" s="33">
        <v>3.5550552816532499</v>
      </c>
      <c r="AE69" s="33">
        <v>0.460435079522656</v>
      </c>
      <c r="AF69" s="33">
        <v>0.50762666631473197</v>
      </c>
      <c r="AG69" s="33">
        <v>0.81960087726055897</v>
      </c>
      <c r="AH69" s="33">
        <v>0.76903304690682195</v>
      </c>
      <c r="AI69" s="36" t="s">
        <v>69</v>
      </c>
      <c r="AJ69" s="36" t="s">
        <v>69</v>
      </c>
      <c r="AK69" s="36" t="s">
        <v>69</v>
      </c>
      <c r="AL69" s="36" t="s">
        <v>71</v>
      </c>
      <c r="AM69" s="36" t="s">
        <v>71</v>
      </c>
      <c r="AN69" s="36" t="s">
        <v>69</v>
      </c>
      <c r="AO69" s="36" t="s">
        <v>69</v>
      </c>
      <c r="AP69" s="36" t="s">
        <v>69</v>
      </c>
      <c r="AR69" s="64" t="s">
        <v>150</v>
      </c>
      <c r="AS69" s="33">
        <v>0.78214161428741102</v>
      </c>
      <c r="AT69" s="33">
        <v>0.80702418723414904</v>
      </c>
      <c r="AU69" s="33">
        <v>-2.50314578231451</v>
      </c>
      <c r="AV69" s="33">
        <v>-2.47166366777188</v>
      </c>
      <c r="AW69" s="33">
        <v>0.46675302432077398</v>
      </c>
      <c r="AX69" s="33">
        <v>0.43929012368348502</v>
      </c>
      <c r="AY69" s="33">
        <v>0.82212711382631498</v>
      </c>
      <c r="AZ69" s="33">
        <v>0.84071170320223898</v>
      </c>
      <c r="BA69" s="36" t="s">
        <v>69</v>
      </c>
      <c r="BB69" s="36" t="s">
        <v>71</v>
      </c>
      <c r="BC69" s="36" t="s">
        <v>71</v>
      </c>
      <c r="BD69" s="36" t="s">
        <v>71</v>
      </c>
      <c r="BE69" s="36" t="s">
        <v>71</v>
      </c>
      <c r="BF69" s="36" t="s">
        <v>71</v>
      </c>
      <c r="BG69" s="36" t="s">
        <v>69</v>
      </c>
      <c r="BH69" s="36" t="s">
        <v>69</v>
      </c>
      <c r="BI69" s="30">
        <f t="shared" ref="BI69" si="603">IF(BJ69=AR69,1,0)</f>
        <v>1</v>
      </c>
      <c r="BJ69" s="30" t="s">
        <v>150</v>
      </c>
      <c r="BK69" s="33">
        <v>0.78483542594902</v>
      </c>
      <c r="BL69" s="33">
        <v>0.809274585790839</v>
      </c>
      <c r="BM69" s="33">
        <v>5.5400894370249301</v>
      </c>
      <c r="BN69" s="33">
        <v>4.3717467939577901</v>
      </c>
      <c r="BO69" s="33">
        <v>0.46385835559034599</v>
      </c>
      <c r="BP69" s="33">
        <v>0.436721208792476</v>
      </c>
      <c r="BQ69" s="33">
        <v>0.82459162523038998</v>
      </c>
      <c r="BR69" s="33">
        <v>0.84301761051813595</v>
      </c>
      <c r="BS69" s="30" t="s">
        <v>69</v>
      </c>
      <c r="BT69" s="30" t="s">
        <v>71</v>
      </c>
      <c r="BU69" s="30" t="s">
        <v>69</v>
      </c>
      <c r="BV69" s="30" t="s">
        <v>71</v>
      </c>
      <c r="BW69" s="30" t="s">
        <v>71</v>
      </c>
      <c r="BX69" s="30" t="s">
        <v>71</v>
      </c>
      <c r="BY69" s="30" t="s">
        <v>69</v>
      </c>
      <c r="BZ69" s="30" t="s">
        <v>69</v>
      </c>
    </row>
    <row r="70" spans="1:78" s="30" customFormat="1" x14ac:dyDescent="0.3">
      <c r="A70" s="36">
        <v>14178000</v>
      </c>
      <c r="B70" s="36">
        <v>23780591</v>
      </c>
      <c r="C70" s="30" t="s">
        <v>136</v>
      </c>
      <c r="D70" s="30" t="s">
        <v>191</v>
      </c>
      <c r="E70" s="30" t="s">
        <v>163</v>
      </c>
      <c r="F70" s="63">
        <v>2.9</v>
      </c>
      <c r="G70" s="24">
        <v>-0.37</v>
      </c>
      <c r="H70" s="24" t="str">
        <f t="shared" ref="H70" si="604">IF(G70&gt;0.8,"VG",IF(G70&gt;0.7,"G",IF(G70&gt;0.45,"S","NS")))</f>
        <v>NS</v>
      </c>
      <c r="I70" s="24" t="str">
        <f t="shared" ref="I70" si="605">IF(H70&gt;0.8,"VG",IF(H70&gt;0.7,"G",IF(H70&gt;0.45,"S","NS")))</f>
        <v>VG</v>
      </c>
      <c r="J70" s="24" t="str">
        <f t="shared" ref="J70" si="606">IF(I70&gt;0.8,"VG",IF(I70&gt;0.7,"G",IF(I70&gt;0.45,"S","NS")))</f>
        <v>VG</v>
      </c>
      <c r="K70" s="24" t="str">
        <f t="shared" ref="K70" si="607">IF(J70&gt;0.8,"VG",IF(J70&gt;0.7,"G",IF(J70&gt;0.45,"S","NS")))</f>
        <v>VG</v>
      </c>
      <c r="L70" s="25">
        <v>0.54900000000000004</v>
      </c>
      <c r="M70" s="24" t="str">
        <f t="shared" ref="M70" si="608">IF(ABS(L70)&lt;5%,"VG",IF(ABS(L70)&lt;10%,"G",IF(ABS(L70)&lt;15%,"S","NS")))</f>
        <v>NS</v>
      </c>
      <c r="N70" s="24" t="str">
        <f t="shared" ref="N70" si="609">AO70</f>
        <v>G</v>
      </c>
      <c r="O70" s="24" t="str">
        <f t="shared" ref="O70" si="610">BD70</f>
        <v>VG</v>
      </c>
      <c r="P70" s="24" t="str">
        <f t="shared" ref="P70" si="611">BY70</f>
        <v>G</v>
      </c>
      <c r="Q70" s="24">
        <v>0.91</v>
      </c>
      <c r="R70" s="24" t="str">
        <f t="shared" ref="R70" si="612">IF(Q70&lt;=0.5,"VG",IF(Q70&lt;=0.6,"G",IF(Q70&lt;=0.7,"S","NS")))</f>
        <v>NS</v>
      </c>
      <c r="S70" s="24" t="str">
        <f t="shared" ref="S70" si="613">AN70</f>
        <v>G</v>
      </c>
      <c r="T70" s="24" t="str">
        <f t="shared" ref="T70" si="614">BF70</f>
        <v>VG</v>
      </c>
      <c r="U70" s="24" t="str">
        <f t="shared" ref="U70" si="615">BX70</f>
        <v>VG</v>
      </c>
      <c r="V70" s="24">
        <v>0.83499999999999996</v>
      </c>
      <c r="W70" s="24" t="str">
        <f t="shared" ref="W70" si="616">IF(V70&gt;0.85,"VG",IF(V70&gt;0.75,"G",IF(V70&gt;0.6,"S","NS")))</f>
        <v>G</v>
      </c>
      <c r="X70" s="24" t="str">
        <f t="shared" ref="X70" si="617">AP70</f>
        <v>G</v>
      </c>
      <c r="Y70" s="24" t="str">
        <f t="shared" ref="Y70" si="618">BH70</f>
        <v>G</v>
      </c>
      <c r="Z70" s="24" t="str">
        <f t="shared" ref="Z70" si="619">BZ70</f>
        <v>G</v>
      </c>
      <c r="AA70" s="33">
        <v>0.78799953754496599</v>
      </c>
      <c r="AB70" s="33">
        <v>0.74231516764619199</v>
      </c>
      <c r="AC70" s="33">
        <v>6.3730276493055698</v>
      </c>
      <c r="AD70" s="33">
        <v>3.5550552816532499</v>
      </c>
      <c r="AE70" s="33">
        <v>0.460435079522656</v>
      </c>
      <c r="AF70" s="33">
        <v>0.50762666631473197</v>
      </c>
      <c r="AG70" s="33">
        <v>0.81960087726055897</v>
      </c>
      <c r="AH70" s="33">
        <v>0.76903304690682195</v>
      </c>
      <c r="AI70" s="36" t="s">
        <v>69</v>
      </c>
      <c r="AJ70" s="36" t="s">
        <v>69</v>
      </c>
      <c r="AK70" s="36" t="s">
        <v>69</v>
      </c>
      <c r="AL70" s="36" t="s">
        <v>71</v>
      </c>
      <c r="AM70" s="36" t="s">
        <v>71</v>
      </c>
      <c r="AN70" s="36" t="s">
        <v>69</v>
      </c>
      <c r="AO70" s="36" t="s">
        <v>69</v>
      </c>
      <c r="AP70" s="36" t="s">
        <v>69</v>
      </c>
      <c r="AR70" s="64" t="s">
        <v>150</v>
      </c>
      <c r="AS70" s="33">
        <v>0.78214161428741102</v>
      </c>
      <c r="AT70" s="33">
        <v>0.80702418723414904</v>
      </c>
      <c r="AU70" s="33">
        <v>-2.50314578231451</v>
      </c>
      <c r="AV70" s="33">
        <v>-2.47166366777188</v>
      </c>
      <c r="AW70" s="33">
        <v>0.46675302432077398</v>
      </c>
      <c r="AX70" s="33">
        <v>0.43929012368348502</v>
      </c>
      <c r="AY70" s="33">
        <v>0.82212711382631498</v>
      </c>
      <c r="AZ70" s="33">
        <v>0.84071170320223898</v>
      </c>
      <c r="BA70" s="36" t="s">
        <v>69</v>
      </c>
      <c r="BB70" s="36" t="s">
        <v>71</v>
      </c>
      <c r="BC70" s="36" t="s">
        <v>71</v>
      </c>
      <c r="BD70" s="36" t="s">
        <v>71</v>
      </c>
      <c r="BE70" s="36" t="s">
        <v>71</v>
      </c>
      <c r="BF70" s="36" t="s">
        <v>71</v>
      </c>
      <c r="BG70" s="36" t="s">
        <v>69</v>
      </c>
      <c r="BH70" s="36" t="s">
        <v>69</v>
      </c>
      <c r="BI70" s="30">
        <f t="shared" ref="BI70" si="620">IF(BJ70=AR70,1,0)</f>
        <v>1</v>
      </c>
      <c r="BJ70" s="30" t="s">
        <v>150</v>
      </c>
      <c r="BK70" s="33">
        <v>0.78483542594902</v>
      </c>
      <c r="BL70" s="33">
        <v>0.809274585790839</v>
      </c>
      <c r="BM70" s="33">
        <v>5.5400894370249301</v>
      </c>
      <c r="BN70" s="33">
        <v>4.3717467939577901</v>
      </c>
      <c r="BO70" s="33">
        <v>0.46385835559034599</v>
      </c>
      <c r="BP70" s="33">
        <v>0.436721208792476</v>
      </c>
      <c r="BQ70" s="33">
        <v>0.82459162523038998</v>
      </c>
      <c r="BR70" s="33">
        <v>0.84301761051813595</v>
      </c>
      <c r="BS70" s="30" t="s">
        <v>69</v>
      </c>
      <c r="BT70" s="30" t="s">
        <v>71</v>
      </c>
      <c r="BU70" s="30" t="s">
        <v>69</v>
      </c>
      <c r="BV70" s="30" t="s">
        <v>71</v>
      </c>
      <c r="BW70" s="30" t="s">
        <v>71</v>
      </c>
      <c r="BX70" s="30" t="s">
        <v>71</v>
      </c>
      <c r="BY70" s="30" t="s">
        <v>69</v>
      </c>
      <c r="BZ70" s="30" t="s">
        <v>69</v>
      </c>
    </row>
    <row r="71" spans="1:78" s="30" customFormat="1" x14ac:dyDescent="0.3">
      <c r="A71" s="36">
        <v>14178000</v>
      </c>
      <c r="B71" s="36">
        <v>23780591</v>
      </c>
      <c r="C71" s="30" t="s">
        <v>136</v>
      </c>
      <c r="D71" s="30" t="s">
        <v>192</v>
      </c>
      <c r="E71" s="30" t="s">
        <v>193</v>
      </c>
      <c r="F71" s="63">
        <v>2.9</v>
      </c>
      <c r="G71" s="24">
        <v>-0.41</v>
      </c>
      <c r="H71" s="24" t="str">
        <f t="shared" ref="H71" si="621">IF(G71&gt;0.8,"VG",IF(G71&gt;0.7,"G",IF(G71&gt;0.45,"S","NS")))</f>
        <v>NS</v>
      </c>
      <c r="I71" s="24" t="str">
        <f t="shared" ref="I71" si="622">IF(H71&gt;0.8,"VG",IF(H71&gt;0.7,"G",IF(H71&gt;0.45,"S","NS")))</f>
        <v>VG</v>
      </c>
      <c r="J71" s="24" t="str">
        <f t="shared" ref="J71" si="623">IF(I71&gt;0.8,"VG",IF(I71&gt;0.7,"G",IF(I71&gt;0.45,"S","NS")))</f>
        <v>VG</v>
      </c>
      <c r="K71" s="24" t="str">
        <f t="shared" ref="K71" si="624">IF(J71&gt;0.8,"VG",IF(J71&gt;0.7,"G",IF(J71&gt;0.45,"S","NS")))</f>
        <v>VG</v>
      </c>
      <c r="L71" s="25">
        <v>0.56399999999999995</v>
      </c>
      <c r="M71" s="24" t="str">
        <f t="shared" ref="M71" si="625">IF(ABS(L71)&lt;5%,"VG",IF(ABS(L71)&lt;10%,"G",IF(ABS(L71)&lt;15%,"S","NS")))</f>
        <v>NS</v>
      </c>
      <c r="N71" s="24" t="str">
        <f t="shared" ref="N71" si="626">AO71</f>
        <v>G</v>
      </c>
      <c r="O71" s="24" t="str">
        <f t="shared" ref="O71" si="627">BD71</f>
        <v>VG</v>
      </c>
      <c r="P71" s="24" t="str">
        <f t="shared" ref="P71" si="628">BY71</f>
        <v>G</v>
      </c>
      <c r="Q71" s="24">
        <v>0.92</v>
      </c>
      <c r="R71" s="24" t="str">
        <f t="shared" ref="R71" si="629">IF(Q71&lt;=0.5,"VG",IF(Q71&lt;=0.6,"G",IF(Q71&lt;=0.7,"S","NS")))</f>
        <v>NS</v>
      </c>
      <c r="S71" s="24" t="str">
        <f t="shared" ref="S71" si="630">AN71</f>
        <v>G</v>
      </c>
      <c r="T71" s="24" t="str">
        <f t="shared" ref="T71" si="631">BF71</f>
        <v>VG</v>
      </c>
      <c r="U71" s="24" t="str">
        <f t="shared" ref="U71" si="632">BX71</f>
        <v>VG</v>
      </c>
      <c r="V71" s="24">
        <v>0.81</v>
      </c>
      <c r="W71" s="24" t="str">
        <f t="shared" ref="W71" si="633">IF(V71&gt;0.85,"VG",IF(V71&gt;0.75,"G",IF(V71&gt;0.6,"S","NS")))</f>
        <v>G</v>
      </c>
      <c r="X71" s="24" t="str">
        <f t="shared" ref="X71" si="634">AP71</f>
        <v>G</v>
      </c>
      <c r="Y71" s="24" t="str">
        <f t="shared" ref="Y71" si="635">BH71</f>
        <v>G</v>
      </c>
      <c r="Z71" s="24" t="str">
        <f t="shared" ref="Z71" si="636">BZ71</f>
        <v>G</v>
      </c>
      <c r="AA71" s="33">
        <v>0.78799953754496599</v>
      </c>
      <c r="AB71" s="33">
        <v>0.74231516764619199</v>
      </c>
      <c r="AC71" s="33">
        <v>6.3730276493055698</v>
      </c>
      <c r="AD71" s="33">
        <v>3.5550552816532499</v>
      </c>
      <c r="AE71" s="33">
        <v>0.460435079522656</v>
      </c>
      <c r="AF71" s="33">
        <v>0.50762666631473197</v>
      </c>
      <c r="AG71" s="33">
        <v>0.81960087726055897</v>
      </c>
      <c r="AH71" s="33">
        <v>0.76903304690682195</v>
      </c>
      <c r="AI71" s="36" t="s">
        <v>69</v>
      </c>
      <c r="AJ71" s="36" t="s">
        <v>69</v>
      </c>
      <c r="AK71" s="36" t="s">
        <v>69</v>
      </c>
      <c r="AL71" s="36" t="s">
        <v>71</v>
      </c>
      <c r="AM71" s="36" t="s">
        <v>71</v>
      </c>
      <c r="AN71" s="36" t="s">
        <v>69</v>
      </c>
      <c r="AO71" s="36" t="s">
        <v>69</v>
      </c>
      <c r="AP71" s="36" t="s">
        <v>69</v>
      </c>
      <c r="AR71" s="64" t="s">
        <v>150</v>
      </c>
      <c r="AS71" s="33">
        <v>0.78214161428741102</v>
      </c>
      <c r="AT71" s="33">
        <v>0.80702418723414904</v>
      </c>
      <c r="AU71" s="33">
        <v>-2.50314578231451</v>
      </c>
      <c r="AV71" s="33">
        <v>-2.47166366777188</v>
      </c>
      <c r="AW71" s="33">
        <v>0.46675302432077398</v>
      </c>
      <c r="AX71" s="33">
        <v>0.43929012368348502</v>
      </c>
      <c r="AY71" s="33">
        <v>0.82212711382631498</v>
      </c>
      <c r="AZ71" s="33">
        <v>0.84071170320223898</v>
      </c>
      <c r="BA71" s="36" t="s">
        <v>69</v>
      </c>
      <c r="BB71" s="36" t="s">
        <v>71</v>
      </c>
      <c r="BC71" s="36" t="s">
        <v>71</v>
      </c>
      <c r="BD71" s="36" t="s">
        <v>71</v>
      </c>
      <c r="BE71" s="36" t="s">
        <v>71</v>
      </c>
      <c r="BF71" s="36" t="s">
        <v>71</v>
      </c>
      <c r="BG71" s="36" t="s">
        <v>69</v>
      </c>
      <c r="BH71" s="36" t="s">
        <v>69</v>
      </c>
      <c r="BI71" s="30">
        <f t="shared" ref="BI71" si="637">IF(BJ71=AR71,1,0)</f>
        <v>1</v>
      </c>
      <c r="BJ71" s="30" t="s">
        <v>150</v>
      </c>
      <c r="BK71" s="33">
        <v>0.78483542594902</v>
      </c>
      <c r="BL71" s="33">
        <v>0.809274585790839</v>
      </c>
      <c r="BM71" s="33">
        <v>5.5400894370249301</v>
      </c>
      <c r="BN71" s="33">
        <v>4.3717467939577901</v>
      </c>
      <c r="BO71" s="33">
        <v>0.46385835559034599</v>
      </c>
      <c r="BP71" s="33">
        <v>0.436721208792476</v>
      </c>
      <c r="BQ71" s="33">
        <v>0.82459162523038998</v>
      </c>
      <c r="BR71" s="33">
        <v>0.84301761051813595</v>
      </c>
      <c r="BS71" s="30" t="s">
        <v>69</v>
      </c>
      <c r="BT71" s="30" t="s">
        <v>71</v>
      </c>
      <c r="BU71" s="30" t="s">
        <v>69</v>
      </c>
      <c r="BV71" s="30" t="s">
        <v>71</v>
      </c>
      <c r="BW71" s="30" t="s">
        <v>71</v>
      </c>
      <c r="BX71" s="30" t="s">
        <v>71</v>
      </c>
      <c r="BY71" s="30" t="s">
        <v>69</v>
      </c>
      <c r="BZ71" s="30" t="s">
        <v>69</v>
      </c>
    </row>
    <row r="72" spans="1:78" s="49" customFormat="1" x14ac:dyDescent="0.3">
      <c r="A72" s="48">
        <v>14178000</v>
      </c>
      <c r="B72" s="48">
        <v>23780591</v>
      </c>
      <c r="C72" s="49" t="s">
        <v>136</v>
      </c>
      <c r="D72" s="49" t="s">
        <v>194</v>
      </c>
      <c r="E72" s="49" t="s">
        <v>198</v>
      </c>
      <c r="F72" s="50">
        <v>0.6</v>
      </c>
      <c r="G72" s="51">
        <v>0.95</v>
      </c>
      <c r="H72" s="51" t="str">
        <f t="shared" ref="H72" si="638">IF(G72&gt;0.8,"VG",IF(G72&gt;0.7,"G",IF(G72&gt;0.45,"S","NS")))</f>
        <v>VG</v>
      </c>
      <c r="I72" s="51" t="str">
        <f t="shared" ref="I72" si="639">IF(H72&gt;0.8,"VG",IF(H72&gt;0.7,"G",IF(H72&gt;0.45,"S","NS")))</f>
        <v>VG</v>
      </c>
      <c r="J72" s="51" t="str">
        <f t="shared" ref="J72" si="640">IF(I72&gt;0.8,"VG",IF(I72&gt;0.7,"G",IF(I72&gt;0.45,"S","NS")))</f>
        <v>VG</v>
      </c>
      <c r="K72" s="51" t="str">
        <f t="shared" ref="K72" si="641">IF(J72&gt;0.8,"VG",IF(J72&gt;0.7,"G",IF(J72&gt;0.45,"S","NS")))</f>
        <v>VG</v>
      </c>
      <c r="L72" s="52">
        <v>-3.6999999999999998E-2</v>
      </c>
      <c r="M72" s="51" t="str">
        <f t="shared" ref="M72" si="642">IF(ABS(L72)&lt;5%,"VG",IF(ABS(L72)&lt;10%,"G",IF(ABS(L72)&lt;15%,"S","NS")))</f>
        <v>VG</v>
      </c>
      <c r="N72" s="51" t="str">
        <f t="shared" ref="N72" si="643">AO72</f>
        <v>G</v>
      </c>
      <c r="O72" s="51" t="str">
        <f t="shared" ref="O72" si="644">BD72</f>
        <v>VG</v>
      </c>
      <c r="P72" s="51" t="str">
        <f t="shared" ref="P72" si="645">BY72</f>
        <v>G</v>
      </c>
      <c r="Q72" s="51">
        <v>0.22</v>
      </c>
      <c r="R72" s="51" t="str">
        <f t="shared" ref="R72" si="646">IF(Q72&lt;=0.5,"VG",IF(Q72&lt;=0.6,"G",IF(Q72&lt;=0.7,"S","NS")))</f>
        <v>VG</v>
      </c>
      <c r="S72" s="51" t="str">
        <f t="shared" ref="S72" si="647">AN72</f>
        <v>G</v>
      </c>
      <c r="T72" s="51" t="str">
        <f t="shared" ref="T72" si="648">BF72</f>
        <v>VG</v>
      </c>
      <c r="U72" s="51" t="str">
        <f t="shared" ref="U72" si="649">BX72</f>
        <v>VG</v>
      </c>
      <c r="V72" s="51">
        <v>0.96599999999999997</v>
      </c>
      <c r="W72" s="51" t="str">
        <f t="shared" ref="W72" si="650">IF(V72&gt;0.85,"VG",IF(V72&gt;0.75,"G",IF(V72&gt;0.6,"S","NS")))</f>
        <v>VG</v>
      </c>
      <c r="X72" s="51" t="str">
        <f t="shared" ref="X72" si="651">AP72</f>
        <v>G</v>
      </c>
      <c r="Y72" s="51" t="str">
        <f t="shared" ref="Y72" si="652">BH72</f>
        <v>G</v>
      </c>
      <c r="Z72" s="51" t="str">
        <f t="shared" ref="Z72" si="653">BZ72</f>
        <v>G</v>
      </c>
      <c r="AA72" s="53">
        <v>0.78799953754496599</v>
      </c>
      <c r="AB72" s="53">
        <v>0.74231516764619199</v>
      </c>
      <c r="AC72" s="53">
        <v>6.3730276493055698</v>
      </c>
      <c r="AD72" s="53">
        <v>3.5550552816532499</v>
      </c>
      <c r="AE72" s="53">
        <v>0.460435079522656</v>
      </c>
      <c r="AF72" s="53">
        <v>0.50762666631473197</v>
      </c>
      <c r="AG72" s="53">
        <v>0.81960087726055897</v>
      </c>
      <c r="AH72" s="53">
        <v>0.76903304690682195</v>
      </c>
      <c r="AI72" s="48" t="s">
        <v>69</v>
      </c>
      <c r="AJ72" s="48" t="s">
        <v>69</v>
      </c>
      <c r="AK72" s="48" t="s">
        <v>69</v>
      </c>
      <c r="AL72" s="48" t="s">
        <v>71</v>
      </c>
      <c r="AM72" s="48" t="s">
        <v>71</v>
      </c>
      <c r="AN72" s="48" t="s">
        <v>69</v>
      </c>
      <c r="AO72" s="48" t="s">
        <v>69</v>
      </c>
      <c r="AP72" s="48" t="s">
        <v>69</v>
      </c>
      <c r="AR72" s="54" t="s">
        <v>150</v>
      </c>
      <c r="AS72" s="53">
        <v>0.78214161428741102</v>
      </c>
      <c r="AT72" s="53">
        <v>0.80702418723414904</v>
      </c>
      <c r="AU72" s="53">
        <v>-2.50314578231451</v>
      </c>
      <c r="AV72" s="53">
        <v>-2.47166366777188</v>
      </c>
      <c r="AW72" s="53">
        <v>0.46675302432077398</v>
      </c>
      <c r="AX72" s="53">
        <v>0.43929012368348502</v>
      </c>
      <c r="AY72" s="53">
        <v>0.82212711382631498</v>
      </c>
      <c r="AZ72" s="53">
        <v>0.84071170320223898</v>
      </c>
      <c r="BA72" s="48" t="s">
        <v>69</v>
      </c>
      <c r="BB72" s="48" t="s">
        <v>71</v>
      </c>
      <c r="BC72" s="48" t="s">
        <v>71</v>
      </c>
      <c r="BD72" s="48" t="s">
        <v>71</v>
      </c>
      <c r="BE72" s="48" t="s">
        <v>71</v>
      </c>
      <c r="BF72" s="48" t="s">
        <v>71</v>
      </c>
      <c r="BG72" s="48" t="s">
        <v>69</v>
      </c>
      <c r="BH72" s="48" t="s">
        <v>69</v>
      </c>
      <c r="BI72" s="49">
        <f t="shared" ref="BI72" si="654">IF(BJ72=AR72,1,0)</f>
        <v>1</v>
      </c>
      <c r="BJ72" s="49" t="s">
        <v>150</v>
      </c>
      <c r="BK72" s="53">
        <v>0.78483542594902</v>
      </c>
      <c r="BL72" s="53">
        <v>0.809274585790839</v>
      </c>
      <c r="BM72" s="53">
        <v>5.5400894370249301</v>
      </c>
      <c r="BN72" s="53">
        <v>4.3717467939577901</v>
      </c>
      <c r="BO72" s="53">
        <v>0.46385835559034599</v>
      </c>
      <c r="BP72" s="53">
        <v>0.436721208792476</v>
      </c>
      <c r="BQ72" s="53">
        <v>0.82459162523038998</v>
      </c>
      <c r="BR72" s="53">
        <v>0.84301761051813595</v>
      </c>
      <c r="BS72" s="49" t="s">
        <v>69</v>
      </c>
      <c r="BT72" s="49" t="s">
        <v>71</v>
      </c>
      <c r="BU72" s="49" t="s">
        <v>69</v>
      </c>
      <c r="BV72" s="49" t="s">
        <v>71</v>
      </c>
      <c r="BW72" s="49" t="s">
        <v>71</v>
      </c>
      <c r="BX72" s="49" t="s">
        <v>71</v>
      </c>
      <c r="BY72" s="49" t="s">
        <v>69</v>
      </c>
      <c r="BZ72" s="49" t="s">
        <v>69</v>
      </c>
    </row>
    <row r="74" spans="1:78" s="56" customFormat="1" x14ac:dyDescent="0.3">
      <c r="A74" s="55">
        <v>14179000</v>
      </c>
      <c r="B74" s="55">
        <v>23780701</v>
      </c>
      <c r="C74" s="56" t="s">
        <v>138</v>
      </c>
      <c r="D74" s="56" t="s">
        <v>151</v>
      </c>
      <c r="E74" s="56" t="s">
        <v>153</v>
      </c>
      <c r="F74" s="57">
        <v>1.6</v>
      </c>
      <c r="G74" s="58">
        <v>0.59</v>
      </c>
      <c r="H74" s="58" t="str">
        <f>IF(G74&gt;0.8,"VG",IF(G74&gt;0.7,"G",IF(G74&gt;0.45,"S","NS")))</f>
        <v>S</v>
      </c>
      <c r="I74" s="58" t="str">
        <f>AI74</f>
        <v>G</v>
      </c>
      <c r="J74" s="58" t="str">
        <f>BB74</f>
        <v>VG</v>
      </c>
      <c r="K74" s="58" t="str">
        <f>BT74</f>
        <v>VG</v>
      </c>
      <c r="L74" s="59">
        <v>0.219</v>
      </c>
      <c r="M74" s="58" t="str">
        <f>IF(ABS(L74)&lt;5%,"VG",IF(ABS(L74)&lt;10%,"G",IF(ABS(L74)&lt;15%,"S","NS")))</f>
        <v>NS</v>
      </c>
      <c r="N74" s="58" t="str">
        <f t="shared" ref="N74" si="655">AO74</f>
        <v>G</v>
      </c>
      <c r="O74" s="58" t="str">
        <f>BD74</f>
        <v>VG</v>
      </c>
      <c r="P74" s="58" t="str">
        <f t="shared" ref="P74" si="656">BY74</f>
        <v>G</v>
      </c>
      <c r="Q74" s="58">
        <v>0.90700000000000003</v>
      </c>
      <c r="R74" s="58" t="str">
        <f>IF(Q74&lt;=0.5,"VG",IF(Q74&lt;=0.6,"G",IF(Q74&lt;=0.7,"S","NS")))</f>
        <v>NS</v>
      </c>
      <c r="S74" s="58" t="str">
        <f>AN74</f>
        <v>G</v>
      </c>
      <c r="T74" s="58" t="str">
        <f>BF74</f>
        <v>VG</v>
      </c>
      <c r="U74" s="58" t="str">
        <f>BX74</f>
        <v>VG</v>
      </c>
      <c r="V74" s="58">
        <v>0.77500000000000002</v>
      </c>
      <c r="W74" s="58" t="str">
        <f>IF(V74&gt;0.85,"VG",IF(V74&gt;0.75,"G",IF(V74&gt;0.6,"S","NS")))</f>
        <v>G</v>
      </c>
      <c r="X74" s="58" t="str">
        <f>AP74</f>
        <v>G</v>
      </c>
      <c r="Y74" s="58" t="str">
        <f>BH74</f>
        <v>G</v>
      </c>
      <c r="Z74" s="58" t="str">
        <f>BZ74</f>
        <v>G</v>
      </c>
      <c r="AA74" s="60">
        <v>0.78559090771131102</v>
      </c>
      <c r="AB74" s="60">
        <v>0.743003391024046</v>
      </c>
      <c r="AC74" s="60">
        <v>0.156726259303444</v>
      </c>
      <c r="AD74" s="60">
        <v>-2.8715013968540202</v>
      </c>
      <c r="AE74" s="60">
        <v>0.46304329418391199</v>
      </c>
      <c r="AF74" s="60">
        <v>0.50694832969046599</v>
      </c>
      <c r="AG74" s="60">
        <v>0.80859592164628602</v>
      </c>
      <c r="AH74" s="60">
        <v>0.76093468281902699</v>
      </c>
      <c r="AI74" s="55" t="s">
        <v>69</v>
      </c>
      <c r="AJ74" s="55" t="s">
        <v>69</v>
      </c>
      <c r="AK74" s="55" t="s">
        <v>71</v>
      </c>
      <c r="AL74" s="55" t="s">
        <v>71</v>
      </c>
      <c r="AM74" s="55" t="s">
        <v>71</v>
      </c>
      <c r="AN74" s="55" t="s">
        <v>69</v>
      </c>
      <c r="AO74" s="55" t="s">
        <v>69</v>
      </c>
      <c r="AP74" s="55" t="s">
        <v>69</v>
      </c>
      <c r="AR74" s="61" t="s">
        <v>144</v>
      </c>
      <c r="AS74" s="60">
        <v>0.79217245212859</v>
      </c>
      <c r="AT74" s="60">
        <v>0.81291601289947302</v>
      </c>
      <c r="AU74" s="60">
        <v>-2.5766189767210399</v>
      </c>
      <c r="AV74" s="60">
        <v>-1.88345517232321</v>
      </c>
      <c r="AW74" s="60">
        <v>0.45588106768258102</v>
      </c>
      <c r="AX74" s="60">
        <v>0.432532064823554</v>
      </c>
      <c r="AY74" s="60">
        <v>0.81724997374330399</v>
      </c>
      <c r="AZ74" s="60">
        <v>0.84176100323151803</v>
      </c>
      <c r="BA74" s="55" t="s">
        <v>69</v>
      </c>
      <c r="BB74" s="55" t="s">
        <v>71</v>
      </c>
      <c r="BC74" s="55" t="s">
        <v>71</v>
      </c>
      <c r="BD74" s="55" t="s">
        <v>71</v>
      </c>
      <c r="BE74" s="55" t="s">
        <v>71</v>
      </c>
      <c r="BF74" s="55" t="s">
        <v>71</v>
      </c>
      <c r="BG74" s="55" t="s">
        <v>69</v>
      </c>
      <c r="BH74" s="55" t="s">
        <v>69</v>
      </c>
      <c r="BI74" s="56">
        <f>IF(BJ74=AR74,1,0)</f>
        <v>1</v>
      </c>
      <c r="BJ74" s="56" t="s">
        <v>144</v>
      </c>
      <c r="BK74" s="60">
        <v>0.787020500587154</v>
      </c>
      <c r="BL74" s="60">
        <v>0.80960352765802701</v>
      </c>
      <c r="BM74" s="60">
        <v>-0.55493717754498595</v>
      </c>
      <c r="BN74" s="60">
        <v>-0.43438129984824803</v>
      </c>
      <c r="BO74" s="60">
        <v>0.46149701993929099</v>
      </c>
      <c r="BP74" s="60">
        <v>0.43634444231819097</v>
      </c>
      <c r="BQ74" s="60">
        <v>0.80708203170917503</v>
      </c>
      <c r="BR74" s="60">
        <v>0.83278994643985804</v>
      </c>
      <c r="BS74" s="56" t="s">
        <v>69</v>
      </c>
      <c r="BT74" s="56" t="s">
        <v>71</v>
      </c>
      <c r="BU74" s="56" t="s">
        <v>71</v>
      </c>
      <c r="BV74" s="56" t="s">
        <v>71</v>
      </c>
      <c r="BW74" s="56" t="s">
        <v>71</v>
      </c>
      <c r="BX74" s="56" t="s">
        <v>71</v>
      </c>
      <c r="BY74" s="56" t="s">
        <v>69</v>
      </c>
      <c r="BZ74" s="56" t="s">
        <v>69</v>
      </c>
    </row>
    <row r="75" spans="1:78" s="56" customFormat="1" x14ac:dyDescent="0.3">
      <c r="A75" s="55">
        <v>14179000</v>
      </c>
      <c r="B75" s="55">
        <v>23780701</v>
      </c>
      <c r="C75" s="56" t="s">
        <v>138</v>
      </c>
      <c r="D75" s="56" t="s">
        <v>185</v>
      </c>
      <c r="E75" s="56" t="s">
        <v>163</v>
      </c>
      <c r="F75" s="57">
        <v>3</v>
      </c>
      <c r="G75" s="58">
        <v>-0.56000000000000005</v>
      </c>
      <c r="H75" s="58" t="str">
        <f>IF(G75&gt;0.8,"VG",IF(G75&gt;0.7,"G",IF(G75&gt;0.45,"S","NS")))</f>
        <v>NS</v>
      </c>
      <c r="I75" s="58" t="str">
        <f>AI75</f>
        <v>G</v>
      </c>
      <c r="J75" s="58" t="str">
        <f>BB75</f>
        <v>VG</v>
      </c>
      <c r="K75" s="58" t="str">
        <f>BT75</f>
        <v>VG</v>
      </c>
      <c r="L75" s="59">
        <v>0.56399999999999995</v>
      </c>
      <c r="M75" s="58" t="str">
        <f>IF(ABS(L75)&lt;5%,"VG",IF(ABS(L75)&lt;10%,"G",IF(ABS(L75)&lt;15%,"S","NS")))</f>
        <v>NS</v>
      </c>
      <c r="N75" s="58" t="str">
        <f t="shared" ref="N75" si="657">AO75</f>
        <v>G</v>
      </c>
      <c r="O75" s="58" t="str">
        <f>BD75</f>
        <v>VG</v>
      </c>
      <c r="P75" s="58" t="str">
        <f t="shared" ref="P75" si="658">BY75</f>
        <v>G</v>
      </c>
      <c r="Q75" s="58">
        <v>0.95</v>
      </c>
      <c r="R75" s="58" t="str">
        <f>IF(Q75&lt;=0.5,"VG",IF(Q75&lt;=0.6,"G",IF(Q75&lt;=0.7,"S","NS")))</f>
        <v>NS</v>
      </c>
      <c r="S75" s="58" t="str">
        <f>AN75</f>
        <v>G</v>
      </c>
      <c r="T75" s="58" t="str">
        <f>BF75</f>
        <v>VG</v>
      </c>
      <c r="U75" s="58" t="str">
        <f>BX75</f>
        <v>VG</v>
      </c>
      <c r="V75" s="58">
        <v>0.72799999999999998</v>
      </c>
      <c r="W75" s="58" t="str">
        <f>IF(V75&gt;0.85,"VG",IF(V75&gt;0.75,"G",IF(V75&gt;0.6,"S","NS")))</f>
        <v>S</v>
      </c>
      <c r="X75" s="58" t="str">
        <f>AP75</f>
        <v>G</v>
      </c>
      <c r="Y75" s="58" t="str">
        <f>BH75</f>
        <v>G</v>
      </c>
      <c r="Z75" s="58" t="str">
        <f>BZ75</f>
        <v>G</v>
      </c>
      <c r="AA75" s="60">
        <v>0.78559090771131102</v>
      </c>
      <c r="AB75" s="60">
        <v>0.743003391024046</v>
      </c>
      <c r="AC75" s="60">
        <v>0.156726259303444</v>
      </c>
      <c r="AD75" s="60">
        <v>-2.8715013968540202</v>
      </c>
      <c r="AE75" s="60">
        <v>0.46304329418391199</v>
      </c>
      <c r="AF75" s="60">
        <v>0.50694832969046599</v>
      </c>
      <c r="AG75" s="60">
        <v>0.80859592164628602</v>
      </c>
      <c r="AH75" s="60">
        <v>0.76093468281902699</v>
      </c>
      <c r="AI75" s="55" t="s">
        <v>69</v>
      </c>
      <c r="AJ75" s="55" t="s">
        <v>69</v>
      </c>
      <c r="AK75" s="55" t="s">
        <v>71</v>
      </c>
      <c r="AL75" s="55" t="s">
        <v>71</v>
      </c>
      <c r="AM75" s="55" t="s">
        <v>71</v>
      </c>
      <c r="AN75" s="55" t="s">
        <v>69</v>
      </c>
      <c r="AO75" s="55" t="s">
        <v>69</v>
      </c>
      <c r="AP75" s="55" t="s">
        <v>69</v>
      </c>
      <c r="AR75" s="61" t="s">
        <v>144</v>
      </c>
      <c r="AS75" s="60">
        <v>0.79217245212859</v>
      </c>
      <c r="AT75" s="60">
        <v>0.81291601289947302</v>
      </c>
      <c r="AU75" s="60">
        <v>-2.5766189767210399</v>
      </c>
      <c r="AV75" s="60">
        <v>-1.88345517232321</v>
      </c>
      <c r="AW75" s="60">
        <v>0.45588106768258102</v>
      </c>
      <c r="AX75" s="60">
        <v>0.432532064823554</v>
      </c>
      <c r="AY75" s="60">
        <v>0.81724997374330399</v>
      </c>
      <c r="AZ75" s="60">
        <v>0.84176100323151803</v>
      </c>
      <c r="BA75" s="55" t="s">
        <v>69</v>
      </c>
      <c r="BB75" s="55" t="s">
        <v>71</v>
      </c>
      <c r="BC75" s="55" t="s">
        <v>71</v>
      </c>
      <c r="BD75" s="55" t="s">
        <v>71</v>
      </c>
      <c r="BE75" s="55" t="s">
        <v>71</v>
      </c>
      <c r="BF75" s="55" t="s">
        <v>71</v>
      </c>
      <c r="BG75" s="55" t="s">
        <v>69</v>
      </c>
      <c r="BH75" s="55" t="s">
        <v>69</v>
      </c>
      <c r="BI75" s="56">
        <f>IF(BJ75=AR75,1,0)</f>
        <v>1</v>
      </c>
      <c r="BJ75" s="56" t="s">
        <v>144</v>
      </c>
      <c r="BK75" s="60">
        <v>0.787020500587154</v>
      </c>
      <c r="BL75" s="60">
        <v>0.80960352765802701</v>
      </c>
      <c r="BM75" s="60">
        <v>-0.55493717754498595</v>
      </c>
      <c r="BN75" s="60">
        <v>-0.43438129984824803</v>
      </c>
      <c r="BO75" s="60">
        <v>0.46149701993929099</v>
      </c>
      <c r="BP75" s="60">
        <v>0.43634444231819097</v>
      </c>
      <c r="BQ75" s="60">
        <v>0.80708203170917503</v>
      </c>
      <c r="BR75" s="60">
        <v>0.83278994643985804</v>
      </c>
      <c r="BS75" s="56" t="s">
        <v>69</v>
      </c>
      <c r="BT75" s="56" t="s">
        <v>71</v>
      </c>
      <c r="BU75" s="56" t="s">
        <v>71</v>
      </c>
      <c r="BV75" s="56" t="s">
        <v>71</v>
      </c>
      <c r="BW75" s="56" t="s">
        <v>71</v>
      </c>
      <c r="BX75" s="56" t="s">
        <v>71</v>
      </c>
      <c r="BY75" s="56" t="s">
        <v>69</v>
      </c>
      <c r="BZ75" s="56" t="s">
        <v>69</v>
      </c>
    </row>
    <row r="76" spans="1:78" s="49" customFormat="1" x14ac:dyDescent="0.3">
      <c r="A76" s="48">
        <v>14179000</v>
      </c>
      <c r="B76" s="48">
        <v>23780701</v>
      </c>
      <c r="C76" s="49" t="s">
        <v>138</v>
      </c>
      <c r="D76" s="49" t="s">
        <v>194</v>
      </c>
      <c r="E76" s="49" t="s">
        <v>197</v>
      </c>
      <c r="F76" s="50">
        <v>0.9</v>
      </c>
      <c r="G76" s="51">
        <v>0.88</v>
      </c>
      <c r="H76" s="51" t="str">
        <f>IF(G76&gt;0.8,"VG",IF(G76&gt;0.7,"G",IF(G76&gt;0.45,"S","NS")))</f>
        <v>VG</v>
      </c>
      <c r="I76" s="51" t="str">
        <f>AI76</f>
        <v>G</v>
      </c>
      <c r="J76" s="51" t="str">
        <f>BB76</f>
        <v>VG</v>
      </c>
      <c r="K76" s="51" t="str">
        <f>BT76</f>
        <v>VG</v>
      </c>
      <c r="L76" s="52">
        <v>-8.8999999999999996E-2</v>
      </c>
      <c r="M76" s="51" t="str">
        <f>IF(ABS(L76)&lt;5%,"VG",IF(ABS(L76)&lt;10%,"G",IF(ABS(L76)&lt;15%,"S","NS")))</f>
        <v>G</v>
      </c>
      <c r="N76" s="51" t="str">
        <f t="shared" ref="N76" si="659">AO76</f>
        <v>G</v>
      </c>
      <c r="O76" s="51" t="str">
        <f>BD76</f>
        <v>VG</v>
      </c>
      <c r="P76" s="51" t="str">
        <f t="shared" ref="P76" si="660">BY76</f>
        <v>G</v>
      </c>
      <c r="Q76" s="51">
        <v>0.33</v>
      </c>
      <c r="R76" s="51" t="str">
        <f>IF(Q76&lt;=0.5,"VG",IF(Q76&lt;=0.6,"G",IF(Q76&lt;=0.7,"S","NS")))</f>
        <v>VG</v>
      </c>
      <c r="S76" s="51" t="str">
        <f>AN76</f>
        <v>G</v>
      </c>
      <c r="T76" s="51" t="str">
        <f>BF76</f>
        <v>VG</v>
      </c>
      <c r="U76" s="51" t="str">
        <f>BX76</f>
        <v>VG</v>
      </c>
      <c r="V76" s="51">
        <v>0.93899999999999995</v>
      </c>
      <c r="W76" s="51" t="str">
        <f>IF(V76&gt;0.85,"VG",IF(V76&gt;0.75,"G",IF(V76&gt;0.6,"S","NS")))</f>
        <v>VG</v>
      </c>
      <c r="X76" s="51" t="str">
        <f>AP76</f>
        <v>G</v>
      </c>
      <c r="Y76" s="51" t="str">
        <f>BH76</f>
        <v>G</v>
      </c>
      <c r="Z76" s="51" t="str">
        <f>BZ76</f>
        <v>G</v>
      </c>
      <c r="AA76" s="53">
        <v>0.78559090771131102</v>
      </c>
      <c r="AB76" s="53">
        <v>0.743003391024046</v>
      </c>
      <c r="AC76" s="53">
        <v>0.156726259303444</v>
      </c>
      <c r="AD76" s="53">
        <v>-2.8715013968540202</v>
      </c>
      <c r="AE76" s="53">
        <v>0.46304329418391199</v>
      </c>
      <c r="AF76" s="53">
        <v>0.50694832969046599</v>
      </c>
      <c r="AG76" s="53">
        <v>0.80859592164628602</v>
      </c>
      <c r="AH76" s="53">
        <v>0.76093468281902699</v>
      </c>
      <c r="AI76" s="48" t="s">
        <v>69</v>
      </c>
      <c r="AJ76" s="48" t="s">
        <v>69</v>
      </c>
      <c r="AK76" s="48" t="s">
        <v>71</v>
      </c>
      <c r="AL76" s="48" t="s">
        <v>71</v>
      </c>
      <c r="AM76" s="48" t="s">
        <v>71</v>
      </c>
      <c r="AN76" s="48" t="s">
        <v>69</v>
      </c>
      <c r="AO76" s="48" t="s">
        <v>69</v>
      </c>
      <c r="AP76" s="48" t="s">
        <v>69</v>
      </c>
      <c r="AR76" s="54" t="s">
        <v>144</v>
      </c>
      <c r="AS76" s="53">
        <v>0.79217245212859</v>
      </c>
      <c r="AT76" s="53">
        <v>0.81291601289947302</v>
      </c>
      <c r="AU76" s="53">
        <v>-2.5766189767210399</v>
      </c>
      <c r="AV76" s="53">
        <v>-1.88345517232321</v>
      </c>
      <c r="AW76" s="53">
        <v>0.45588106768258102</v>
      </c>
      <c r="AX76" s="53">
        <v>0.432532064823554</v>
      </c>
      <c r="AY76" s="53">
        <v>0.81724997374330399</v>
      </c>
      <c r="AZ76" s="53">
        <v>0.84176100323151803</v>
      </c>
      <c r="BA76" s="48" t="s">
        <v>69</v>
      </c>
      <c r="BB76" s="48" t="s">
        <v>71</v>
      </c>
      <c r="BC76" s="48" t="s">
        <v>71</v>
      </c>
      <c r="BD76" s="48" t="s">
        <v>71</v>
      </c>
      <c r="BE76" s="48" t="s">
        <v>71</v>
      </c>
      <c r="BF76" s="48" t="s">
        <v>71</v>
      </c>
      <c r="BG76" s="48" t="s">
        <v>69</v>
      </c>
      <c r="BH76" s="48" t="s">
        <v>69</v>
      </c>
      <c r="BI76" s="49">
        <f>IF(BJ76=AR76,1,0)</f>
        <v>1</v>
      </c>
      <c r="BJ76" s="49" t="s">
        <v>144</v>
      </c>
      <c r="BK76" s="53">
        <v>0.787020500587154</v>
      </c>
      <c r="BL76" s="53">
        <v>0.80960352765802701</v>
      </c>
      <c r="BM76" s="53">
        <v>-0.55493717754498595</v>
      </c>
      <c r="BN76" s="53">
        <v>-0.43438129984824803</v>
      </c>
      <c r="BO76" s="53">
        <v>0.46149701993929099</v>
      </c>
      <c r="BP76" s="53">
        <v>0.43634444231819097</v>
      </c>
      <c r="BQ76" s="53">
        <v>0.80708203170917503</v>
      </c>
      <c r="BR76" s="53">
        <v>0.83278994643985804</v>
      </c>
      <c r="BS76" s="49" t="s">
        <v>69</v>
      </c>
      <c r="BT76" s="49" t="s">
        <v>71</v>
      </c>
      <c r="BU76" s="49" t="s">
        <v>71</v>
      </c>
      <c r="BV76" s="49" t="s">
        <v>71</v>
      </c>
      <c r="BW76" s="49" t="s">
        <v>71</v>
      </c>
      <c r="BX76" s="49" t="s">
        <v>71</v>
      </c>
      <c r="BY76" s="49" t="s">
        <v>69</v>
      </c>
      <c r="BZ76" s="49" t="s">
        <v>69</v>
      </c>
    </row>
    <row r="78" spans="1:78" s="30" customFormat="1" x14ac:dyDescent="0.3">
      <c r="A78" s="36">
        <v>14180300</v>
      </c>
      <c r="B78" s="36">
        <v>23780557</v>
      </c>
      <c r="C78" s="30" t="s">
        <v>139</v>
      </c>
      <c r="D78" s="30" t="s">
        <v>151</v>
      </c>
      <c r="E78" s="30" t="s">
        <v>163</v>
      </c>
      <c r="F78" s="63">
        <v>3.2</v>
      </c>
      <c r="G78" s="24">
        <v>-0.1</v>
      </c>
      <c r="H78" s="24" t="str">
        <f>IF(G78&gt;0.8,"VG",IF(G78&gt;0.7,"G",IF(G78&gt;0.45,"S","NS")))</f>
        <v>NS</v>
      </c>
      <c r="I78" s="24" t="str">
        <f>AI78</f>
        <v>G</v>
      </c>
      <c r="J78" s="24" t="str">
        <f>BB78</f>
        <v>VG</v>
      </c>
      <c r="K78" s="24" t="str">
        <f>BT78</f>
        <v>VG</v>
      </c>
      <c r="L78" s="25">
        <v>0.48699999999999999</v>
      </c>
      <c r="M78" s="24" t="str">
        <f>IF(ABS(L78)&lt;5%,"VG",IF(ABS(L78)&lt;10%,"G",IF(ABS(L78)&lt;15%,"S","NS")))</f>
        <v>NS</v>
      </c>
      <c r="N78" s="24" t="str">
        <f t="shared" ref="N78" si="661">AO78</f>
        <v>G</v>
      </c>
      <c r="O78" s="24" t="str">
        <f>BD78</f>
        <v>VG</v>
      </c>
      <c r="P78" s="24" t="str">
        <f t="shared" ref="P78" si="662">BY78</f>
        <v>G</v>
      </c>
      <c r="Q78" s="24">
        <v>0.88</v>
      </c>
      <c r="R78" s="24" t="str">
        <f>IF(Q78&lt;=0.5,"VG",IF(Q78&lt;=0.6,"G",IF(Q78&lt;=0.7,"S","NS")))</f>
        <v>NS</v>
      </c>
      <c r="S78" s="24" t="str">
        <f>AN78</f>
        <v>G</v>
      </c>
      <c r="T78" s="24" t="str">
        <f>BF78</f>
        <v>VG</v>
      </c>
      <c r="U78" s="24" t="str">
        <f>BX78</f>
        <v>VG</v>
      </c>
      <c r="V78" s="24">
        <v>0.89600000000000002</v>
      </c>
      <c r="W78" s="24" t="str">
        <f>IF(V78&gt;0.85,"VG",IF(V78&gt;0.75,"G",IF(V78&gt;0.6,"S","NS")))</f>
        <v>VG</v>
      </c>
      <c r="X78" s="24" t="str">
        <f>AP78</f>
        <v>G</v>
      </c>
      <c r="Y78" s="24" t="str">
        <f>BH78</f>
        <v>G</v>
      </c>
      <c r="Z78" s="24" t="str">
        <f>BZ78</f>
        <v>G</v>
      </c>
      <c r="AA78" s="33">
        <v>0.78559090771131102</v>
      </c>
      <c r="AB78" s="33">
        <v>0.743003391024046</v>
      </c>
      <c r="AC78" s="33">
        <v>0.156726259303444</v>
      </c>
      <c r="AD78" s="33">
        <v>-2.8715013968540202</v>
      </c>
      <c r="AE78" s="33">
        <v>0.46304329418391199</v>
      </c>
      <c r="AF78" s="33">
        <v>0.50694832969046599</v>
      </c>
      <c r="AG78" s="33">
        <v>0.80859592164628602</v>
      </c>
      <c r="AH78" s="33">
        <v>0.76093468281902699</v>
      </c>
      <c r="AI78" s="36" t="s">
        <v>69</v>
      </c>
      <c r="AJ78" s="36" t="s">
        <v>69</v>
      </c>
      <c r="AK78" s="36" t="s">
        <v>71</v>
      </c>
      <c r="AL78" s="36" t="s">
        <v>71</v>
      </c>
      <c r="AM78" s="36" t="s">
        <v>71</v>
      </c>
      <c r="AN78" s="36" t="s">
        <v>69</v>
      </c>
      <c r="AO78" s="36" t="s">
        <v>69</v>
      </c>
      <c r="AP78" s="36" t="s">
        <v>69</v>
      </c>
      <c r="AR78" s="64" t="s">
        <v>144</v>
      </c>
      <c r="AS78" s="33">
        <v>0.79217245212859</v>
      </c>
      <c r="AT78" s="33">
        <v>0.81291601289947302</v>
      </c>
      <c r="AU78" s="33">
        <v>-2.5766189767210399</v>
      </c>
      <c r="AV78" s="33">
        <v>-1.88345517232321</v>
      </c>
      <c r="AW78" s="33">
        <v>0.45588106768258102</v>
      </c>
      <c r="AX78" s="33">
        <v>0.432532064823554</v>
      </c>
      <c r="AY78" s="33">
        <v>0.81724997374330399</v>
      </c>
      <c r="AZ78" s="33">
        <v>0.84176100323151803</v>
      </c>
      <c r="BA78" s="36" t="s">
        <v>69</v>
      </c>
      <c r="BB78" s="36" t="s">
        <v>71</v>
      </c>
      <c r="BC78" s="36" t="s">
        <v>71</v>
      </c>
      <c r="BD78" s="36" t="s">
        <v>71</v>
      </c>
      <c r="BE78" s="36" t="s">
        <v>71</v>
      </c>
      <c r="BF78" s="36" t="s">
        <v>71</v>
      </c>
      <c r="BG78" s="36" t="s">
        <v>69</v>
      </c>
      <c r="BH78" s="36" t="s">
        <v>69</v>
      </c>
      <c r="BI78" s="30">
        <f>IF(BJ78=AR78,1,0)</f>
        <v>1</v>
      </c>
      <c r="BJ78" s="30" t="s">
        <v>144</v>
      </c>
      <c r="BK78" s="33">
        <v>0.787020500587154</v>
      </c>
      <c r="BL78" s="33">
        <v>0.80960352765802701</v>
      </c>
      <c r="BM78" s="33">
        <v>-0.55493717754498595</v>
      </c>
      <c r="BN78" s="33">
        <v>-0.43438129984824803</v>
      </c>
      <c r="BO78" s="33">
        <v>0.46149701993929099</v>
      </c>
      <c r="BP78" s="33">
        <v>0.43634444231819097</v>
      </c>
      <c r="BQ78" s="33">
        <v>0.80708203170917503</v>
      </c>
      <c r="BR78" s="33">
        <v>0.83278994643985804</v>
      </c>
      <c r="BS78" s="30" t="s">
        <v>69</v>
      </c>
      <c r="BT78" s="30" t="s">
        <v>71</v>
      </c>
      <c r="BU78" s="30" t="s">
        <v>71</v>
      </c>
      <c r="BV78" s="30" t="s">
        <v>71</v>
      </c>
      <c r="BW78" s="30" t="s">
        <v>71</v>
      </c>
      <c r="BX78" s="30" t="s">
        <v>71</v>
      </c>
      <c r="BY78" s="30" t="s">
        <v>69</v>
      </c>
      <c r="BZ78" s="30" t="s">
        <v>69</v>
      </c>
    </row>
    <row r="79" spans="1:78" s="30" customFormat="1" x14ac:dyDescent="0.3">
      <c r="A79" s="36">
        <v>14180300</v>
      </c>
      <c r="B79" s="36">
        <v>23780557</v>
      </c>
      <c r="C79" s="30" t="s">
        <v>139</v>
      </c>
      <c r="D79" s="30" t="s">
        <v>184</v>
      </c>
      <c r="E79" s="30" t="s">
        <v>186</v>
      </c>
      <c r="F79" s="63">
        <v>3.8</v>
      </c>
      <c r="G79" s="24">
        <v>-0.6</v>
      </c>
      <c r="H79" s="24" t="str">
        <f>IF(G79&gt;0.8,"VG",IF(G79&gt;0.7,"G",IF(G79&gt;0.45,"S","NS")))</f>
        <v>NS</v>
      </c>
      <c r="I79" s="24" t="str">
        <f>AI79</f>
        <v>G</v>
      </c>
      <c r="J79" s="24" t="str">
        <f>BB79</f>
        <v>VG</v>
      </c>
      <c r="K79" s="24" t="str">
        <f>BT79</f>
        <v>VG</v>
      </c>
      <c r="L79" s="25">
        <v>0.68300000000000005</v>
      </c>
      <c r="M79" s="24" t="str">
        <f>IF(ABS(L79)&lt;5%,"VG",IF(ABS(L79)&lt;10%,"G",IF(ABS(L79)&lt;15%,"S","NS")))</f>
        <v>NS</v>
      </c>
      <c r="N79" s="24" t="str">
        <f t="shared" ref="N79" si="663">AO79</f>
        <v>G</v>
      </c>
      <c r="O79" s="24" t="str">
        <f>BD79</f>
        <v>VG</v>
      </c>
      <c r="P79" s="24" t="str">
        <f t="shared" ref="P79" si="664">BY79</f>
        <v>G</v>
      </c>
      <c r="Q79" s="24">
        <v>0.99</v>
      </c>
      <c r="R79" s="24" t="str">
        <f>IF(Q79&lt;=0.5,"VG",IF(Q79&lt;=0.6,"G",IF(Q79&lt;=0.7,"S","NS")))</f>
        <v>NS</v>
      </c>
      <c r="S79" s="24" t="str">
        <f>AN79</f>
        <v>G</v>
      </c>
      <c r="T79" s="24" t="str">
        <f>BF79</f>
        <v>VG</v>
      </c>
      <c r="U79" s="24" t="str">
        <f>BX79</f>
        <v>VG</v>
      </c>
      <c r="V79" s="24">
        <v>0.112</v>
      </c>
      <c r="W79" s="24" t="str">
        <f>IF(V79&gt;0.85,"VG",IF(V79&gt;0.75,"G",IF(V79&gt;0.6,"S","NS")))</f>
        <v>NS</v>
      </c>
      <c r="X79" s="24" t="str">
        <f>AP79</f>
        <v>G</v>
      </c>
      <c r="Y79" s="24" t="str">
        <f>BH79</f>
        <v>G</v>
      </c>
      <c r="Z79" s="24" t="str">
        <f>BZ79</f>
        <v>G</v>
      </c>
      <c r="AA79" s="33">
        <v>0.78559090771131102</v>
      </c>
      <c r="AB79" s="33">
        <v>0.743003391024046</v>
      </c>
      <c r="AC79" s="33">
        <v>0.156726259303444</v>
      </c>
      <c r="AD79" s="33">
        <v>-2.8715013968540202</v>
      </c>
      <c r="AE79" s="33">
        <v>0.46304329418391199</v>
      </c>
      <c r="AF79" s="33">
        <v>0.50694832969046599</v>
      </c>
      <c r="AG79" s="33">
        <v>0.80859592164628602</v>
      </c>
      <c r="AH79" s="33">
        <v>0.76093468281902699</v>
      </c>
      <c r="AI79" s="36" t="s">
        <v>69</v>
      </c>
      <c r="AJ79" s="36" t="s">
        <v>69</v>
      </c>
      <c r="AK79" s="36" t="s">
        <v>71</v>
      </c>
      <c r="AL79" s="36" t="s">
        <v>71</v>
      </c>
      <c r="AM79" s="36" t="s">
        <v>71</v>
      </c>
      <c r="AN79" s="36" t="s">
        <v>69</v>
      </c>
      <c r="AO79" s="36" t="s">
        <v>69</v>
      </c>
      <c r="AP79" s="36" t="s">
        <v>69</v>
      </c>
      <c r="AR79" s="64" t="s">
        <v>144</v>
      </c>
      <c r="AS79" s="33">
        <v>0.79217245212859</v>
      </c>
      <c r="AT79" s="33">
        <v>0.81291601289947302</v>
      </c>
      <c r="AU79" s="33">
        <v>-2.5766189767210399</v>
      </c>
      <c r="AV79" s="33">
        <v>-1.88345517232321</v>
      </c>
      <c r="AW79" s="33">
        <v>0.45588106768258102</v>
      </c>
      <c r="AX79" s="33">
        <v>0.432532064823554</v>
      </c>
      <c r="AY79" s="33">
        <v>0.81724997374330399</v>
      </c>
      <c r="AZ79" s="33">
        <v>0.84176100323151803</v>
      </c>
      <c r="BA79" s="36" t="s">
        <v>69</v>
      </c>
      <c r="BB79" s="36" t="s">
        <v>71</v>
      </c>
      <c r="BC79" s="36" t="s">
        <v>71</v>
      </c>
      <c r="BD79" s="36" t="s">
        <v>71</v>
      </c>
      <c r="BE79" s="36" t="s">
        <v>71</v>
      </c>
      <c r="BF79" s="36" t="s">
        <v>71</v>
      </c>
      <c r="BG79" s="36" t="s">
        <v>69</v>
      </c>
      <c r="BH79" s="36" t="s">
        <v>69</v>
      </c>
      <c r="BI79" s="30">
        <f>IF(BJ79=AR79,1,0)</f>
        <v>1</v>
      </c>
      <c r="BJ79" s="30" t="s">
        <v>144</v>
      </c>
      <c r="BK79" s="33">
        <v>0.787020500587154</v>
      </c>
      <c r="BL79" s="33">
        <v>0.80960352765802701</v>
      </c>
      <c r="BM79" s="33">
        <v>-0.55493717754498595</v>
      </c>
      <c r="BN79" s="33">
        <v>-0.43438129984824803</v>
      </c>
      <c r="BO79" s="33">
        <v>0.46149701993929099</v>
      </c>
      <c r="BP79" s="33">
        <v>0.43634444231819097</v>
      </c>
      <c r="BQ79" s="33">
        <v>0.80708203170917503</v>
      </c>
      <c r="BR79" s="33">
        <v>0.83278994643985804</v>
      </c>
      <c r="BS79" s="30" t="s">
        <v>69</v>
      </c>
      <c r="BT79" s="30" t="s">
        <v>71</v>
      </c>
      <c r="BU79" s="30" t="s">
        <v>71</v>
      </c>
      <c r="BV79" s="30" t="s">
        <v>71</v>
      </c>
      <c r="BW79" s="30" t="s">
        <v>71</v>
      </c>
      <c r="BX79" s="30" t="s">
        <v>71</v>
      </c>
      <c r="BY79" s="30" t="s">
        <v>69</v>
      </c>
      <c r="BZ79" s="30" t="s">
        <v>69</v>
      </c>
    </row>
    <row r="80" spans="1:78" s="49" customFormat="1" x14ac:dyDescent="0.3">
      <c r="A80" s="48">
        <v>14180300</v>
      </c>
      <c r="B80" s="48">
        <v>23780557</v>
      </c>
      <c r="C80" s="49" t="s">
        <v>139</v>
      </c>
      <c r="D80" s="49" t="s">
        <v>194</v>
      </c>
      <c r="E80" s="49" t="s">
        <v>196</v>
      </c>
      <c r="F80" s="50">
        <v>0.8</v>
      </c>
      <c r="G80" s="51">
        <v>0.94</v>
      </c>
      <c r="H80" s="51" t="str">
        <f>IF(G80&gt;0.8,"VG",IF(G80&gt;0.7,"G",IF(G80&gt;0.45,"S","NS")))</f>
        <v>VG</v>
      </c>
      <c r="I80" s="51" t="str">
        <f>AI80</f>
        <v>G</v>
      </c>
      <c r="J80" s="51" t="str">
        <f>BB80</f>
        <v>VG</v>
      </c>
      <c r="K80" s="51" t="str">
        <f>BT80</f>
        <v>VG</v>
      </c>
      <c r="L80" s="52">
        <v>4.4999999999999998E-2</v>
      </c>
      <c r="M80" s="51" t="str">
        <f>IF(ABS(L80)&lt;5%,"VG",IF(ABS(L80)&lt;10%,"G",IF(ABS(L80)&lt;15%,"S","NS")))</f>
        <v>VG</v>
      </c>
      <c r="N80" s="51" t="str">
        <f t="shared" ref="N80" si="665">AO80</f>
        <v>G</v>
      </c>
      <c r="O80" s="51" t="str">
        <f>BD80</f>
        <v>VG</v>
      </c>
      <c r="P80" s="51" t="str">
        <f t="shared" ref="P80" si="666">BY80</f>
        <v>G</v>
      </c>
      <c r="Q80" s="51">
        <v>0.23</v>
      </c>
      <c r="R80" s="51" t="str">
        <f>IF(Q80&lt;=0.5,"VG",IF(Q80&lt;=0.6,"G",IF(Q80&lt;=0.7,"S","NS")))</f>
        <v>VG</v>
      </c>
      <c r="S80" s="51" t="str">
        <f>AN80</f>
        <v>G</v>
      </c>
      <c r="T80" s="51" t="str">
        <f>BF80</f>
        <v>VG</v>
      </c>
      <c r="U80" s="51" t="str">
        <f>BX80</f>
        <v>VG</v>
      </c>
      <c r="V80" s="51">
        <v>0.95199999999999996</v>
      </c>
      <c r="W80" s="51" t="str">
        <f>IF(V80&gt;0.85,"VG",IF(V80&gt;0.75,"G",IF(V80&gt;0.6,"S","NS")))</f>
        <v>VG</v>
      </c>
      <c r="X80" s="51" t="str">
        <f>AP80</f>
        <v>G</v>
      </c>
      <c r="Y80" s="51" t="str">
        <f>BH80</f>
        <v>G</v>
      </c>
      <c r="Z80" s="51" t="str">
        <f>BZ80</f>
        <v>G</v>
      </c>
      <c r="AA80" s="53">
        <v>0.78559090771131102</v>
      </c>
      <c r="AB80" s="53">
        <v>0.743003391024046</v>
      </c>
      <c r="AC80" s="53">
        <v>0.156726259303444</v>
      </c>
      <c r="AD80" s="53">
        <v>-2.8715013968540202</v>
      </c>
      <c r="AE80" s="53">
        <v>0.46304329418391199</v>
      </c>
      <c r="AF80" s="53">
        <v>0.50694832969046599</v>
      </c>
      <c r="AG80" s="53">
        <v>0.80859592164628602</v>
      </c>
      <c r="AH80" s="53">
        <v>0.76093468281902699</v>
      </c>
      <c r="AI80" s="48" t="s">
        <v>69</v>
      </c>
      <c r="AJ80" s="48" t="s">
        <v>69</v>
      </c>
      <c r="AK80" s="48" t="s">
        <v>71</v>
      </c>
      <c r="AL80" s="48" t="s">
        <v>71</v>
      </c>
      <c r="AM80" s="48" t="s">
        <v>71</v>
      </c>
      <c r="AN80" s="48" t="s">
        <v>69</v>
      </c>
      <c r="AO80" s="48" t="s">
        <v>69</v>
      </c>
      <c r="AP80" s="48" t="s">
        <v>69</v>
      </c>
      <c r="AR80" s="54" t="s">
        <v>144</v>
      </c>
      <c r="AS80" s="53">
        <v>0.79217245212859</v>
      </c>
      <c r="AT80" s="53">
        <v>0.81291601289947302</v>
      </c>
      <c r="AU80" s="53">
        <v>-2.5766189767210399</v>
      </c>
      <c r="AV80" s="53">
        <v>-1.88345517232321</v>
      </c>
      <c r="AW80" s="53">
        <v>0.45588106768258102</v>
      </c>
      <c r="AX80" s="53">
        <v>0.432532064823554</v>
      </c>
      <c r="AY80" s="53">
        <v>0.81724997374330399</v>
      </c>
      <c r="AZ80" s="53">
        <v>0.84176100323151803</v>
      </c>
      <c r="BA80" s="48" t="s">
        <v>69</v>
      </c>
      <c r="BB80" s="48" t="s">
        <v>71</v>
      </c>
      <c r="BC80" s="48" t="s">
        <v>71</v>
      </c>
      <c r="BD80" s="48" t="s">
        <v>71</v>
      </c>
      <c r="BE80" s="48" t="s">
        <v>71</v>
      </c>
      <c r="BF80" s="48" t="s">
        <v>71</v>
      </c>
      <c r="BG80" s="48" t="s">
        <v>69</v>
      </c>
      <c r="BH80" s="48" t="s">
        <v>69</v>
      </c>
      <c r="BI80" s="49">
        <f>IF(BJ80=AR80,1,0)</f>
        <v>1</v>
      </c>
      <c r="BJ80" s="49" t="s">
        <v>144</v>
      </c>
      <c r="BK80" s="53">
        <v>0.787020500587154</v>
      </c>
      <c r="BL80" s="53">
        <v>0.80960352765802701</v>
      </c>
      <c r="BM80" s="53">
        <v>-0.55493717754498595</v>
      </c>
      <c r="BN80" s="53">
        <v>-0.43438129984824803</v>
      </c>
      <c r="BO80" s="53">
        <v>0.46149701993929099</v>
      </c>
      <c r="BP80" s="53">
        <v>0.43634444231819097</v>
      </c>
      <c r="BQ80" s="53">
        <v>0.80708203170917503</v>
      </c>
      <c r="BR80" s="53">
        <v>0.83278994643985804</v>
      </c>
      <c r="BS80" s="49" t="s">
        <v>69</v>
      </c>
      <c r="BT80" s="49" t="s">
        <v>71</v>
      </c>
      <c r="BU80" s="49" t="s">
        <v>71</v>
      </c>
      <c r="BV80" s="49" t="s">
        <v>71</v>
      </c>
      <c r="BW80" s="49" t="s">
        <v>71</v>
      </c>
      <c r="BX80" s="49" t="s">
        <v>71</v>
      </c>
      <c r="BY80" s="49" t="s">
        <v>69</v>
      </c>
      <c r="BZ80" s="49" t="s">
        <v>69</v>
      </c>
    </row>
    <row r="82" spans="1:78" s="30" customFormat="1" x14ac:dyDescent="0.3">
      <c r="A82" s="36">
        <v>14181500</v>
      </c>
      <c r="B82" s="36">
        <v>23780511</v>
      </c>
      <c r="C82" s="30" t="s">
        <v>140</v>
      </c>
      <c r="D82" s="30" t="s">
        <v>151</v>
      </c>
      <c r="E82" s="30" t="s">
        <v>154</v>
      </c>
      <c r="F82" s="63">
        <v>3.1</v>
      </c>
      <c r="G82" s="24">
        <v>-0.95</v>
      </c>
      <c r="H82" s="24" t="str">
        <f>IF(G82&gt;0.8,"VG",IF(G82&gt;0.7,"G",IF(G82&gt;0.45,"S","NS")))</f>
        <v>NS</v>
      </c>
      <c r="I82" s="24" t="str">
        <f>AI82</f>
        <v>S</v>
      </c>
      <c r="J82" s="24" t="str">
        <f>BB82</f>
        <v>G</v>
      </c>
      <c r="K82" s="24" t="str">
        <f>BT82</f>
        <v>G</v>
      </c>
      <c r="L82" s="25">
        <v>-0.26</v>
      </c>
      <c r="M82" s="24" t="str">
        <f>IF(ABS(L82)&lt;5%,"VG",IF(ABS(L82)&lt;10%,"G",IF(ABS(L82)&lt;15%,"S","NS")))</f>
        <v>NS</v>
      </c>
      <c r="N82" s="24" t="str">
        <f t="shared" ref="N82" si="667">AO82</f>
        <v>S</v>
      </c>
      <c r="O82" s="24" t="str">
        <f>BD82</f>
        <v>VG</v>
      </c>
      <c r="P82" s="24" t="str">
        <f t="shared" ref="P82" si="668">BY82</f>
        <v>S</v>
      </c>
      <c r="Q82" s="24">
        <v>1</v>
      </c>
      <c r="R82" s="24" t="str">
        <f>IF(Q82&lt;=0.5,"VG",IF(Q82&lt;=0.6,"G",IF(Q82&lt;=0.7,"S","NS")))</f>
        <v>NS</v>
      </c>
      <c r="S82" s="24" t="str">
        <f>AN82</f>
        <v>S</v>
      </c>
      <c r="T82" s="24" t="str">
        <f>BF82</f>
        <v>VG</v>
      </c>
      <c r="U82" s="24" t="str">
        <f>BX82</f>
        <v>G</v>
      </c>
      <c r="V82" s="24">
        <v>0.82</v>
      </c>
      <c r="W82" s="24" t="str">
        <f>IF(V82&gt;0.85,"VG",IF(V82&gt;0.75,"G",IF(V82&gt;0.6,"S","NS")))</f>
        <v>G</v>
      </c>
      <c r="X82" s="24" t="str">
        <f>AP82</f>
        <v>S</v>
      </c>
      <c r="Y82" s="24" t="str">
        <f>BH82</f>
        <v>G</v>
      </c>
      <c r="Z82" s="24" t="str">
        <f>BZ82</f>
        <v>G</v>
      </c>
      <c r="AA82" s="33">
        <v>0.69109243519114505</v>
      </c>
      <c r="AB82" s="33">
        <v>0.62165023500303696</v>
      </c>
      <c r="AC82" s="33">
        <v>10.4787403099045</v>
      </c>
      <c r="AD82" s="33">
        <v>7.7219855943986397</v>
      </c>
      <c r="AE82" s="33">
        <v>0.55579453470581697</v>
      </c>
      <c r="AF82" s="33">
        <v>0.61510142659317801</v>
      </c>
      <c r="AG82" s="33">
        <v>0.72886052202951401</v>
      </c>
      <c r="AH82" s="33">
        <v>0.64513479012133601</v>
      </c>
      <c r="AI82" s="36" t="s">
        <v>70</v>
      </c>
      <c r="AJ82" s="36" t="s">
        <v>70</v>
      </c>
      <c r="AK82" s="36" t="s">
        <v>70</v>
      </c>
      <c r="AL82" s="36" t="s">
        <v>69</v>
      </c>
      <c r="AM82" s="36" t="s">
        <v>69</v>
      </c>
      <c r="AN82" s="36" t="s">
        <v>70</v>
      </c>
      <c r="AO82" s="36" t="s">
        <v>70</v>
      </c>
      <c r="AP82" s="36" t="s">
        <v>70</v>
      </c>
      <c r="AR82" s="64" t="s">
        <v>146</v>
      </c>
      <c r="AS82" s="33">
        <v>0.75229751907846798</v>
      </c>
      <c r="AT82" s="33">
        <v>0.76269557040214098</v>
      </c>
      <c r="AU82" s="33">
        <v>3.1623402801754099</v>
      </c>
      <c r="AV82" s="33">
        <v>3.8566207023999799</v>
      </c>
      <c r="AW82" s="33">
        <v>0.49769717793205498</v>
      </c>
      <c r="AX82" s="33">
        <v>0.48713902491779398</v>
      </c>
      <c r="AY82" s="33">
        <v>0.75643889114145302</v>
      </c>
      <c r="AZ82" s="33">
        <v>0.76791357762864898</v>
      </c>
      <c r="BA82" s="36" t="s">
        <v>69</v>
      </c>
      <c r="BB82" s="36" t="s">
        <v>69</v>
      </c>
      <c r="BC82" s="36" t="s">
        <v>71</v>
      </c>
      <c r="BD82" s="36" t="s">
        <v>71</v>
      </c>
      <c r="BE82" s="36" t="s">
        <v>71</v>
      </c>
      <c r="BF82" s="36" t="s">
        <v>71</v>
      </c>
      <c r="BG82" s="36" t="s">
        <v>69</v>
      </c>
      <c r="BH82" s="36" t="s">
        <v>69</v>
      </c>
      <c r="BI82" s="30">
        <f t="shared" ref="BI82" si="669">IF(BJ82=AR82,1,0)</f>
        <v>1</v>
      </c>
      <c r="BJ82" s="30" t="s">
        <v>146</v>
      </c>
      <c r="BK82" s="33">
        <v>0.69800656713076403</v>
      </c>
      <c r="BL82" s="33">
        <v>0.71745708736268099</v>
      </c>
      <c r="BM82" s="33">
        <v>10.1204637227085</v>
      </c>
      <c r="BN82" s="33">
        <v>9.7055296365984791</v>
      </c>
      <c r="BO82" s="33">
        <v>0.549539291469896</v>
      </c>
      <c r="BP82" s="33">
        <v>0.531547657917255</v>
      </c>
      <c r="BQ82" s="33">
        <v>0.73301234562413198</v>
      </c>
      <c r="BR82" s="33">
        <v>0.75112955584275898</v>
      </c>
      <c r="BS82" s="30" t="s">
        <v>70</v>
      </c>
      <c r="BT82" s="30" t="s">
        <v>69</v>
      </c>
      <c r="BU82" s="30" t="s">
        <v>70</v>
      </c>
      <c r="BV82" s="30" t="s">
        <v>69</v>
      </c>
      <c r="BW82" s="30" t="s">
        <v>69</v>
      </c>
      <c r="BX82" s="30" t="s">
        <v>69</v>
      </c>
      <c r="BY82" s="30" t="s">
        <v>70</v>
      </c>
      <c r="BZ82" s="30" t="s">
        <v>69</v>
      </c>
    </row>
    <row r="83" spans="1:78" s="30" customFormat="1" x14ac:dyDescent="0.3">
      <c r="A83" s="36">
        <v>14181500</v>
      </c>
      <c r="B83" s="36">
        <v>23780511</v>
      </c>
      <c r="C83" s="30" t="s">
        <v>140</v>
      </c>
      <c r="D83" s="30" t="s">
        <v>184</v>
      </c>
      <c r="E83" s="30" t="s">
        <v>187</v>
      </c>
      <c r="F83" s="63">
        <v>2</v>
      </c>
      <c r="G83" s="24">
        <v>0.38</v>
      </c>
      <c r="H83" s="24" t="str">
        <f>IF(G83&gt;0.8,"VG",IF(G83&gt;0.7,"G",IF(G83&gt;0.45,"S","NS")))</f>
        <v>NS</v>
      </c>
      <c r="I83" s="24" t="str">
        <f>AI83</f>
        <v>S</v>
      </c>
      <c r="J83" s="24" t="str">
        <f>BB83</f>
        <v>G</v>
      </c>
      <c r="K83" s="24" t="str">
        <f>BT83</f>
        <v>G</v>
      </c>
      <c r="L83" s="25">
        <v>0.29299999999999998</v>
      </c>
      <c r="M83" s="24" t="str">
        <f>IF(ABS(L83)&lt;5%,"VG",IF(ABS(L83)&lt;10%,"G",IF(ABS(L83)&lt;15%,"S","NS")))</f>
        <v>NS</v>
      </c>
      <c r="N83" s="24" t="str">
        <f t="shared" ref="N83" si="670">AO83</f>
        <v>S</v>
      </c>
      <c r="O83" s="24" t="str">
        <f>BD83</f>
        <v>VG</v>
      </c>
      <c r="P83" s="24" t="str">
        <f t="shared" ref="P83" si="671">BY83</f>
        <v>S</v>
      </c>
      <c r="Q83" s="24">
        <v>0.67</v>
      </c>
      <c r="R83" s="24" t="str">
        <f>IF(Q83&lt;=0.5,"VG",IF(Q83&lt;=0.6,"G",IF(Q83&lt;=0.7,"S","NS")))</f>
        <v>S</v>
      </c>
      <c r="S83" s="24" t="str">
        <f>AN83</f>
        <v>S</v>
      </c>
      <c r="T83" s="24" t="str">
        <f>BF83</f>
        <v>VG</v>
      </c>
      <c r="U83" s="24" t="str">
        <f>BX83</f>
        <v>G</v>
      </c>
      <c r="V83" s="24">
        <v>0.83599999999999997</v>
      </c>
      <c r="W83" s="24" t="str">
        <f>IF(V83&gt;0.85,"VG",IF(V83&gt;0.75,"G",IF(V83&gt;0.6,"S","NS")))</f>
        <v>G</v>
      </c>
      <c r="X83" s="24" t="str">
        <f>AP83</f>
        <v>S</v>
      </c>
      <c r="Y83" s="24" t="str">
        <f>BH83</f>
        <v>G</v>
      </c>
      <c r="Z83" s="24" t="str">
        <f>BZ83</f>
        <v>G</v>
      </c>
      <c r="AA83" s="33">
        <v>0.69109243519114505</v>
      </c>
      <c r="AB83" s="33">
        <v>0.62165023500303696</v>
      </c>
      <c r="AC83" s="33">
        <v>10.4787403099045</v>
      </c>
      <c r="AD83" s="33">
        <v>7.7219855943986397</v>
      </c>
      <c r="AE83" s="33">
        <v>0.55579453470581697</v>
      </c>
      <c r="AF83" s="33">
        <v>0.61510142659317801</v>
      </c>
      <c r="AG83" s="33">
        <v>0.72886052202951401</v>
      </c>
      <c r="AH83" s="33">
        <v>0.64513479012133601</v>
      </c>
      <c r="AI83" s="36" t="s">
        <v>70</v>
      </c>
      <c r="AJ83" s="36" t="s">
        <v>70</v>
      </c>
      <c r="AK83" s="36" t="s">
        <v>70</v>
      </c>
      <c r="AL83" s="36" t="s">
        <v>69</v>
      </c>
      <c r="AM83" s="36" t="s">
        <v>69</v>
      </c>
      <c r="AN83" s="36" t="s">
        <v>70</v>
      </c>
      <c r="AO83" s="36" t="s">
        <v>70</v>
      </c>
      <c r="AP83" s="36" t="s">
        <v>70</v>
      </c>
      <c r="AR83" s="64" t="s">
        <v>146</v>
      </c>
      <c r="AS83" s="33">
        <v>0.75229751907846798</v>
      </c>
      <c r="AT83" s="33">
        <v>0.76269557040214098</v>
      </c>
      <c r="AU83" s="33">
        <v>3.1623402801754099</v>
      </c>
      <c r="AV83" s="33">
        <v>3.8566207023999799</v>
      </c>
      <c r="AW83" s="33">
        <v>0.49769717793205498</v>
      </c>
      <c r="AX83" s="33">
        <v>0.48713902491779398</v>
      </c>
      <c r="AY83" s="33">
        <v>0.75643889114145302</v>
      </c>
      <c r="AZ83" s="33">
        <v>0.76791357762864898</v>
      </c>
      <c r="BA83" s="36" t="s">
        <v>69</v>
      </c>
      <c r="BB83" s="36" t="s">
        <v>69</v>
      </c>
      <c r="BC83" s="36" t="s">
        <v>71</v>
      </c>
      <c r="BD83" s="36" t="s">
        <v>71</v>
      </c>
      <c r="BE83" s="36" t="s">
        <v>71</v>
      </c>
      <c r="BF83" s="36" t="s">
        <v>71</v>
      </c>
      <c r="BG83" s="36" t="s">
        <v>69</v>
      </c>
      <c r="BH83" s="36" t="s">
        <v>69</v>
      </c>
      <c r="BI83" s="30">
        <f t="shared" ref="BI83" si="672">IF(BJ83=AR83,1,0)</f>
        <v>1</v>
      </c>
      <c r="BJ83" s="30" t="s">
        <v>146</v>
      </c>
      <c r="BK83" s="33">
        <v>0.69800656713076403</v>
      </c>
      <c r="BL83" s="33">
        <v>0.71745708736268099</v>
      </c>
      <c r="BM83" s="33">
        <v>10.1204637227085</v>
      </c>
      <c r="BN83" s="33">
        <v>9.7055296365984791</v>
      </c>
      <c r="BO83" s="33">
        <v>0.549539291469896</v>
      </c>
      <c r="BP83" s="33">
        <v>0.531547657917255</v>
      </c>
      <c r="BQ83" s="33">
        <v>0.73301234562413198</v>
      </c>
      <c r="BR83" s="33">
        <v>0.75112955584275898</v>
      </c>
      <c r="BS83" s="30" t="s">
        <v>70</v>
      </c>
      <c r="BT83" s="30" t="s">
        <v>69</v>
      </c>
      <c r="BU83" s="30" t="s">
        <v>70</v>
      </c>
      <c r="BV83" s="30" t="s">
        <v>69</v>
      </c>
      <c r="BW83" s="30" t="s">
        <v>69</v>
      </c>
      <c r="BX83" s="30" t="s">
        <v>69</v>
      </c>
      <c r="BY83" s="30" t="s">
        <v>70</v>
      </c>
      <c r="BZ83" s="30" t="s">
        <v>69</v>
      </c>
    </row>
    <row r="84" spans="1:78" s="49" customFormat="1" x14ac:dyDescent="0.3">
      <c r="A84" s="48">
        <v>14181500</v>
      </c>
      <c r="B84" s="48">
        <v>23780511</v>
      </c>
      <c r="C84" s="49" t="s">
        <v>140</v>
      </c>
      <c r="D84" s="49" t="s">
        <v>194</v>
      </c>
      <c r="E84" s="49" t="s">
        <v>195</v>
      </c>
      <c r="F84" s="50">
        <v>0.9</v>
      </c>
      <c r="G84" s="51">
        <v>0.83</v>
      </c>
      <c r="H84" s="51" t="str">
        <f>IF(G84&gt;0.8,"VG",IF(G84&gt;0.7,"G",IF(G84&gt;0.45,"S","NS")))</f>
        <v>VG</v>
      </c>
      <c r="I84" s="51" t="str">
        <f>AI84</f>
        <v>S</v>
      </c>
      <c r="J84" s="51" t="str">
        <f>BB84</f>
        <v>G</v>
      </c>
      <c r="K84" s="51" t="str">
        <f>BT84</f>
        <v>G</v>
      </c>
      <c r="L84" s="52">
        <v>-2.5000000000000001E-2</v>
      </c>
      <c r="M84" s="51" t="str">
        <f>IF(ABS(L84)&lt;5%,"VG",IF(ABS(L84)&lt;10%,"G",IF(ABS(L84)&lt;15%,"S","NS")))</f>
        <v>VG</v>
      </c>
      <c r="N84" s="51" t="str">
        <f t="shared" ref="N84" si="673">AO84</f>
        <v>S</v>
      </c>
      <c r="O84" s="51" t="str">
        <f>BD84</f>
        <v>VG</v>
      </c>
      <c r="P84" s="51" t="str">
        <f t="shared" ref="P84" si="674">BY84</f>
        <v>S</v>
      </c>
      <c r="Q84" s="51">
        <v>0.41</v>
      </c>
      <c r="R84" s="51" t="str">
        <f>IF(Q84&lt;=0.5,"VG",IF(Q84&lt;=0.6,"G",IF(Q84&lt;=0.7,"S","NS")))</f>
        <v>VG</v>
      </c>
      <c r="S84" s="51" t="str">
        <f>AN84</f>
        <v>S</v>
      </c>
      <c r="T84" s="51" t="str">
        <f>BF84</f>
        <v>VG</v>
      </c>
      <c r="U84" s="51" t="str">
        <f>BX84</f>
        <v>G</v>
      </c>
      <c r="V84" s="51">
        <v>0.83599999999999997</v>
      </c>
      <c r="W84" s="51" t="str">
        <f>IF(V84&gt;0.85,"VG",IF(V84&gt;0.75,"G",IF(V84&gt;0.6,"S","NS")))</f>
        <v>G</v>
      </c>
      <c r="X84" s="51" t="str">
        <f>AP84</f>
        <v>S</v>
      </c>
      <c r="Y84" s="51" t="str">
        <f>BH84</f>
        <v>G</v>
      </c>
      <c r="Z84" s="51" t="str">
        <f>BZ84</f>
        <v>G</v>
      </c>
      <c r="AA84" s="53">
        <v>0.69109243519114505</v>
      </c>
      <c r="AB84" s="53">
        <v>0.62165023500303696</v>
      </c>
      <c r="AC84" s="53">
        <v>10.4787403099045</v>
      </c>
      <c r="AD84" s="53">
        <v>7.7219855943986397</v>
      </c>
      <c r="AE84" s="53">
        <v>0.55579453470581697</v>
      </c>
      <c r="AF84" s="53">
        <v>0.61510142659317801</v>
      </c>
      <c r="AG84" s="53">
        <v>0.72886052202951401</v>
      </c>
      <c r="AH84" s="53">
        <v>0.64513479012133601</v>
      </c>
      <c r="AI84" s="48" t="s">
        <v>70</v>
      </c>
      <c r="AJ84" s="48" t="s">
        <v>70</v>
      </c>
      <c r="AK84" s="48" t="s">
        <v>70</v>
      </c>
      <c r="AL84" s="48" t="s">
        <v>69</v>
      </c>
      <c r="AM84" s="48" t="s">
        <v>69</v>
      </c>
      <c r="AN84" s="48" t="s">
        <v>70</v>
      </c>
      <c r="AO84" s="48" t="s">
        <v>70</v>
      </c>
      <c r="AP84" s="48" t="s">
        <v>70</v>
      </c>
      <c r="AR84" s="54" t="s">
        <v>146</v>
      </c>
      <c r="AS84" s="53">
        <v>0.75229751907846798</v>
      </c>
      <c r="AT84" s="53">
        <v>0.76269557040214098</v>
      </c>
      <c r="AU84" s="53">
        <v>3.1623402801754099</v>
      </c>
      <c r="AV84" s="53">
        <v>3.8566207023999799</v>
      </c>
      <c r="AW84" s="53">
        <v>0.49769717793205498</v>
      </c>
      <c r="AX84" s="53">
        <v>0.48713902491779398</v>
      </c>
      <c r="AY84" s="53">
        <v>0.75643889114145302</v>
      </c>
      <c r="AZ84" s="53">
        <v>0.76791357762864898</v>
      </c>
      <c r="BA84" s="48" t="s">
        <v>69</v>
      </c>
      <c r="BB84" s="48" t="s">
        <v>69</v>
      </c>
      <c r="BC84" s="48" t="s">
        <v>71</v>
      </c>
      <c r="BD84" s="48" t="s">
        <v>71</v>
      </c>
      <c r="BE84" s="48" t="s">
        <v>71</v>
      </c>
      <c r="BF84" s="48" t="s">
        <v>71</v>
      </c>
      <c r="BG84" s="48" t="s">
        <v>69</v>
      </c>
      <c r="BH84" s="48" t="s">
        <v>69</v>
      </c>
      <c r="BI84" s="49">
        <f t="shared" ref="BI84" si="675">IF(BJ84=AR84,1,0)</f>
        <v>1</v>
      </c>
      <c r="BJ84" s="49" t="s">
        <v>146</v>
      </c>
      <c r="BK84" s="53">
        <v>0.69800656713076403</v>
      </c>
      <c r="BL84" s="53">
        <v>0.71745708736268099</v>
      </c>
      <c r="BM84" s="53">
        <v>10.1204637227085</v>
      </c>
      <c r="BN84" s="53">
        <v>9.7055296365984791</v>
      </c>
      <c r="BO84" s="53">
        <v>0.549539291469896</v>
      </c>
      <c r="BP84" s="53">
        <v>0.531547657917255</v>
      </c>
      <c r="BQ84" s="53">
        <v>0.73301234562413198</v>
      </c>
      <c r="BR84" s="53">
        <v>0.75112955584275898</v>
      </c>
      <c r="BS84" s="49" t="s">
        <v>70</v>
      </c>
      <c r="BT84" s="49" t="s">
        <v>69</v>
      </c>
      <c r="BU84" s="49" t="s">
        <v>70</v>
      </c>
      <c r="BV84" s="49" t="s">
        <v>69</v>
      </c>
      <c r="BW84" s="49" t="s">
        <v>69</v>
      </c>
      <c r="BX84" s="49" t="s">
        <v>69</v>
      </c>
      <c r="BY84" s="49" t="s">
        <v>70</v>
      </c>
      <c r="BZ84" s="49" t="s">
        <v>69</v>
      </c>
    </row>
    <row r="86" spans="1:78" s="30" customFormat="1" x14ac:dyDescent="0.3">
      <c r="A86" s="36">
        <v>14182500</v>
      </c>
      <c r="B86" s="36">
        <v>23780805</v>
      </c>
      <c r="C86" s="30" t="s">
        <v>141</v>
      </c>
      <c r="D86" s="30" t="s">
        <v>151</v>
      </c>
      <c r="E86" s="30" t="s">
        <v>155</v>
      </c>
      <c r="F86" s="63">
        <v>3.6</v>
      </c>
      <c r="G86" s="24">
        <v>-0.04</v>
      </c>
      <c r="H86" s="24" t="str">
        <f>IF(G86&gt;0.8,"VG",IF(G86&gt;0.7,"G",IF(G86&gt;0.45,"S","NS")))</f>
        <v>NS</v>
      </c>
      <c r="I86" s="24" t="str">
        <f>AI86</f>
        <v>S</v>
      </c>
      <c r="J86" s="24" t="str">
        <f>BB86</f>
        <v>S</v>
      </c>
      <c r="K86" s="24" t="str">
        <f>BT86</f>
        <v>S</v>
      </c>
      <c r="L86" s="25">
        <v>0.50900000000000001</v>
      </c>
      <c r="M86" s="24" t="str">
        <f>IF(ABS(L86)&lt;5%,"VG",IF(ABS(L86)&lt;10%,"G",IF(ABS(L86)&lt;15%,"S","NS")))</f>
        <v>NS</v>
      </c>
      <c r="N86" s="24" t="str">
        <f t="shared" ref="N86" si="676">AO86</f>
        <v>VG</v>
      </c>
      <c r="O86" s="24" t="str">
        <f>BD86</f>
        <v>NS</v>
      </c>
      <c r="P86" s="24" t="str">
        <f t="shared" ref="P86" si="677">BY86</f>
        <v>VG</v>
      </c>
      <c r="Q86" s="24">
        <v>0.83</v>
      </c>
      <c r="R86" s="24" t="str">
        <f>IF(Q86&lt;=0.5,"VG",IF(Q86&lt;=0.6,"G",IF(Q86&lt;=0.7,"S","NS")))</f>
        <v>NS</v>
      </c>
      <c r="S86" s="24" t="str">
        <f>AN86</f>
        <v>S</v>
      </c>
      <c r="T86" s="24" t="str">
        <f>BF86</f>
        <v>S</v>
      </c>
      <c r="U86" s="24" t="str">
        <f>BX86</f>
        <v>S</v>
      </c>
      <c r="V86" s="24">
        <v>0.57999999999999996</v>
      </c>
      <c r="W86" s="24" t="str">
        <f>IF(V86&gt;0.85,"VG",IF(V86&gt;0.75,"G",IF(V86&gt;0.6,"S","NS")))</f>
        <v>NS</v>
      </c>
      <c r="X86" s="24" t="str">
        <f>AP86</f>
        <v>G</v>
      </c>
      <c r="Y86" s="24" t="str">
        <f>BH86</f>
        <v>VG</v>
      </c>
      <c r="Z86" s="24" t="str">
        <f>BZ86</f>
        <v>VG</v>
      </c>
      <c r="AA86" s="33">
        <v>0.535923319643546</v>
      </c>
      <c r="AB86" s="33">
        <v>0.54027386729737004</v>
      </c>
      <c r="AC86" s="33">
        <v>38.385922260563298</v>
      </c>
      <c r="AD86" s="33">
        <v>34.925235199023199</v>
      </c>
      <c r="AE86" s="33">
        <v>0.68123173763151501</v>
      </c>
      <c r="AF86" s="33">
        <v>0.67803107060268997</v>
      </c>
      <c r="AG86" s="33">
        <v>0.89656751071997598</v>
      </c>
      <c r="AH86" s="33">
        <v>0.81040885140585495</v>
      </c>
      <c r="AI86" s="36" t="s">
        <v>70</v>
      </c>
      <c r="AJ86" s="36" t="s">
        <v>70</v>
      </c>
      <c r="AK86" s="36" t="s">
        <v>68</v>
      </c>
      <c r="AL86" s="36" t="s">
        <v>68</v>
      </c>
      <c r="AM86" s="36" t="s">
        <v>70</v>
      </c>
      <c r="AN86" s="36" t="s">
        <v>70</v>
      </c>
      <c r="AO86" s="36" t="s">
        <v>71</v>
      </c>
      <c r="AP86" s="36" t="s">
        <v>69</v>
      </c>
      <c r="AR86" s="64" t="s">
        <v>147</v>
      </c>
      <c r="AS86" s="33">
        <v>0.58536063766689905</v>
      </c>
      <c r="AT86" s="33">
        <v>0.59272982781481798</v>
      </c>
      <c r="AU86" s="33">
        <v>33.469692203266703</v>
      </c>
      <c r="AV86" s="33">
        <v>33.364055411436802</v>
      </c>
      <c r="AW86" s="33">
        <v>0.64392496638436203</v>
      </c>
      <c r="AX86" s="33">
        <v>0.63817722631349205</v>
      </c>
      <c r="AY86" s="33">
        <v>0.86206359381770803</v>
      </c>
      <c r="AZ86" s="33">
        <v>0.87097721664626104</v>
      </c>
      <c r="BA86" s="36" t="s">
        <v>70</v>
      </c>
      <c r="BB86" s="36" t="s">
        <v>70</v>
      </c>
      <c r="BC86" s="36" t="s">
        <v>68</v>
      </c>
      <c r="BD86" s="36" t="s">
        <v>68</v>
      </c>
      <c r="BE86" s="36" t="s">
        <v>70</v>
      </c>
      <c r="BF86" s="36" t="s">
        <v>70</v>
      </c>
      <c r="BG86" s="36" t="s">
        <v>71</v>
      </c>
      <c r="BH86" s="36" t="s">
        <v>71</v>
      </c>
      <c r="BI86" s="30">
        <f t="shared" ref="BI86" si="678">IF(BJ86=AR86,1,0)</f>
        <v>1</v>
      </c>
      <c r="BJ86" s="30" t="s">
        <v>147</v>
      </c>
      <c r="BK86" s="33">
        <v>0.54378322653536504</v>
      </c>
      <c r="BL86" s="33">
        <v>0.55855572720182001</v>
      </c>
      <c r="BM86" s="33">
        <v>38.038808598584602</v>
      </c>
      <c r="BN86" s="33">
        <v>37.220206783194897</v>
      </c>
      <c r="BO86" s="33">
        <v>0.67543820847257097</v>
      </c>
      <c r="BP86" s="33">
        <v>0.66441272775149296</v>
      </c>
      <c r="BQ86" s="33">
        <v>0.89330690129327395</v>
      </c>
      <c r="BR86" s="33">
        <v>0.89525479032905397</v>
      </c>
      <c r="BS86" s="30" t="s">
        <v>70</v>
      </c>
      <c r="BT86" s="30" t="s">
        <v>70</v>
      </c>
      <c r="BU86" s="30" t="s">
        <v>68</v>
      </c>
      <c r="BV86" s="30" t="s">
        <v>68</v>
      </c>
      <c r="BW86" s="30" t="s">
        <v>70</v>
      </c>
      <c r="BX86" s="30" t="s">
        <v>70</v>
      </c>
      <c r="BY86" s="30" t="s">
        <v>71</v>
      </c>
      <c r="BZ86" s="30" t="s">
        <v>71</v>
      </c>
    </row>
    <row r="87" spans="1:78" s="70" customFormat="1" x14ac:dyDescent="0.3">
      <c r="A87" s="69">
        <v>14182500</v>
      </c>
      <c r="B87" s="69">
        <v>23780805</v>
      </c>
      <c r="C87" s="70" t="s">
        <v>141</v>
      </c>
      <c r="D87" s="70" t="s">
        <v>184</v>
      </c>
      <c r="E87" s="70" t="s">
        <v>188</v>
      </c>
      <c r="F87" s="71"/>
      <c r="G87" s="72"/>
      <c r="H87" s="72" t="str">
        <f>IF(G87&gt;0.8,"VG",IF(G87&gt;0.7,"G",IF(G87&gt;0.45,"S","NS")))</f>
        <v>NS</v>
      </c>
      <c r="I87" s="72" t="str">
        <f>AI87</f>
        <v>S</v>
      </c>
      <c r="J87" s="72" t="str">
        <f>BB87</f>
        <v>S</v>
      </c>
      <c r="K87" s="72" t="str">
        <f>BT87</f>
        <v>S</v>
      </c>
      <c r="L87" s="73"/>
      <c r="M87" s="72" t="str">
        <f>IF(ABS(L87)&lt;5%,"VG",IF(ABS(L87)&lt;10%,"G",IF(ABS(L87)&lt;15%,"S","NS")))</f>
        <v>VG</v>
      </c>
      <c r="N87" s="72" t="str">
        <f t="shared" ref="N87" si="679">AO87</f>
        <v>VG</v>
      </c>
      <c r="O87" s="72" t="str">
        <f>BD87</f>
        <v>NS</v>
      </c>
      <c r="P87" s="72" t="str">
        <f t="shared" ref="P87" si="680">BY87</f>
        <v>VG</v>
      </c>
      <c r="Q87" s="72"/>
      <c r="R87" s="72" t="str">
        <f>IF(Q87&lt;=0.5,"VG",IF(Q87&lt;=0.6,"G",IF(Q87&lt;=0.7,"S","NS")))</f>
        <v>VG</v>
      </c>
      <c r="S87" s="72" t="str">
        <f>AN87</f>
        <v>S</v>
      </c>
      <c r="T87" s="72" t="str">
        <f>BF87</f>
        <v>S</v>
      </c>
      <c r="U87" s="72" t="str">
        <f>BX87</f>
        <v>S</v>
      </c>
      <c r="V87" s="72"/>
      <c r="W87" s="72" t="str">
        <f>IF(V87&gt;0.85,"VG",IF(V87&gt;0.75,"G",IF(V87&gt;0.6,"S","NS")))</f>
        <v>NS</v>
      </c>
      <c r="X87" s="72" t="str">
        <f>AP87</f>
        <v>G</v>
      </c>
      <c r="Y87" s="72" t="str">
        <f>BH87</f>
        <v>VG</v>
      </c>
      <c r="Z87" s="72" t="str">
        <f>BZ87</f>
        <v>VG</v>
      </c>
      <c r="AA87" s="74">
        <v>0.535923319643546</v>
      </c>
      <c r="AB87" s="74">
        <v>0.54027386729737004</v>
      </c>
      <c r="AC87" s="74">
        <v>38.385922260563298</v>
      </c>
      <c r="AD87" s="74">
        <v>34.925235199023199</v>
      </c>
      <c r="AE87" s="74">
        <v>0.68123173763151501</v>
      </c>
      <c r="AF87" s="74">
        <v>0.67803107060268997</v>
      </c>
      <c r="AG87" s="74">
        <v>0.89656751071997598</v>
      </c>
      <c r="AH87" s="74">
        <v>0.81040885140585495</v>
      </c>
      <c r="AI87" s="69" t="s">
        <v>70</v>
      </c>
      <c r="AJ87" s="69" t="s">
        <v>70</v>
      </c>
      <c r="AK87" s="69" t="s">
        <v>68</v>
      </c>
      <c r="AL87" s="69" t="s">
        <v>68</v>
      </c>
      <c r="AM87" s="69" t="s">
        <v>70</v>
      </c>
      <c r="AN87" s="69" t="s">
        <v>70</v>
      </c>
      <c r="AO87" s="69" t="s">
        <v>71</v>
      </c>
      <c r="AP87" s="69" t="s">
        <v>69</v>
      </c>
      <c r="AR87" s="75" t="s">
        <v>147</v>
      </c>
      <c r="AS87" s="74">
        <v>0.58536063766689905</v>
      </c>
      <c r="AT87" s="74">
        <v>0.59272982781481798</v>
      </c>
      <c r="AU87" s="74">
        <v>33.469692203266703</v>
      </c>
      <c r="AV87" s="74">
        <v>33.364055411436802</v>
      </c>
      <c r="AW87" s="74">
        <v>0.64392496638436203</v>
      </c>
      <c r="AX87" s="74">
        <v>0.63817722631349205</v>
      </c>
      <c r="AY87" s="74">
        <v>0.86206359381770803</v>
      </c>
      <c r="AZ87" s="74">
        <v>0.87097721664626104</v>
      </c>
      <c r="BA87" s="69" t="s">
        <v>70</v>
      </c>
      <c r="BB87" s="69" t="s">
        <v>70</v>
      </c>
      <c r="BC87" s="69" t="s">
        <v>68</v>
      </c>
      <c r="BD87" s="69" t="s">
        <v>68</v>
      </c>
      <c r="BE87" s="69" t="s">
        <v>70</v>
      </c>
      <c r="BF87" s="69" t="s">
        <v>70</v>
      </c>
      <c r="BG87" s="69" t="s">
        <v>71</v>
      </c>
      <c r="BH87" s="69" t="s">
        <v>71</v>
      </c>
      <c r="BI87" s="70">
        <f t="shared" ref="BI87" si="681">IF(BJ87=AR87,1,0)</f>
        <v>1</v>
      </c>
      <c r="BJ87" s="70" t="s">
        <v>147</v>
      </c>
      <c r="BK87" s="74">
        <v>0.54378322653536504</v>
      </c>
      <c r="BL87" s="74">
        <v>0.55855572720182001</v>
      </c>
      <c r="BM87" s="74">
        <v>38.038808598584602</v>
      </c>
      <c r="BN87" s="74">
        <v>37.220206783194897</v>
      </c>
      <c r="BO87" s="74">
        <v>0.67543820847257097</v>
      </c>
      <c r="BP87" s="74">
        <v>0.66441272775149296</v>
      </c>
      <c r="BQ87" s="74">
        <v>0.89330690129327395</v>
      </c>
      <c r="BR87" s="74">
        <v>0.89525479032905397</v>
      </c>
      <c r="BS87" s="70" t="s">
        <v>70</v>
      </c>
      <c r="BT87" s="70" t="s">
        <v>70</v>
      </c>
      <c r="BU87" s="70" t="s">
        <v>68</v>
      </c>
      <c r="BV87" s="70" t="s">
        <v>68</v>
      </c>
      <c r="BW87" s="70" t="s">
        <v>70</v>
      </c>
      <c r="BX87" s="70" t="s">
        <v>70</v>
      </c>
      <c r="BY87" s="70" t="s">
        <v>71</v>
      </c>
      <c r="BZ87" s="70" t="s">
        <v>71</v>
      </c>
    </row>
    <row r="89" spans="1:78" s="49" customFormat="1" x14ac:dyDescent="0.3">
      <c r="A89" s="48">
        <v>14184100</v>
      </c>
      <c r="B89" s="48">
        <v>23780883</v>
      </c>
      <c r="C89" s="49" t="s">
        <v>143</v>
      </c>
      <c r="D89" s="49" t="s">
        <v>151</v>
      </c>
      <c r="E89" s="49" t="s">
        <v>156</v>
      </c>
      <c r="F89" s="50">
        <v>1.7</v>
      </c>
      <c r="G89" s="51">
        <v>0.79</v>
      </c>
      <c r="H89" s="51" t="str">
        <f t="shared" ref="H89" si="682">IF(G89&gt;0.8,"VG",IF(G89&gt;0.7,"G",IF(G89&gt;0.45,"S","NS")))</f>
        <v>G</v>
      </c>
      <c r="I89" s="51" t="str">
        <f t="shared" ref="I89" si="683">AI89</f>
        <v>G</v>
      </c>
      <c r="J89" s="51" t="str">
        <f t="shared" ref="J89" si="684">BB89</f>
        <v>G</v>
      </c>
      <c r="K89" s="51" t="str">
        <f t="shared" ref="K89" si="685">BT89</f>
        <v>G</v>
      </c>
      <c r="L89" s="52">
        <v>1.9E-2</v>
      </c>
      <c r="M89" s="51" t="str">
        <f t="shared" ref="M89" si="686">IF(ABS(L89)&lt;5%,"VG",IF(ABS(L89)&lt;10%,"G",IF(ABS(L89)&lt;15%,"S","NS")))</f>
        <v>VG</v>
      </c>
      <c r="N89" s="51" t="str">
        <f t="shared" ref="N89" si="687">AO89</f>
        <v>G</v>
      </c>
      <c r="O89" s="51" t="str">
        <f t="shared" ref="O89" si="688">BD89</f>
        <v>G</v>
      </c>
      <c r="P89" s="51" t="str">
        <f t="shared" ref="P89" si="689">BY89</f>
        <v>G</v>
      </c>
      <c r="Q89" s="51">
        <v>0.46</v>
      </c>
      <c r="R89" s="51" t="str">
        <f t="shared" ref="R89" si="690">IF(Q89&lt;=0.5,"VG",IF(Q89&lt;=0.6,"G",IF(Q89&lt;=0.7,"S","NS")))</f>
        <v>VG</v>
      </c>
      <c r="S89" s="51" t="str">
        <f t="shared" ref="S89" si="691">AN89</f>
        <v>G</v>
      </c>
      <c r="T89" s="51" t="str">
        <f t="shared" ref="T89" si="692">BF89</f>
        <v>VG</v>
      </c>
      <c r="U89" s="51" t="str">
        <f t="shared" ref="U89" si="693">BX89</f>
        <v>VG</v>
      </c>
      <c r="V89" s="51">
        <v>0.87</v>
      </c>
      <c r="W89" s="51" t="str">
        <f t="shared" ref="W89" si="694">IF(V89&gt;0.85,"VG",IF(V89&gt;0.75,"G",IF(V89&gt;0.6,"S","NS")))</f>
        <v>VG</v>
      </c>
      <c r="X89" s="51" t="str">
        <f t="shared" ref="X89" si="695">AP89</f>
        <v>S</v>
      </c>
      <c r="Y89" s="51" t="str">
        <f t="shared" ref="Y89" si="696">BH89</f>
        <v>VG</v>
      </c>
      <c r="Z89" s="51" t="str">
        <f t="shared" ref="Z89" si="697">BZ89</f>
        <v>G</v>
      </c>
      <c r="AA89" s="53">
        <v>0.74616055699305495</v>
      </c>
      <c r="AB89" s="53">
        <v>0.67909814418889003</v>
      </c>
      <c r="AC89" s="53">
        <v>14.057892180073001</v>
      </c>
      <c r="AD89" s="53">
        <v>10.3877828640448</v>
      </c>
      <c r="AE89" s="53">
        <v>0.50382481380629296</v>
      </c>
      <c r="AF89" s="53">
        <v>0.56648199954730305</v>
      </c>
      <c r="AG89" s="53">
        <v>0.84268686003554205</v>
      </c>
      <c r="AH89" s="53">
        <v>0.72946601556531199</v>
      </c>
      <c r="AI89" s="48" t="s">
        <v>69</v>
      </c>
      <c r="AJ89" s="48" t="s">
        <v>70</v>
      </c>
      <c r="AK89" s="48" t="s">
        <v>70</v>
      </c>
      <c r="AL89" s="48" t="s">
        <v>70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149</v>
      </c>
      <c r="AS89" s="53">
        <v>0.79445395584336498</v>
      </c>
      <c r="AT89" s="53">
        <v>0.793548832874162</v>
      </c>
      <c r="AU89" s="53">
        <v>8.4103450557926198</v>
      </c>
      <c r="AV89" s="53">
        <v>8.4276026771923807</v>
      </c>
      <c r="AW89" s="53">
        <v>0.45337186079049402</v>
      </c>
      <c r="AX89" s="53">
        <v>0.45436897685233502</v>
      </c>
      <c r="AY89" s="53">
        <v>0.85077270589057197</v>
      </c>
      <c r="AZ89" s="53">
        <v>0.85532850180283004</v>
      </c>
      <c r="BA89" s="48" t="s">
        <v>69</v>
      </c>
      <c r="BB89" s="48" t="s">
        <v>69</v>
      </c>
      <c r="BC89" s="48" t="s">
        <v>69</v>
      </c>
      <c r="BD89" s="48" t="s">
        <v>69</v>
      </c>
      <c r="BE89" s="48" t="s">
        <v>71</v>
      </c>
      <c r="BF89" s="48" t="s">
        <v>71</v>
      </c>
      <c r="BG89" s="48" t="s">
        <v>71</v>
      </c>
      <c r="BH89" s="48" t="s">
        <v>71</v>
      </c>
      <c r="BI89" s="49">
        <f t="shared" ref="BI89" si="698">IF(BJ89=AR89,1,0)</f>
        <v>1</v>
      </c>
      <c r="BJ89" s="49" t="s">
        <v>149</v>
      </c>
      <c r="BK89" s="53">
        <v>0.75847979630699902</v>
      </c>
      <c r="BL89" s="53">
        <v>0.76392120553183895</v>
      </c>
      <c r="BM89" s="53">
        <v>12.772944691857001</v>
      </c>
      <c r="BN89" s="53">
        <v>11.9197259371805</v>
      </c>
      <c r="BO89" s="53">
        <v>0.49144705075216599</v>
      </c>
      <c r="BP89" s="53">
        <v>0.485879403214584</v>
      </c>
      <c r="BQ89" s="53">
        <v>0.84162527161224499</v>
      </c>
      <c r="BR89" s="53">
        <v>0.84458503604716195</v>
      </c>
      <c r="BS89" s="49" t="s">
        <v>69</v>
      </c>
      <c r="BT89" s="49" t="s">
        <v>69</v>
      </c>
      <c r="BU89" s="49" t="s">
        <v>70</v>
      </c>
      <c r="BV89" s="49" t="s">
        <v>70</v>
      </c>
      <c r="BW89" s="49" t="s">
        <v>71</v>
      </c>
      <c r="BX89" s="49" t="s">
        <v>71</v>
      </c>
      <c r="BY89" s="49" t="s">
        <v>69</v>
      </c>
      <c r="BZ89" s="49" t="s">
        <v>69</v>
      </c>
    </row>
    <row r="90" spans="1:78" s="30" customFormat="1" x14ac:dyDescent="0.3">
      <c r="A90" s="36">
        <v>14184100</v>
      </c>
      <c r="B90" s="36">
        <v>23780883</v>
      </c>
      <c r="C90" s="30" t="s">
        <v>143</v>
      </c>
      <c r="D90" s="30" t="s">
        <v>184</v>
      </c>
      <c r="E90" s="30" t="s">
        <v>189</v>
      </c>
      <c r="F90" s="63">
        <v>4.2</v>
      </c>
      <c r="G90" s="24">
        <v>-0.19</v>
      </c>
      <c r="H90" s="24" t="str">
        <f t="shared" ref="H90" si="699">IF(G90&gt;0.8,"VG",IF(G90&gt;0.7,"G",IF(G90&gt;0.45,"S","NS")))</f>
        <v>NS</v>
      </c>
      <c r="I90" s="24" t="str">
        <f t="shared" ref="I90" si="700">AI90</f>
        <v>G</v>
      </c>
      <c r="J90" s="24" t="str">
        <f t="shared" ref="J90" si="701">BB90</f>
        <v>G</v>
      </c>
      <c r="K90" s="24" t="str">
        <f t="shared" ref="K90" si="702">BT90</f>
        <v>G</v>
      </c>
      <c r="L90" s="25">
        <v>0.61499999999999999</v>
      </c>
      <c r="M90" s="24" t="str">
        <f t="shared" ref="M90" si="703">IF(ABS(L90)&lt;5%,"VG",IF(ABS(L90)&lt;10%,"G",IF(ABS(L90)&lt;15%,"S","NS")))</f>
        <v>NS</v>
      </c>
      <c r="N90" s="24" t="str">
        <f t="shared" ref="N90" si="704">AO90</f>
        <v>G</v>
      </c>
      <c r="O90" s="24" t="str">
        <f t="shared" ref="O90" si="705">BD90</f>
        <v>G</v>
      </c>
      <c r="P90" s="24" t="str">
        <f t="shared" ref="P90" si="706">BY90</f>
        <v>G</v>
      </c>
      <c r="Q90" s="24">
        <v>0.79</v>
      </c>
      <c r="R90" s="24" t="str">
        <f t="shared" ref="R90" si="707">IF(Q90&lt;=0.5,"VG",IF(Q90&lt;=0.6,"G",IF(Q90&lt;=0.7,"S","NS")))</f>
        <v>NS</v>
      </c>
      <c r="S90" s="24" t="str">
        <f t="shared" ref="S90" si="708">AN90</f>
        <v>G</v>
      </c>
      <c r="T90" s="24" t="str">
        <f t="shared" ref="T90" si="709">BF90</f>
        <v>VG</v>
      </c>
      <c r="U90" s="24" t="str">
        <f t="shared" ref="U90" si="710">BX90</f>
        <v>VG</v>
      </c>
      <c r="V90" s="24">
        <v>0.91600000000000004</v>
      </c>
      <c r="W90" s="24" t="str">
        <f t="shared" ref="W90" si="711">IF(V90&gt;0.85,"VG",IF(V90&gt;0.75,"G",IF(V90&gt;0.6,"S","NS")))</f>
        <v>VG</v>
      </c>
      <c r="X90" s="24" t="str">
        <f t="shared" ref="X90" si="712">AP90</f>
        <v>S</v>
      </c>
      <c r="Y90" s="24" t="str">
        <f t="shared" ref="Y90" si="713">BH90</f>
        <v>VG</v>
      </c>
      <c r="Z90" s="24" t="str">
        <f t="shared" ref="Z90" si="714">BZ90</f>
        <v>G</v>
      </c>
      <c r="AA90" s="33">
        <v>0.74616055699305495</v>
      </c>
      <c r="AB90" s="33">
        <v>0.67909814418889003</v>
      </c>
      <c r="AC90" s="33">
        <v>14.057892180073001</v>
      </c>
      <c r="AD90" s="33">
        <v>10.3877828640448</v>
      </c>
      <c r="AE90" s="33">
        <v>0.50382481380629296</v>
      </c>
      <c r="AF90" s="33">
        <v>0.56648199954730305</v>
      </c>
      <c r="AG90" s="33">
        <v>0.84268686003554205</v>
      </c>
      <c r="AH90" s="33">
        <v>0.72946601556531199</v>
      </c>
      <c r="AI90" s="36" t="s">
        <v>69</v>
      </c>
      <c r="AJ90" s="36" t="s">
        <v>70</v>
      </c>
      <c r="AK90" s="36" t="s">
        <v>70</v>
      </c>
      <c r="AL90" s="36" t="s">
        <v>70</v>
      </c>
      <c r="AM90" s="36" t="s">
        <v>69</v>
      </c>
      <c r="AN90" s="36" t="s">
        <v>69</v>
      </c>
      <c r="AO90" s="36" t="s">
        <v>69</v>
      </c>
      <c r="AP90" s="36" t="s">
        <v>70</v>
      </c>
      <c r="AR90" s="64" t="s">
        <v>149</v>
      </c>
      <c r="AS90" s="33">
        <v>0.79445395584336498</v>
      </c>
      <c r="AT90" s="33">
        <v>0.793548832874162</v>
      </c>
      <c r="AU90" s="33">
        <v>8.4103450557926198</v>
      </c>
      <c r="AV90" s="33">
        <v>8.4276026771923807</v>
      </c>
      <c r="AW90" s="33">
        <v>0.45337186079049402</v>
      </c>
      <c r="AX90" s="33">
        <v>0.45436897685233502</v>
      </c>
      <c r="AY90" s="33">
        <v>0.85077270589057197</v>
      </c>
      <c r="AZ90" s="33">
        <v>0.85532850180283004</v>
      </c>
      <c r="BA90" s="36" t="s">
        <v>69</v>
      </c>
      <c r="BB90" s="36" t="s">
        <v>69</v>
      </c>
      <c r="BC90" s="36" t="s">
        <v>69</v>
      </c>
      <c r="BD90" s="36" t="s">
        <v>69</v>
      </c>
      <c r="BE90" s="36" t="s">
        <v>71</v>
      </c>
      <c r="BF90" s="36" t="s">
        <v>71</v>
      </c>
      <c r="BG90" s="36" t="s">
        <v>71</v>
      </c>
      <c r="BH90" s="36" t="s">
        <v>71</v>
      </c>
      <c r="BI90" s="30">
        <f t="shared" ref="BI90" si="715">IF(BJ90=AR90,1,0)</f>
        <v>1</v>
      </c>
      <c r="BJ90" s="30" t="s">
        <v>149</v>
      </c>
      <c r="BK90" s="33">
        <v>0.75847979630699902</v>
      </c>
      <c r="BL90" s="33">
        <v>0.76392120553183895</v>
      </c>
      <c r="BM90" s="33">
        <v>12.772944691857001</v>
      </c>
      <c r="BN90" s="33">
        <v>11.9197259371805</v>
      </c>
      <c r="BO90" s="33">
        <v>0.49144705075216599</v>
      </c>
      <c r="BP90" s="33">
        <v>0.485879403214584</v>
      </c>
      <c r="BQ90" s="33">
        <v>0.84162527161224499</v>
      </c>
      <c r="BR90" s="33">
        <v>0.84458503604716195</v>
      </c>
      <c r="BS90" s="30" t="s">
        <v>69</v>
      </c>
      <c r="BT90" s="30" t="s">
        <v>69</v>
      </c>
      <c r="BU90" s="30" t="s">
        <v>70</v>
      </c>
      <c r="BV90" s="30" t="s">
        <v>70</v>
      </c>
      <c r="BW90" s="30" t="s">
        <v>71</v>
      </c>
      <c r="BX90" s="30" t="s">
        <v>71</v>
      </c>
      <c r="BY90" s="30" t="s">
        <v>69</v>
      </c>
      <c r="BZ90" s="30" t="s">
        <v>69</v>
      </c>
    </row>
    <row r="91" spans="1:78" s="56" customFormat="1" x14ac:dyDescent="0.3">
      <c r="A91" s="55">
        <v>14184100</v>
      </c>
      <c r="B91" s="55">
        <v>23780883</v>
      </c>
      <c r="C91" s="56" t="s">
        <v>143</v>
      </c>
      <c r="D91" s="56" t="s">
        <v>194</v>
      </c>
      <c r="E91" s="56" t="s">
        <v>152</v>
      </c>
      <c r="F91" s="57">
        <v>1.7</v>
      </c>
      <c r="G91" s="58">
        <v>0.76</v>
      </c>
      <c r="H91" s="58" t="str">
        <f t="shared" ref="H91" si="716">IF(G91&gt;0.8,"VG",IF(G91&gt;0.7,"G",IF(G91&gt;0.45,"S","NS")))</f>
        <v>G</v>
      </c>
      <c r="I91" s="58" t="str">
        <f t="shared" ref="I91" si="717">AI91</f>
        <v>G</v>
      </c>
      <c r="J91" s="58" t="str">
        <f t="shared" ref="J91" si="718">BB91</f>
        <v>G</v>
      </c>
      <c r="K91" s="58" t="str">
        <f t="shared" ref="K91" si="719">BT91</f>
        <v>G</v>
      </c>
      <c r="L91" s="59">
        <v>0.17199999999999999</v>
      </c>
      <c r="M91" s="58" t="str">
        <f t="shared" ref="M91" si="720">IF(ABS(L91)&lt;5%,"VG",IF(ABS(L91)&lt;10%,"G",IF(ABS(L91)&lt;15%,"S","NS")))</f>
        <v>NS</v>
      </c>
      <c r="N91" s="58" t="str">
        <f t="shared" ref="N91" si="721">AO91</f>
        <v>G</v>
      </c>
      <c r="O91" s="58" t="str">
        <f t="shared" ref="O91" si="722">BD91</f>
        <v>G</v>
      </c>
      <c r="P91" s="58" t="str">
        <f t="shared" ref="P91" si="723">BY91</f>
        <v>G</v>
      </c>
      <c r="Q91" s="58">
        <v>0.46</v>
      </c>
      <c r="R91" s="58" t="str">
        <f t="shared" ref="R91" si="724">IF(Q91&lt;=0.5,"VG",IF(Q91&lt;=0.6,"G",IF(Q91&lt;=0.7,"S","NS")))</f>
        <v>VG</v>
      </c>
      <c r="S91" s="58" t="str">
        <f t="shared" ref="S91" si="725">AN91</f>
        <v>G</v>
      </c>
      <c r="T91" s="58" t="str">
        <f t="shared" ref="T91" si="726">BF91</f>
        <v>VG</v>
      </c>
      <c r="U91" s="58" t="str">
        <f t="shared" ref="U91" si="727">BX91</f>
        <v>VG</v>
      </c>
      <c r="V91" s="58">
        <v>0.91500000000000004</v>
      </c>
      <c r="W91" s="58" t="str">
        <f t="shared" ref="W91" si="728">IF(V91&gt;0.85,"VG",IF(V91&gt;0.75,"G",IF(V91&gt;0.6,"S","NS")))</f>
        <v>VG</v>
      </c>
      <c r="X91" s="58" t="str">
        <f t="shared" ref="X91" si="729">AP91</f>
        <v>S</v>
      </c>
      <c r="Y91" s="58" t="str">
        <f t="shared" ref="Y91" si="730">BH91</f>
        <v>VG</v>
      </c>
      <c r="Z91" s="58" t="str">
        <f t="shared" ref="Z91" si="731">BZ91</f>
        <v>G</v>
      </c>
      <c r="AA91" s="60">
        <v>0.74616055699305495</v>
      </c>
      <c r="AB91" s="60">
        <v>0.67909814418889003</v>
      </c>
      <c r="AC91" s="60">
        <v>14.057892180073001</v>
      </c>
      <c r="AD91" s="60">
        <v>10.3877828640448</v>
      </c>
      <c r="AE91" s="60">
        <v>0.50382481380629296</v>
      </c>
      <c r="AF91" s="60">
        <v>0.56648199954730305</v>
      </c>
      <c r="AG91" s="60">
        <v>0.84268686003554205</v>
      </c>
      <c r="AH91" s="60">
        <v>0.72946601556531199</v>
      </c>
      <c r="AI91" s="55" t="s">
        <v>69</v>
      </c>
      <c r="AJ91" s="55" t="s">
        <v>70</v>
      </c>
      <c r="AK91" s="55" t="s">
        <v>70</v>
      </c>
      <c r="AL91" s="55" t="s">
        <v>70</v>
      </c>
      <c r="AM91" s="55" t="s">
        <v>69</v>
      </c>
      <c r="AN91" s="55" t="s">
        <v>69</v>
      </c>
      <c r="AO91" s="55" t="s">
        <v>69</v>
      </c>
      <c r="AP91" s="55" t="s">
        <v>70</v>
      </c>
      <c r="AR91" s="61" t="s">
        <v>149</v>
      </c>
      <c r="AS91" s="60">
        <v>0.79445395584336498</v>
      </c>
      <c r="AT91" s="60">
        <v>0.793548832874162</v>
      </c>
      <c r="AU91" s="60">
        <v>8.4103450557926198</v>
      </c>
      <c r="AV91" s="60">
        <v>8.4276026771923807</v>
      </c>
      <c r="AW91" s="60">
        <v>0.45337186079049402</v>
      </c>
      <c r="AX91" s="60">
        <v>0.45436897685233502</v>
      </c>
      <c r="AY91" s="60">
        <v>0.85077270589057197</v>
      </c>
      <c r="AZ91" s="60">
        <v>0.85532850180283004</v>
      </c>
      <c r="BA91" s="55" t="s">
        <v>69</v>
      </c>
      <c r="BB91" s="55" t="s">
        <v>69</v>
      </c>
      <c r="BC91" s="55" t="s">
        <v>69</v>
      </c>
      <c r="BD91" s="55" t="s">
        <v>69</v>
      </c>
      <c r="BE91" s="55" t="s">
        <v>71</v>
      </c>
      <c r="BF91" s="55" t="s">
        <v>71</v>
      </c>
      <c r="BG91" s="55" t="s">
        <v>71</v>
      </c>
      <c r="BH91" s="55" t="s">
        <v>71</v>
      </c>
      <c r="BI91" s="56">
        <f t="shared" ref="BI91" si="732">IF(BJ91=AR91,1,0)</f>
        <v>1</v>
      </c>
      <c r="BJ91" s="56" t="s">
        <v>149</v>
      </c>
      <c r="BK91" s="60">
        <v>0.75847979630699902</v>
      </c>
      <c r="BL91" s="60">
        <v>0.76392120553183895</v>
      </c>
      <c r="BM91" s="60">
        <v>12.772944691857001</v>
      </c>
      <c r="BN91" s="60">
        <v>11.9197259371805</v>
      </c>
      <c r="BO91" s="60">
        <v>0.49144705075216599</v>
      </c>
      <c r="BP91" s="60">
        <v>0.485879403214584</v>
      </c>
      <c r="BQ91" s="60">
        <v>0.84162527161224499</v>
      </c>
      <c r="BR91" s="60">
        <v>0.84458503604716195</v>
      </c>
      <c r="BS91" s="56" t="s">
        <v>69</v>
      </c>
      <c r="BT91" s="56" t="s">
        <v>69</v>
      </c>
      <c r="BU91" s="56" t="s">
        <v>70</v>
      </c>
      <c r="BV91" s="56" t="s">
        <v>70</v>
      </c>
      <c r="BW91" s="56" t="s">
        <v>71</v>
      </c>
      <c r="BX91" s="56" t="s">
        <v>71</v>
      </c>
      <c r="BY91" s="56" t="s">
        <v>69</v>
      </c>
      <c r="BZ91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2021-05-06T13:24:19Z</dcterms:modified>
</cp:coreProperties>
</file>