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A54F372-25DD-4F2F-A2F2-B6E449F213CF}" xr6:coauthVersionLast="45" xr6:coauthVersionMax="45" xr10:uidLastSave="{00000000-0000-0000-0000-000000000000}"/>
  <bookViews>
    <workbookView xWindow="3660" yWindow="1224" windowWidth="18732" windowHeight="1042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4" l="1"/>
  <c r="P33" i="4"/>
  <c r="K33" i="4"/>
  <c r="F33" i="4"/>
  <c r="F43" i="4" l="1"/>
  <c r="K43" i="4"/>
  <c r="P43" i="4"/>
  <c r="U43" i="4"/>
  <c r="F44" i="4"/>
  <c r="K44" i="4"/>
  <c r="P44" i="4"/>
  <c r="U44" i="4"/>
  <c r="U32" i="4"/>
  <c r="P32" i="4"/>
  <c r="K32" i="4"/>
  <c r="F32" i="4"/>
  <c r="U45" i="4"/>
  <c r="P45" i="4"/>
  <c r="K45" i="4"/>
  <c r="F45" i="4"/>
  <c r="U29" i="4" l="1"/>
  <c r="P29" i="4"/>
  <c r="K29" i="4"/>
  <c r="F29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U41" i="4" l="1"/>
  <c r="P41" i="4"/>
  <c r="K41" i="4"/>
  <c r="F41" i="4"/>
  <c r="A1" i="5"/>
  <c r="U36" i="4" l="1"/>
  <c r="P36" i="4"/>
  <c r="K36" i="4"/>
  <c r="F36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8" i="4"/>
  <c r="P38" i="4"/>
  <c r="K38" i="4"/>
  <c r="F38" i="4"/>
  <c r="U35" i="4"/>
  <c r="P35" i="4"/>
  <c r="K35" i="4"/>
  <c r="F35" i="4"/>
  <c r="U31" i="4"/>
  <c r="P31" i="4"/>
  <c r="K31" i="4"/>
  <c r="F31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<sst xmlns="http://schemas.openxmlformats.org/spreadsheetml/2006/main" count="22602" uniqueCount="162">
  <si>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</si>
  <si>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</si>
  <si>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</si>
  <si>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</si>
  <si>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</si>
  <si>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</si>
  <si>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</si>
  <si>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</si>
  <si>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</si>
  <si>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</si>
  <si>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</si>
  <si>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</si>
  <si>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</si>
  <si>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</si>
  <si>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</si>
  <si>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</si>
  <si>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</si>
  <si>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</si>
  <si>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</si>
  <si>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</si>
  <si>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</si>
  <si>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</si>
  <si>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</si>
  <si>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</si>
  <si>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</si>
  <si>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</si>
  <si>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</si>
  <si>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</si>
  <si>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</si>
  <si>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</si>
  <si>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</si>
  <si>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</si>
  <si>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</si>
  <si>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</si>
  <si>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</si>
  <si>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</si>
  <si>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</si>
  <si>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</si>
  <si>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</si>
  <si>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</si>
  <si>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</si>
  <si>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</si>
  <si>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</si>
  <si>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</si>
  <si>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</si>
  <si>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</si>
  <si>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</si>
  <si>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</si>
  <si>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</si>
  <si>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</si>
  <si>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</si>
  <si>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</si>
  <si>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</si>
  <si>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</si>
  <si>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</si>
  <si>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</si>
  <si>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</si>
  <si>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</si>
  <si>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</si>
  <si>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</si>
  <si>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</si>
  <si>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</si>
  <si>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</si>
  <si>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</si>
  <si>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</si>
  <si>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</si>
  <si>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</si>
  <si>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</si>
  <si>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</si>
  <si>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</si>
  <si>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</si>
  <si>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</si>
  <si>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</si>
  <si>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</si>
  <si>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</si>
  <si>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</si>
  <si>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</si>
  <si>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</si>
  <si>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</si>
  <si>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</si>
  <si>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</si>
  <si>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</si>
  <si>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</si>
  <si>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</si>
  <si>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</si>
  <si>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</si>
  <si>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</si>
  <si>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</si>
  <si>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</si>
  <si>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</si>
  <si>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</si>
  <si>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</si>
  <si>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</si>
  <si>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</si>
  <si>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</si>
  <si>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</si>
  <si>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</si>
  <si>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</si>
  <si>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</si>
  <si>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</si>
  <si>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</si>
  <si>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</si>
  <si>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</si>
  <si>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</si>
  <si>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</si>
  <si>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</si>
  <si>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</si>
  <si>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</si>
  <si>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</si>
  <si>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</si>
  <si>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</si>
  <si>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</si>
  <si>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</si>
  <si>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</si>
  <si>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</si>
  <si>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</si>
  <si>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</si>
  <si>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</si>
  <si>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</si>
  <si>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</si>
  <si>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</si>
  <si>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</si>
  <si>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</si>
  <si>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</si>
  <si>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</si>
  <si>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</si>
  <si>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</si>
  <si>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</si>
  <si>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</si>
  <si>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</si>
  <si>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</si>
  <si>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</si>
  <si>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</si>
  <si>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</si>
  <si>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</si>
  <si>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</si>
  <si>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</si>
  <si>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</si>
  <si>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</si>
  <si>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</si>
  <si>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</si>
  <si>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</si>
  <si>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</si>
  <si>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</si>
  <si>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</si>
  <si>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</si>
  <si>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</si>
  <si>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</si>
  <si>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</si>
  <si>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</si>
  <si>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</si>
  <si>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</si>
  <si>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</si>
  <si>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</si>
  <si>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</si>
  <si>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</si>
  <si>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</si>
  <si>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</si>
  <si>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</si>
  <si>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C127</t>
  </si>
  <si>
    <t>C128</t>
  </si>
  <si>
    <t>C133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</si>
</sst>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5"/>
  <sheetViews>
    <sheetView tabSelected="1" workbookViewId="0">
      <pane ySplit="3" topLeftCell="A24" activePane="bottomLeft" state="frozen"/>
      <selection pane="bottomLeft" activeCell="D34" sqref="D34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MIN(BG6:BG94)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160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160</v>
      </c>
      <c r="E9" s="16">
        <v>0.30599999999999999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1E-3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0.83199999999999996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0.57199999999999995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160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160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160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160</v>
      </c>
      <c r="E18" s="49">
        <v>0.14799999999999999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-0.35299999999999998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0.72899999999999998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0.83699999999999997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160</v>
      </c>
      <c r="E19" s="49">
        <v>0.23699999999999999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-0.33500000000000002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0.71799999999999997</v>
      </c>
      <c r="P19" s="49" t="str">
        <f t="shared" si="28"/>
        <v>NS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0.78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160</v>
      </c>
      <c r="E20" s="49">
        <v>0.35699999999999998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0.60499999999999998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0.747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0.70399999999999996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160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160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s="32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158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84" customFormat="1" x14ac:dyDescent="0.3">
      <c r="A29" s="84">
        <v>14159200</v>
      </c>
      <c r="B29" s="84">
        <v>23773037</v>
      </c>
      <c r="C29" s="84" t="s">
        <v>58</v>
      </c>
      <c r="D29" s="84" t="s">
        <v>160</v>
      </c>
      <c r="E29" s="16">
        <v>0.48299999999999998</v>
      </c>
      <c r="F29" s="16" t="str">
        <f>IF(E29&gt;0.8,"VG",IF(E29&gt;0.7,"G",IF(E29&gt;0.45,"S","NS")))</f>
        <v>S</v>
      </c>
      <c r="G29" s="16"/>
      <c r="H29" s="16"/>
      <c r="I29" s="16"/>
      <c r="J29" s="28">
        <v>0.16900000000000001</v>
      </c>
      <c r="K29" s="16" t="str">
        <f>IF(ABS(J29)&lt;5%,"VG",IF(ABS(J29)&lt;10%,"G",IF(ABS(J29)&lt;15%,"S","NS")))</f>
        <v>NS</v>
      </c>
      <c r="L29" s="16"/>
      <c r="M29" s="16"/>
      <c r="N29" s="16"/>
      <c r="O29" s="16">
        <v>0.66</v>
      </c>
      <c r="P29" s="16" t="str">
        <f>IF(O29&lt;=0.5,"VG",IF(O29&lt;=0.6,"G",IF(O29&lt;=0.7,"S","NS")))</f>
        <v>S</v>
      </c>
      <c r="Q29" s="16"/>
      <c r="R29" s="16"/>
      <c r="S29" s="16"/>
      <c r="T29" s="16">
        <v>0.88300000000000001</v>
      </c>
      <c r="U29" s="16" t="str">
        <f>IF(T29&gt;0.85,"VG",IF(T29&gt;0.75,"G",IF(T29&gt;0.6,"S","NS")))</f>
        <v>VG</v>
      </c>
      <c r="V29" s="16"/>
      <c r="W29" s="16"/>
      <c r="X29" s="16"/>
      <c r="Y29" s="16"/>
      <c r="Z29" s="28"/>
      <c r="AA29" s="16"/>
      <c r="AB29" s="16"/>
      <c r="AC29" s="16"/>
      <c r="AD29" s="28"/>
      <c r="AE29" s="16"/>
      <c r="AF29" s="16"/>
      <c r="AG29" s="16"/>
      <c r="AH29" s="28"/>
      <c r="AI29" s="16"/>
      <c r="AJ29" s="16"/>
    </row>
    <row r="30" spans="1:76" s="69" customFormat="1" x14ac:dyDescent="0.3">
      <c r="E30" s="70"/>
      <c r="F30" s="70"/>
      <c r="G30" s="70"/>
      <c r="H30" s="70"/>
      <c r="I30" s="70"/>
      <c r="J30" s="71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1"/>
      <c r="AA30" s="70"/>
      <c r="AB30" s="70"/>
      <c r="AC30" s="70"/>
      <c r="AD30" s="71"/>
      <c r="AE30" s="70"/>
      <c r="AF30" s="70"/>
      <c r="AG30" s="70"/>
      <c r="AH30" s="71"/>
      <c r="AI30" s="70"/>
      <c r="AJ30" s="70"/>
    </row>
    <row r="31" spans="1:76" s="47" customFormat="1" x14ac:dyDescent="0.3">
      <c r="A31" s="47">
        <v>14159500</v>
      </c>
      <c r="B31" s="47">
        <v>23773009</v>
      </c>
      <c r="C31" s="47" t="s">
        <v>7</v>
      </c>
      <c r="D31" s="47" t="s">
        <v>159</v>
      </c>
      <c r="E31" s="49">
        <v>-0.34</v>
      </c>
      <c r="F31" s="49" t="str">
        <f>IF(E31&gt;0.8,"VG",IF(E31&gt;0.7,"G",IF(E31&gt;0.45,"S","NS")))</f>
        <v>NS</v>
      </c>
      <c r="G31" s="49"/>
      <c r="H31" s="49"/>
      <c r="I31" s="49"/>
      <c r="J31" s="50">
        <v>0.47799999999999998</v>
      </c>
      <c r="K31" s="49" t="str">
        <f>IF(ABS(J31)&lt;5%,"VG",IF(ABS(J31)&lt;10%,"G",IF(ABS(J31)&lt;15%,"S","NS")))</f>
        <v>NS</v>
      </c>
      <c r="L31" s="49"/>
      <c r="M31" s="49"/>
      <c r="N31" s="49"/>
      <c r="O31" s="49">
        <v>0.89</v>
      </c>
      <c r="P31" s="49" t="str">
        <f>IF(O31&lt;=0.5,"VG",IF(O31&lt;=0.6,"G",IF(O31&lt;=0.7,"S","NS")))</f>
        <v>NS</v>
      </c>
      <c r="Q31" s="49"/>
      <c r="R31" s="49"/>
      <c r="S31" s="49"/>
      <c r="T31" s="49">
        <v>0.88200000000000001</v>
      </c>
      <c r="U31" s="49" t="str">
        <f>IF(T31&gt;0.85,"VG",IF(T31&gt;0.75,"G",IF(T31&gt;0.6,"S","NS")))</f>
        <v>VG</v>
      </c>
      <c r="V31" s="49"/>
      <c r="W31" s="49"/>
      <c r="X31" s="49"/>
      <c r="Y31" s="49"/>
      <c r="Z31" s="50"/>
      <c r="AA31" s="49"/>
      <c r="AB31" s="49"/>
      <c r="AC31" s="49"/>
      <c r="AD31" s="50"/>
      <c r="AE31" s="49"/>
      <c r="AF31" s="49"/>
      <c r="AG31" s="49"/>
      <c r="AH31" s="50"/>
      <c r="AI31" s="49"/>
      <c r="AJ31" s="49"/>
    </row>
    <row r="32" spans="1:76" s="47" customFormat="1" x14ac:dyDescent="0.3">
      <c r="A32" s="47">
        <v>14159500</v>
      </c>
      <c r="B32" s="47">
        <v>23773009</v>
      </c>
      <c r="C32" s="47" t="s">
        <v>7</v>
      </c>
      <c r="D32" s="47" t="s">
        <v>160</v>
      </c>
      <c r="E32" s="49">
        <v>-6.4000000000000001E-2</v>
      </c>
      <c r="F32" s="49" t="str">
        <f>IF(E32&gt;0.8,"VG",IF(E32&gt;0.7,"G",IF(E32&gt;0.45,"S","NS")))</f>
        <v>NS</v>
      </c>
      <c r="G32" s="49"/>
      <c r="H32" s="49"/>
      <c r="I32" s="49"/>
      <c r="J32" s="50">
        <v>0.127</v>
      </c>
      <c r="K32" s="49" t="str">
        <f>IF(ABS(J32)&lt;5%,"VG",IF(ABS(J32)&lt;10%,"G",IF(ABS(J32)&lt;15%,"S","NS")))</f>
        <v>S</v>
      </c>
      <c r="L32" s="49"/>
      <c r="M32" s="49"/>
      <c r="N32" s="49"/>
      <c r="O32" s="49">
        <v>0.99</v>
      </c>
      <c r="P32" s="49" t="str">
        <f>IF(O32&lt;=0.5,"VG",IF(O32&lt;=0.6,"G",IF(O32&lt;=0.7,"S","NS")))</f>
        <v>NS</v>
      </c>
      <c r="Q32" s="49"/>
      <c r="R32" s="49"/>
      <c r="S32" s="49"/>
      <c r="T32" s="49">
        <v>0.33900000000000002</v>
      </c>
      <c r="U32" s="49" t="str">
        <f>IF(T32&gt;0.85,"VG",IF(T32&gt;0.75,"G",IF(T32&gt;0.6,"S","NS")))</f>
        <v>NS</v>
      </c>
      <c r="V32" s="49"/>
      <c r="W32" s="49"/>
      <c r="X32" s="49"/>
      <c r="Y32" s="49"/>
      <c r="Z32" s="50"/>
      <c r="AA32" s="49"/>
      <c r="AB32" s="49"/>
      <c r="AC32" s="49"/>
      <c r="AD32" s="50"/>
      <c r="AE32" s="49"/>
      <c r="AF32" s="49"/>
      <c r="AG32" s="49"/>
      <c r="AH32" s="50"/>
      <c r="AI32" s="49"/>
      <c r="AJ32" s="49"/>
    </row>
    <row r="33" spans="1:36" s="47" customFormat="1" x14ac:dyDescent="0.3">
      <c r="A33" s="47">
        <v>14159500</v>
      </c>
      <c r="B33" s="47">
        <v>23773009</v>
      </c>
      <c r="C33" s="47" t="s">
        <v>7</v>
      </c>
      <c r="D33" s="47" t="s">
        <v>161</v>
      </c>
      <c r="E33" s="49">
        <v>-0.114</v>
      </c>
      <c r="F33" s="49" t="str">
        <f>IF(E33&gt;0.8,"VG",IF(E33&gt;0.7,"G",IF(E33&gt;0.45,"S","NS")))</f>
        <v>NS</v>
      </c>
      <c r="G33" s="49"/>
      <c r="H33" s="49"/>
      <c r="I33" s="49"/>
      <c r="J33" s="50">
        <v>0.372</v>
      </c>
      <c r="K33" s="49" t="str">
        <f>IF(ABS(J33)&lt;5%,"VG",IF(ABS(J33)&lt;10%,"G",IF(ABS(J33)&lt;15%,"S","NS")))</f>
        <v>NS</v>
      </c>
      <c r="L33" s="49"/>
      <c r="M33" s="49"/>
      <c r="N33" s="49"/>
      <c r="O33" s="49">
        <v>0.86599999999999999</v>
      </c>
      <c r="P33" s="49" t="str">
        <f>IF(O33&lt;=0.5,"VG",IF(O33&lt;=0.6,"G",IF(O33&lt;=0.7,"S","NS")))</f>
        <v>NS</v>
      </c>
      <c r="Q33" s="49"/>
      <c r="R33" s="49"/>
      <c r="S33" s="49"/>
      <c r="T33" s="49">
        <v>0.67100000000000004</v>
      </c>
      <c r="U33" s="49" t="str">
        <f>IF(T33&gt;0.85,"VG",IF(T33&gt;0.75,"G",IF(T33&gt;0.6,"S","NS")))</f>
        <v>S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x14ac:dyDescent="0.3">
      <c r="A35">
        <v>14161100</v>
      </c>
      <c r="B35">
        <v>23773429</v>
      </c>
      <c r="C35" t="s">
        <v>59</v>
      </c>
      <c r="D35" t="s">
        <v>55</v>
      </c>
      <c r="E35" s="16">
        <v>0.90400000000000003</v>
      </c>
      <c r="F35" s="16" t="str">
        <f t="shared" ref="F35:F43" si="54">IF(E35&gt;0.8,"VG",IF(E35&gt;0.7,"G",IF(E35&gt;0.45,"S","NS")))</f>
        <v>VG</v>
      </c>
      <c r="J35" s="19">
        <v>5.8000000000000003E-2</v>
      </c>
      <c r="K35" s="26" t="str">
        <f t="shared" ref="K35:K44" si="55">IF(ABS(J35)&lt;5%,"VG",IF(ABS(J35)&lt;10%,"G",IF(ABS(J35)&lt;15%,"S","NS")))</f>
        <v>G</v>
      </c>
      <c r="O35" s="17">
        <v>0.307</v>
      </c>
      <c r="P35" s="17" t="str">
        <f t="shared" ref="P35:P44" si="56">IF(O35&lt;=0.5,"VG",IF(O35&lt;=0.6,"G",IF(O35&lt;=0.7,"S","NS")))</f>
        <v>VG</v>
      </c>
      <c r="T35" s="18">
        <v>0.91900000000000004</v>
      </c>
      <c r="U35" s="18" t="str">
        <f t="shared" ref="U35:U44" si="57">IF(T35&gt;0.85,"VG",IF(T35&gt;0.75,"G",IF(T35&gt;0.6,"S","NS")))</f>
        <v>VG</v>
      </c>
    </row>
    <row r="36" spans="1:36" s="47" customFormat="1" x14ac:dyDescent="0.3">
      <c r="A36" s="47">
        <v>14161100</v>
      </c>
      <c r="B36" s="47">
        <v>23773429</v>
      </c>
      <c r="C36" s="47" t="s">
        <v>59</v>
      </c>
      <c r="D36" s="47" t="s">
        <v>160</v>
      </c>
      <c r="E36" s="49">
        <v>-2.8000000000000001E-2</v>
      </c>
      <c r="F36" s="49" t="str">
        <f t="shared" ref="F36" si="58">IF(E36&gt;0.8,"VG",IF(E36&gt;0.7,"G",IF(E36&gt;0.45,"S","NS")))</f>
        <v>NS</v>
      </c>
      <c r="G36" s="49"/>
      <c r="H36" s="49"/>
      <c r="I36" s="49"/>
      <c r="J36" s="50">
        <v>0.47</v>
      </c>
      <c r="K36" s="49" t="str">
        <f t="shared" ref="K36" si="59">IF(ABS(J36)&lt;5%,"VG",IF(ABS(J36)&lt;10%,"G",IF(ABS(J36)&lt;15%,"S","NS")))</f>
        <v>NS</v>
      </c>
      <c r="L36" s="49"/>
      <c r="M36" s="49"/>
      <c r="N36" s="49"/>
      <c r="O36" s="49">
        <v>0.83399999999999996</v>
      </c>
      <c r="P36" s="49" t="str">
        <f t="shared" ref="P36" si="60">IF(O36&lt;=0.5,"VG",IF(O36&lt;=0.6,"G",IF(O36&lt;=0.7,"S","NS")))</f>
        <v>NS</v>
      </c>
      <c r="Q36" s="49"/>
      <c r="R36" s="49"/>
      <c r="S36" s="49"/>
      <c r="T36" s="49">
        <v>0.89200000000000002</v>
      </c>
      <c r="U36" s="49" t="str">
        <f t="shared" ref="U36" si="61">IF(T36&gt;0.85,"VG",IF(T36&gt;0.75,"G",IF(T36&gt;0.6,"S","NS")))</f>
        <v>VG</v>
      </c>
      <c r="V36" s="49"/>
      <c r="W36" s="49"/>
      <c r="X36" s="49"/>
      <c r="Y36" s="49"/>
      <c r="Z36" s="50"/>
      <c r="AA36" s="49"/>
      <c r="AB36" s="49"/>
      <c r="AC36" s="49"/>
      <c r="AD36" s="50"/>
      <c r="AE36" s="49"/>
      <c r="AF36" s="49"/>
      <c r="AG36" s="49"/>
      <c r="AH36" s="50"/>
      <c r="AI36" s="49"/>
      <c r="AJ36" s="49"/>
    </row>
    <row r="37" spans="1:36" x14ac:dyDescent="0.3">
      <c r="K37" s="26"/>
    </row>
    <row r="38" spans="1:36" s="47" customFormat="1" x14ac:dyDescent="0.3">
      <c r="A38" s="47">
        <v>14162200</v>
      </c>
      <c r="B38" s="47">
        <v>23773405</v>
      </c>
      <c r="C38" s="47" t="s">
        <v>10</v>
      </c>
      <c r="D38" s="47" t="s">
        <v>161</v>
      </c>
      <c r="E38" s="49">
        <v>0.23400000000000001</v>
      </c>
      <c r="F38" s="49" t="str">
        <f t="shared" si="54"/>
        <v>NS</v>
      </c>
      <c r="G38" s="49"/>
      <c r="H38" s="49"/>
      <c r="I38" s="49"/>
      <c r="J38" s="50">
        <v>0.21199999999999999</v>
      </c>
      <c r="K38" s="49" t="str">
        <f t="shared" si="55"/>
        <v>NS</v>
      </c>
      <c r="L38" s="49"/>
      <c r="M38" s="49"/>
      <c r="N38" s="49"/>
      <c r="O38" s="49">
        <v>0.80800000000000005</v>
      </c>
      <c r="P38" s="49" t="str">
        <f t="shared" si="56"/>
        <v>NS</v>
      </c>
      <c r="Q38" s="49"/>
      <c r="R38" s="49"/>
      <c r="S38" s="49"/>
      <c r="T38" s="49">
        <v>0.47</v>
      </c>
      <c r="U38" s="49" t="str">
        <f t="shared" si="57"/>
        <v>NS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39" spans="1:36" x14ac:dyDescent="0.3">
      <c r="K39" s="26"/>
    </row>
    <row r="40" spans="1:36" x14ac:dyDescent="0.3">
      <c r="A40">
        <v>14162500</v>
      </c>
      <c r="B40">
        <v>23772909</v>
      </c>
      <c r="C40" t="s">
        <v>11</v>
      </c>
      <c r="D40" t="s">
        <v>55</v>
      </c>
      <c r="E40" s="16">
        <v>0.88500000000000001</v>
      </c>
      <c r="F40" s="16" t="str">
        <f t="shared" si="54"/>
        <v>VG</v>
      </c>
      <c r="J40" s="19">
        <v>-1.6E-2</v>
      </c>
      <c r="K40" s="19" t="str">
        <f t="shared" si="55"/>
        <v>VG</v>
      </c>
      <c r="O40" s="17">
        <v>0.33700000000000002</v>
      </c>
      <c r="P40" s="17" t="str">
        <f t="shared" si="56"/>
        <v>VG</v>
      </c>
      <c r="T40" s="18">
        <v>0.92100000000000004</v>
      </c>
      <c r="U40" s="18" t="str">
        <f t="shared" si="57"/>
        <v>VG</v>
      </c>
    </row>
    <row r="41" spans="1:36" s="63" customFormat="1" x14ac:dyDescent="0.3">
      <c r="A41" s="63">
        <v>14162500</v>
      </c>
      <c r="B41" s="63">
        <v>23772909</v>
      </c>
      <c r="C41" s="63" t="s">
        <v>11</v>
      </c>
      <c r="D41" s="63" t="s">
        <v>160</v>
      </c>
      <c r="E41" s="64">
        <v>0.80400000000000005</v>
      </c>
      <c r="F41" s="64" t="str">
        <f t="shared" si="54"/>
        <v>VG</v>
      </c>
      <c r="G41" s="64"/>
      <c r="H41" s="64"/>
      <c r="I41" s="64"/>
      <c r="J41" s="65">
        <v>6.8000000000000005E-2</v>
      </c>
      <c r="K41" s="65" t="str">
        <f t="shared" si="55"/>
        <v>G</v>
      </c>
      <c r="L41" s="64"/>
      <c r="M41" s="64"/>
      <c r="N41" s="64"/>
      <c r="O41" s="64">
        <v>0.433</v>
      </c>
      <c r="P41" s="64" t="str">
        <f t="shared" si="56"/>
        <v>VG</v>
      </c>
      <c r="Q41" s="64"/>
      <c r="R41" s="64"/>
      <c r="S41" s="64"/>
      <c r="T41" s="64">
        <v>0.90100000000000002</v>
      </c>
      <c r="U41" s="64" t="str">
        <f t="shared" si="57"/>
        <v>VG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  <row r="43" spans="1:36" x14ac:dyDescent="0.3">
      <c r="A43">
        <v>14164900</v>
      </c>
      <c r="B43">
        <v>23772751</v>
      </c>
      <c r="C43" t="s">
        <v>60</v>
      </c>
      <c r="D43" t="s">
        <v>55</v>
      </c>
      <c r="E43" s="16">
        <v>0.88600000000000001</v>
      </c>
      <c r="F43" s="16" t="str">
        <f t="shared" si="54"/>
        <v>VG</v>
      </c>
      <c r="J43" s="19">
        <v>5.7000000000000002E-2</v>
      </c>
      <c r="K43" s="19" t="str">
        <f t="shared" si="55"/>
        <v>G</v>
      </c>
      <c r="O43" s="17">
        <v>0.33300000000000002</v>
      </c>
      <c r="P43" s="17" t="str">
        <f t="shared" si="56"/>
        <v>VG</v>
      </c>
      <c r="T43" s="18">
        <v>0.93</v>
      </c>
      <c r="U43" s="18" t="str">
        <f t="shared" si="57"/>
        <v>VG</v>
      </c>
    </row>
    <row r="44" spans="1:36" s="69" customFormat="1" x14ac:dyDescent="0.3">
      <c r="A44" s="69">
        <v>14164900</v>
      </c>
      <c r="B44" s="69">
        <v>23772751</v>
      </c>
      <c r="C44" s="69" t="s">
        <v>60</v>
      </c>
      <c r="D44" s="69" t="s">
        <v>93</v>
      </c>
      <c r="E44" s="70">
        <v>0.91300000000000003</v>
      </c>
      <c r="F44" s="70" t="str">
        <f t="shared" ref="F44" si="62">IF(E44&gt;0.8,"VG",IF(E44&gt;0.7,"G",IF(E44&gt;0.45,"S","NS")))</f>
        <v>VG</v>
      </c>
      <c r="G44" s="70"/>
      <c r="H44" s="70"/>
      <c r="I44" s="70"/>
      <c r="J44" s="71">
        <v>3.2000000000000001E-2</v>
      </c>
      <c r="K44" s="71" t="str">
        <f t="shared" si="55"/>
        <v>VG</v>
      </c>
      <c r="L44" s="70"/>
      <c r="M44" s="70"/>
      <c r="N44" s="70"/>
      <c r="O44" s="70">
        <v>0.29199999999999998</v>
      </c>
      <c r="P44" s="70" t="str">
        <f t="shared" si="56"/>
        <v>VG</v>
      </c>
      <c r="Q44" s="70"/>
      <c r="R44" s="70"/>
      <c r="S44" s="70"/>
      <c r="T44" s="70">
        <v>0.93799999999999994</v>
      </c>
      <c r="U44" s="70" t="str">
        <f t="shared" si="57"/>
        <v>VG</v>
      </c>
      <c r="V44" s="70"/>
      <c r="W44" s="70"/>
      <c r="X44" s="70"/>
      <c r="Y44" s="70"/>
      <c r="Z44" s="71"/>
      <c r="AA44" s="70"/>
      <c r="AB44" s="70"/>
      <c r="AC44" s="70"/>
      <c r="AD44" s="71"/>
      <c r="AE44" s="70"/>
      <c r="AF44" s="70"/>
      <c r="AG44" s="70"/>
      <c r="AH44" s="71"/>
      <c r="AI44" s="70"/>
      <c r="AJ44" s="70"/>
    </row>
    <row r="45" spans="1:36" s="63" customFormat="1" x14ac:dyDescent="0.3">
      <c r="A45" s="63">
        <v>14164900</v>
      </c>
      <c r="B45" s="63">
        <v>23772751</v>
      </c>
      <c r="C45" s="63" t="s">
        <v>60</v>
      </c>
      <c r="D45" s="63" t="s">
        <v>160</v>
      </c>
      <c r="E45" s="64">
        <v>0.876</v>
      </c>
      <c r="F45" s="64" t="str">
        <f t="shared" ref="F45" si="63">IF(E45&gt;0.8,"VG",IF(E45&gt;0.7,"G",IF(E45&gt;0.45,"S","NS")))</f>
        <v>VG</v>
      </c>
      <c r="G45" s="64"/>
      <c r="H45" s="64"/>
      <c r="I45" s="64"/>
      <c r="J45" s="65">
        <v>0.08</v>
      </c>
      <c r="K45" s="65" t="str">
        <f t="shared" ref="K45" si="64">IF(ABS(J45)&lt;5%,"VG",IF(ABS(J45)&lt;10%,"G",IF(ABS(J45)&lt;15%,"S","NS")))</f>
        <v>G</v>
      </c>
      <c r="L45" s="64"/>
      <c r="M45" s="64"/>
      <c r="N45" s="64"/>
      <c r="O45" s="64">
        <v>0.34300000000000003</v>
      </c>
      <c r="P45" s="64" t="str">
        <f t="shared" ref="P45" si="65">IF(O45&lt;=0.5,"VG",IF(O45&lt;=0.6,"G",IF(O45&lt;=0.7,"S","NS")))</f>
        <v>VG</v>
      </c>
      <c r="Q45" s="64"/>
      <c r="R45" s="64"/>
      <c r="S45" s="64"/>
      <c r="T45" s="64">
        <v>0.92900000000000005</v>
      </c>
      <c r="U45" s="64" t="str">
        <f t="shared" ref="U45" si="66">IF(T45&gt;0.85,"VG",IF(T45&gt;0.75,"G",IF(T45&gt;0.6,"S","NS")))</f>
        <v>VG</v>
      </c>
      <c r="V45" s="64"/>
      <c r="W45" s="64"/>
      <c r="X45" s="64"/>
      <c r="Y45" s="64"/>
      <c r="Z45" s="65"/>
      <c r="AA45" s="64"/>
      <c r="AB45" s="64"/>
      <c r="AC45" s="64"/>
      <c r="AD45" s="65"/>
      <c r="AE45" s="64"/>
      <c r="AF45" s="64"/>
      <c r="AG45" s="64"/>
      <c r="AH45" s="65"/>
      <c r="AI45" s="64"/>
      <c r="AJ45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2020-11-29T02:11:02Z</dcterms:modified>
</cp:coreProperties>
</file>