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ED027817-DFFB-42D6-B973-999DCDBAE573}" xr6:coauthVersionLast="45" xr6:coauthVersionMax="45" xr10:uidLastSave="{00000000-0000-0000-0000-000000000000}"/>
  <bookViews>
    <workbookView xWindow="28680" yWindow="-7425" windowWidth="29040" windowHeight="17640" xr2:uid="{00000000-000D-0000-FFFF-FFFF00000000}"/>
  </bookViews>
  <sheets>
    <sheet name="Statistics calculato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<sst xmlns="http://schemas.openxmlformats.org/spreadsheetml/2006/main" count="54" uniqueCount="41">
  <si>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</si>
  <si>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</si>
  <si>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</si>
  <si>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</si>
  <si>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</si>
  <si>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</si>
  <si>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</si>
  <si>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</si>
  <si>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</si>
  <si>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</si>
  <si>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</si>
  <si>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</si>
  <si>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</si>
  <si>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</si>
  <si>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</si>
  <si>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</si>
  <si>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</si>
  <si>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</si>
  <si>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</si>
  <si>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</si>
  <si>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</si>
  <si>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</si>
  <si>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</si>
  <si>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</si>
  <si>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</si>
  <si>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</si>
  <si>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</si>
  <si>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</si>
  <si>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</si>
  <si>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</si>
  <si>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</si>
  <si>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</si>
  <si>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</si>
  <si>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</si>
  <si>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</si>
  <si>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</si>
  <si>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</si>
  <si>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sim minus obs</t>
  </si>
  <si>
    <t>C139</t>
  </si>
  <si>
    <t>C141+</t>
  </si>
  <si>
    <t>C141+ minus C139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</si>
</sst>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v. gaged temperature, CW3M ver. 141+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USGS_14162500_temp_MCKENZIE RIVER NEAR VIDA_23772909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calculator'!$H$4:$H$112</c:f>
              <c:numCache>
                <c:formatCode>General</c:formatCode>
                <c:ptCount val="109"/>
                <c:pt idx="0">
                  <c:v>5.4487740000000002</c:v>
                </c:pt>
                <c:pt idx="1">
                  <c:v>5.7764470000000001</c:v>
                </c:pt>
                <c:pt idx="2">
                  <c:v>6.7437050000000003</c:v>
                </c:pt>
                <c:pt idx="3">
                  <c:v>7.2711600000000001</c:v>
                </c:pt>
                <c:pt idx="4">
                  <c:v>8.3564439999999998</c:v>
                </c:pt>
                <c:pt idx="5">
                  <c:v>9.6162690000000008</c:v>
                </c:pt>
                <c:pt idx="6">
                  <c:v>12.571607</c:v>
                </c:pt>
                <c:pt idx="7">
                  <c:v>12.978645</c:v>
                </c:pt>
                <c:pt idx="8">
                  <c:v>13.263669</c:v>
                </c:pt>
                <c:pt idx="9">
                  <c:v>12.047568999999999</c:v>
                </c:pt>
                <c:pt idx="10">
                  <c:v>7.6277090000000003</c:v>
                </c:pt>
                <c:pt idx="11">
                  <c:v>4.8661450000000004</c:v>
                </c:pt>
                <c:pt idx="12">
                  <c:v>4.7329850000000002</c:v>
                </c:pt>
                <c:pt idx="13">
                  <c:v>5.1540410000000003</c:v>
                </c:pt>
                <c:pt idx="14">
                  <c:v>5.7486280000000001</c:v>
                </c:pt>
                <c:pt idx="15">
                  <c:v>6.7122799999999998</c:v>
                </c:pt>
                <c:pt idx="16">
                  <c:v>7.9415899999999997</c:v>
                </c:pt>
                <c:pt idx="17">
                  <c:v>9.0308089999999996</c:v>
                </c:pt>
                <c:pt idx="18">
                  <c:v>11.252758999999999</c:v>
                </c:pt>
                <c:pt idx="19">
                  <c:v>12.797534000000001</c:v>
                </c:pt>
                <c:pt idx="20">
                  <c:v>13.665505</c:v>
                </c:pt>
                <c:pt idx="21">
                  <c:v>12.081426</c:v>
                </c:pt>
                <c:pt idx="22">
                  <c:v>8.6915890000000005</c:v>
                </c:pt>
                <c:pt idx="23">
                  <c:v>5.4416770000000003</c:v>
                </c:pt>
                <c:pt idx="24">
                  <c:v>4.8527019999999998</c:v>
                </c:pt>
                <c:pt idx="25">
                  <c:v>5.2706429999999997</c:v>
                </c:pt>
                <c:pt idx="26">
                  <c:v>5.6650790000000004</c:v>
                </c:pt>
                <c:pt idx="27">
                  <c:v>7.1395299999999997</c:v>
                </c:pt>
                <c:pt idx="28">
                  <c:v>8.6711240000000007</c:v>
                </c:pt>
                <c:pt idx="29">
                  <c:v>9.4466280000000005</c:v>
                </c:pt>
                <c:pt idx="30">
                  <c:v>12.206219000000001</c:v>
                </c:pt>
                <c:pt idx="31">
                  <c:v>13.161042999999999</c:v>
                </c:pt>
                <c:pt idx="32">
                  <c:v>14.027119000000001</c:v>
                </c:pt>
                <c:pt idx="33">
                  <c:v>12.202982</c:v>
                </c:pt>
                <c:pt idx="34">
                  <c:v>7.7161249999999999</c:v>
                </c:pt>
                <c:pt idx="35">
                  <c:v>4.8427990000000003</c:v>
                </c:pt>
                <c:pt idx="36">
                  <c:v>4.4780680000000004</c:v>
                </c:pt>
                <c:pt idx="37">
                  <c:v>5.3931839999999998</c:v>
                </c:pt>
                <c:pt idx="38">
                  <c:v>6.4659990000000001</c:v>
                </c:pt>
                <c:pt idx="39">
                  <c:v>7.3711880000000001</c:v>
                </c:pt>
                <c:pt idx="40">
                  <c:v>9.0878789999999992</c:v>
                </c:pt>
                <c:pt idx="41">
                  <c:v>11.100348</c:v>
                </c:pt>
                <c:pt idx="42">
                  <c:v>12.996629</c:v>
                </c:pt>
                <c:pt idx="43">
                  <c:v>12.979991</c:v>
                </c:pt>
                <c:pt idx="44">
                  <c:v>13.682032</c:v>
                </c:pt>
                <c:pt idx="45">
                  <c:v>11.298353000000001</c:v>
                </c:pt>
                <c:pt idx="46">
                  <c:v>8.0579780000000003</c:v>
                </c:pt>
                <c:pt idx="47">
                  <c:v>5.0791139999999997</c:v>
                </c:pt>
                <c:pt idx="48">
                  <c:v>5.4180789999999996</c:v>
                </c:pt>
                <c:pt idx="49">
                  <c:v>5.1968350000000001</c:v>
                </c:pt>
                <c:pt idx="50">
                  <c:v>6.5051370000000004</c:v>
                </c:pt>
                <c:pt idx="51">
                  <c:v>7.7330480000000001</c:v>
                </c:pt>
                <c:pt idx="52">
                  <c:v>9.2903509999999994</c:v>
                </c:pt>
                <c:pt idx="53">
                  <c:v>11.338445999999999</c:v>
                </c:pt>
                <c:pt idx="54">
                  <c:v>12.987928999999999</c:v>
                </c:pt>
                <c:pt idx="55">
                  <c:v>13.308306999999999</c:v>
                </c:pt>
                <c:pt idx="56">
                  <c:v>14.341146</c:v>
                </c:pt>
                <c:pt idx="57">
                  <c:v>12.889237</c:v>
                </c:pt>
                <c:pt idx="58">
                  <c:v>7.7527460000000001</c:v>
                </c:pt>
                <c:pt idx="59">
                  <c:v>5.5705619999999998</c:v>
                </c:pt>
                <c:pt idx="60">
                  <c:v>5.537998</c:v>
                </c:pt>
                <c:pt idx="61">
                  <c:v>6.2578860000000001</c:v>
                </c:pt>
                <c:pt idx="62">
                  <c:v>7.6815319999999998</c:v>
                </c:pt>
                <c:pt idx="63">
                  <c:v>8.4199809999999999</c:v>
                </c:pt>
                <c:pt idx="64">
                  <c:v>10.749872</c:v>
                </c:pt>
                <c:pt idx="65">
                  <c:v>12.833902</c:v>
                </c:pt>
                <c:pt idx="66">
                  <c:v>13.721437</c:v>
                </c:pt>
                <c:pt idx="67">
                  <c:v>13.933448</c:v>
                </c:pt>
                <c:pt idx="68">
                  <c:v>13.531896</c:v>
                </c:pt>
                <c:pt idx="69">
                  <c:v>12.738296</c:v>
                </c:pt>
                <c:pt idx="70">
                  <c:v>9.0632570000000001</c:v>
                </c:pt>
                <c:pt idx="71">
                  <c:v>5.1363329999999996</c:v>
                </c:pt>
                <c:pt idx="72">
                  <c:v>4.7067310000000004</c:v>
                </c:pt>
                <c:pt idx="73">
                  <c:v>5.5947880000000003</c:v>
                </c:pt>
                <c:pt idx="74">
                  <c:v>6.3284079999999996</c:v>
                </c:pt>
                <c:pt idx="75">
                  <c:v>8.0258900000000004</c:v>
                </c:pt>
                <c:pt idx="76">
                  <c:v>10.005739999999999</c:v>
                </c:pt>
                <c:pt idx="77">
                  <c:v>11.896604999999999</c:v>
                </c:pt>
                <c:pt idx="78">
                  <c:v>12.786584</c:v>
                </c:pt>
                <c:pt idx="79">
                  <c:v>13.469903</c:v>
                </c:pt>
                <c:pt idx="80">
                  <c:v>13.981088</c:v>
                </c:pt>
                <c:pt idx="81">
                  <c:v>10.514412999999999</c:v>
                </c:pt>
                <c:pt idx="82">
                  <c:v>7.5192629999999996</c:v>
                </c:pt>
                <c:pt idx="83">
                  <c:v>4.4730369999999997</c:v>
                </c:pt>
                <c:pt idx="84">
                  <c:v>3.12988</c:v>
                </c:pt>
                <c:pt idx="85">
                  <c:v>4.2356280000000002</c:v>
                </c:pt>
                <c:pt idx="86">
                  <c:v>5.4626140000000003</c:v>
                </c:pt>
                <c:pt idx="87">
                  <c:v>7.4110620000000003</c:v>
                </c:pt>
                <c:pt idx="88">
                  <c:v>9.5185860000000009</c:v>
                </c:pt>
                <c:pt idx="89">
                  <c:v>11.49358</c:v>
                </c:pt>
                <c:pt idx="90">
                  <c:v>13.275429000000001</c:v>
                </c:pt>
                <c:pt idx="91">
                  <c:v>12.559953</c:v>
                </c:pt>
                <c:pt idx="92">
                  <c:v>12.957473999999999</c:v>
                </c:pt>
                <c:pt idx="93">
                  <c:v>10.423117</c:v>
                </c:pt>
                <c:pt idx="94">
                  <c:v>6.360792</c:v>
                </c:pt>
                <c:pt idx="95">
                  <c:v>4.1152319999999998</c:v>
                </c:pt>
                <c:pt idx="96">
                  <c:v>5.0362400000000003</c:v>
                </c:pt>
                <c:pt idx="97">
                  <c:v>5.3484619999999996</c:v>
                </c:pt>
                <c:pt idx="98">
                  <c:v>6.5583929999999997</c:v>
                </c:pt>
                <c:pt idx="99">
                  <c:v>7.3357749999999999</c:v>
                </c:pt>
                <c:pt idx="100">
                  <c:v>10.816160999999999</c:v>
                </c:pt>
                <c:pt idx="101">
                  <c:v>11.961821</c:v>
                </c:pt>
                <c:pt idx="102">
                  <c:v>13.500403</c:v>
                </c:pt>
                <c:pt idx="103">
                  <c:v>13.625719999999999</c:v>
                </c:pt>
                <c:pt idx="104">
                  <c:v>13.714525</c:v>
                </c:pt>
                <c:pt idx="105">
                  <c:v>12.937701000000001</c:v>
                </c:pt>
                <c:pt idx="106">
                  <c:v>9.7887459999999997</c:v>
                </c:pt>
                <c:pt idx="107">
                  <c:v>5.5498799999999999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Obs:..\Observations\McKenzie\USGS_14162500_temp_MCKENZIE RIVER NEAR VIDA_23772909.csv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calculator'!$I$4:$I$112</c:f>
              <c:numCache>
                <c:formatCode>General</c:formatCode>
                <c:ptCount val="109"/>
                <c:pt idx="0">
                  <c:v>6.0277560000000001</c:v>
                </c:pt>
                <c:pt idx="1">
                  <c:v>6.2143959999999998</c:v>
                </c:pt>
                <c:pt idx="2">
                  <c:v>6.5663590000000003</c:v>
                </c:pt>
                <c:pt idx="3">
                  <c:v>7.2644799999999998</c:v>
                </c:pt>
                <c:pt idx="4">
                  <c:v>8.4262440000000005</c:v>
                </c:pt>
                <c:pt idx="5">
                  <c:v>9.8885059999999996</c:v>
                </c:pt>
                <c:pt idx="6">
                  <c:v>12.718325</c:v>
                </c:pt>
                <c:pt idx="7">
                  <c:v>12.646362999999999</c:v>
                </c:pt>
                <c:pt idx="8">
                  <c:v>8.4777419999999992</c:v>
                </c:pt>
                <c:pt idx="9">
                  <c:v>10.216244</c:v>
                </c:pt>
                <c:pt idx="10">
                  <c:v>7.1973070000000003</c:v>
                </c:pt>
                <c:pt idx="11">
                  <c:v>5.9561909999999996</c:v>
                </c:pt>
                <c:pt idx="12">
                  <c:v>5.3656420000000002</c:v>
                </c:pt>
                <c:pt idx="13">
                  <c:v>5.1297389999999998</c:v>
                </c:pt>
                <c:pt idx="14">
                  <c:v>5.912344</c:v>
                </c:pt>
                <c:pt idx="15">
                  <c:v>6.5666330000000004</c:v>
                </c:pt>
                <c:pt idx="16">
                  <c:v>7.677454</c:v>
                </c:pt>
                <c:pt idx="17">
                  <c:v>9.1876390000000008</c:v>
                </c:pt>
                <c:pt idx="18">
                  <c:v>11.532924</c:v>
                </c:pt>
                <c:pt idx="19">
                  <c:v>12.244027000000001</c:v>
                </c:pt>
                <c:pt idx="20">
                  <c:v>10.441041999999999</c:v>
                </c:pt>
                <c:pt idx="21">
                  <c:v>9.8561499999999995</c:v>
                </c:pt>
                <c:pt idx="22">
                  <c:v>7.0112930000000002</c:v>
                </c:pt>
                <c:pt idx="23">
                  <c:v>4.5103070000000001</c:v>
                </c:pt>
                <c:pt idx="24">
                  <c:v>5.2459680000000004</c:v>
                </c:pt>
                <c:pt idx="25">
                  <c:v>5.3679870000000003</c:v>
                </c:pt>
                <c:pt idx="26">
                  <c:v>5.4123000000000001</c:v>
                </c:pt>
                <c:pt idx="27">
                  <c:v>6.7007640000000004</c:v>
                </c:pt>
                <c:pt idx="28">
                  <c:v>8.3082320000000003</c:v>
                </c:pt>
                <c:pt idx="29">
                  <c:v>9.8178820000000009</c:v>
                </c:pt>
                <c:pt idx="30">
                  <c:v>12.230672999999999</c:v>
                </c:pt>
                <c:pt idx="31">
                  <c:v>12.635013000000001</c:v>
                </c:pt>
                <c:pt idx="32">
                  <c:v>10.685915</c:v>
                </c:pt>
                <c:pt idx="33">
                  <c:v>9.6595440000000004</c:v>
                </c:pt>
                <c:pt idx="34">
                  <c:v>7.5716700000000001</c:v>
                </c:pt>
                <c:pt idx="35">
                  <c:v>5.9516650000000002</c:v>
                </c:pt>
                <c:pt idx="36">
                  <c:v>4.5533950000000001</c:v>
                </c:pt>
                <c:pt idx="37">
                  <c:v>5.4744789999999997</c:v>
                </c:pt>
                <c:pt idx="38">
                  <c:v>6.4087949999999996</c:v>
                </c:pt>
                <c:pt idx="39">
                  <c:v>7.2206440000000001</c:v>
                </c:pt>
                <c:pt idx="40">
                  <c:v>9.3150300000000001</c:v>
                </c:pt>
                <c:pt idx="41">
                  <c:v>11.220304</c:v>
                </c:pt>
                <c:pt idx="42">
                  <c:v>13.132799</c:v>
                </c:pt>
                <c:pt idx="43">
                  <c:v>12.611022</c:v>
                </c:pt>
                <c:pt idx="44">
                  <c:v>10.935141</c:v>
                </c:pt>
                <c:pt idx="45">
                  <c:v>8.7769480000000009</c:v>
                </c:pt>
                <c:pt idx="46">
                  <c:v>6.8595550000000003</c:v>
                </c:pt>
                <c:pt idx="47">
                  <c:v>4.037299</c:v>
                </c:pt>
                <c:pt idx="48">
                  <c:v>4.8515449999999998</c:v>
                </c:pt>
                <c:pt idx="49">
                  <c:v>5.3713449999999998</c:v>
                </c:pt>
                <c:pt idx="50">
                  <c:v>6.6242960000000002</c:v>
                </c:pt>
                <c:pt idx="51">
                  <c:v>7.853091</c:v>
                </c:pt>
                <c:pt idx="52">
                  <c:v>9.6087039999999995</c:v>
                </c:pt>
                <c:pt idx="53">
                  <c:v>11.088483999999999</c:v>
                </c:pt>
                <c:pt idx="54">
                  <c:v>12.808116999999999</c:v>
                </c:pt>
                <c:pt idx="55">
                  <c:v>12.318883</c:v>
                </c:pt>
                <c:pt idx="56">
                  <c:v>11.641112</c:v>
                </c:pt>
                <c:pt idx="57">
                  <c:v>10.59234</c:v>
                </c:pt>
                <c:pt idx="58">
                  <c:v>7.7233270000000003</c:v>
                </c:pt>
                <c:pt idx="59">
                  <c:v>7.0356180000000004</c:v>
                </c:pt>
                <c:pt idx="60">
                  <c:v>6.0788659999999997</c:v>
                </c:pt>
                <c:pt idx="61">
                  <c:v>6.818454</c:v>
                </c:pt>
                <c:pt idx="62">
                  <c:v>7.5365339999999996</c:v>
                </c:pt>
                <c:pt idx="63">
                  <c:v>8.4580090000000006</c:v>
                </c:pt>
                <c:pt idx="64">
                  <c:v>10.594303</c:v>
                </c:pt>
                <c:pt idx="65">
                  <c:v>13.236169</c:v>
                </c:pt>
                <c:pt idx="66">
                  <c:v>14.036566000000001</c:v>
                </c:pt>
                <c:pt idx="67">
                  <c:v>13.965273</c:v>
                </c:pt>
                <c:pt idx="68">
                  <c:v>11.955242</c:v>
                </c:pt>
                <c:pt idx="69">
                  <c:v>10.076076</c:v>
                </c:pt>
                <c:pt idx="70">
                  <c:v>7.7356850000000001</c:v>
                </c:pt>
                <c:pt idx="71">
                  <c:v>6.5616260000000004</c:v>
                </c:pt>
                <c:pt idx="72">
                  <c:v>5.6369619999999996</c:v>
                </c:pt>
                <c:pt idx="73">
                  <c:v>6.342816</c:v>
                </c:pt>
                <c:pt idx="74">
                  <c:v>6.5873419999999996</c:v>
                </c:pt>
                <c:pt idx="75">
                  <c:v>8.4011800000000001</c:v>
                </c:pt>
                <c:pt idx="76">
                  <c:v>9.935651</c:v>
                </c:pt>
                <c:pt idx="77">
                  <c:v>11.818369000000001</c:v>
                </c:pt>
                <c:pt idx="78">
                  <c:v>13.30447</c:v>
                </c:pt>
                <c:pt idx="79">
                  <c:v>13.42826</c:v>
                </c:pt>
                <c:pt idx="80">
                  <c:v>12.032812</c:v>
                </c:pt>
                <c:pt idx="81">
                  <c:v>9.9867939999999997</c:v>
                </c:pt>
                <c:pt idx="82">
                  <c:v>8.4069409999999998</c:v>
                </c:pt>
                <c:pt idx="83">
                  <c:v>5.5496970000000001</c:v>
                </c:pt>
                <c:pt idx="84">
                  <c:v>4.2770169999999998</c:v>
                </c:pt>
                <c:pt idx="85">
                  <c:v>5.5488460000000002</c:v>
                </c:pt>
                <c:pt idx="86">
                  <c:v>6.0741759999999996</c:v>
                </c:pt>
                <c:pt idx="87">
                  <c:v>7.1115269999999997</c:v>
                </c:pt>
                <c:pt idx="88">
                  <c:v>8.7900189999999991</c:v>
                </c:pt>
                <c:pt idx="89">
                  <c:v>10.85993</c:v>
                </c:pt>
                <c:pt idx="90">
                  <c:v>12.943749</c:v>
                </c:pt>
                <c:pt idx="91">
                  <c:v>12.343012</c:v>
                </c:pt>
                <c:pt idx="92">
                  <c:v>10.551356</c:v>
                </c:pt>
                <c:pt idx="93">
                  <c:v>9.1225149999999999</c:v>
                </c:pt>
                <c:pt idx="94">
                  <c:v>7.2800349999999998</c:v>
                </c:pt>
                <c:pt idx="95">
                  <c:v>5.2787300000000004</c:v>
                </c:pt>
                <c:pt idx="96">
                  <c:v>6.1034769999999998</c:v>
                </c:pt>
                <c:pt idx="97">
                  <c:v>5.3785959999999999</c:v>
                </c:pt>
                <c:pt idx="98">
                  <c:v>6.0071289999999999</c:v>
                </c:pt>
                <c:pt idx="99">
                  <c:v>7.1868619999999996</c:v>
                </c:pt>
                <c:pt idx="100">
                  <c:v>9.8519500000000004</c:v>
                </c:pt>
                <c:pt idx="101">
                  <c:v>10.823691</c:v>
                </c:pt>
                <c:pt idx="102">
                  <c:v>13.000705999999999</c:v>
                </c:pt>
                <c:pt idx="103">
                  <c:v>14.031585</c:v>
                </c:pt>
                <c:pt idx="104">
                  <c:v>10.90118</c:v>
                </c:pt>
                <c:pt idx="105">
                  <c:v>8.9403500000000005</c:v>
                </c:pt>
                <c:pt idx="106">
                  <c:v>7.1636199999999999</c:v>
                </c:pt>
                <c:pt idx="107">
                  <c:v>5.9061490000000001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2</xdr:row>
      <xdr:rowOff>2713671</xdr:rowOff>
    </xdr:from>
    <xdr:to>
      <xdr:col>17</xdr:col>
      <xdr:colOff>26670</xdr:colOff>
      <xdr:row>25</xdr:row>
      <xdr:rowOff>60959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/>
      <c r="I1"/>
      <c r="S1" t="s">
        <v>38</v>
      </c>
      <c r="T1" t="s">
        <v>39</v>
      </c>
      <c r="U1" t="s">
        <v>40</v>
      </c>
      <c r="V1"/>
    </row>
    <row r="2" spans="1:30" s="3" customFormat="1" ht="43.2" x14ac:dyDescent="0.3">
      <c r="A2" s="3" t="s">
        <v>37</v>
      </c>
      <c r="B2" s="9">
        <f>H2-I2</f>
        <v>0.39558990740740541</v>
      </c>
      <c r="D2" t="s">
        <v>21</v>
      </c>
      <c r="E2"/>
      <c r="F2"/>
      <c r="G2"/>
      <c r="H2">
        <f>AVERAGE(H4:H111)</f>
        <v>9.0867500648148134</v>
      </c>
      <c r="I2">
        <f>AVERAGE(I4:I111)</f>
        <v>8.691160157407408</v>
      </c>
      <c r="J2" s="4"/>
      <c r="K2" s="4"/>
      <c r="L2" s="4"/>
      <c r="M2" s="4"/>
      <c r="N2" s="4"/>
      <c r="O2" s="4"/>
      <c r="P2" s="4"/>
      <c r="Q2" s="4"/>
      <c r="R2" s="4"/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6">
        <f>(I2-H2)/H2</f>
        <v>-4.353480667848296E-2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28</v>
      </c>
      <c r="I3" s="3" t="s">
        <v>29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  <c r="R3" s="4"/>
      <c r="S3" s="3" t="s">
        <v>30</v>
      </c>
      <c r="T3" s="3" t="s">
        <v>30</v>
      </c>
      <c r="U3" t="s">
        <v>40</v>
      </c>
      <c r="W3" s="3" t="s">
        <v>36</v>
      </c>
      <c r="X3" s="3" t="s">
        <v>35</v>
      </c>
      <c r="Y3" s="3" t="s">
        <v>34</v>
      </c>
      <c r="Z3" s="3" t="s">
        <v>32</v>
      </c>
      <c r="AA3" s="3" t="s">
        <v>33</v>
      </c>
      <c r="AC3" s="3" t="s">
        <v>26</v>
      </c>
      <c r="AD3" s="3" t="s">
        <v>27</v>
      </c>
    </row>
    <row r="4" spans="1:30" x14ac:dyDescent="0.3">
      <c r="A4" t="s">
        <v>5</v>
      </c>
      <c r="B4" s="7">
        <f>1-SUM(P4:P111)/SUM(M4:M111)</f>
        <v>0.78780656669900506</v>
      </c>
      <c r="C4" s="1"/>
      <c r="D4">
        <v>0</v>
      </c>
      <c r="E4">
        <v>2010</v>
      </c>
      <c r="F4">
        <v>1</v>
      </c>
      <c r="G4">
        <v>31</v>
      </c>
      <c r="H4">
        <v>5.4487740000000002</v>
      </c>
      <c r="I4">
        <v>6.0277560000000001</v>
      </c>
      <c r="J4" s="2">
        <f>I4-H4</f>
        <v>0.57898199999999989</v>
      </c>
      <c r="K4" s="2">
        <f>I4-I$2</f>
        <v>-2.6634041574074079</v>
      </c>
      <c r="L4" s="2">
        <f>H4-H$2</f>
        <v>-3.6379760648148132</v>
      </c>
      <c r="M4" s="2">
        <f>K4*K4</f>
        <v>7.0937217056950645</v>
      </c>
      <c r="N4" s="2">
        <f>L4*L4</f>
        <v>13.234869848165474</v>
      </c>
      <c r="O4" s="2">
        <f>K4*L4</f>
        <v>9.6894005755764141</v>
      </c>
      <c r="P4" s="2">
        <f>J4*J4</f>
        <v>0.33522015632399987</v>
      </c>
      <c r="Q4" s="2">
        <f>(I4-H$2)*(I4-H$2)</f>
        <v>9.3574446885722544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7">
        <f>SQRT(SUM(P4:P111))/SQRT(SUM(Q4:Q111))</f>
        <v>0.4559344006211698</v>
      </c>
      <c r="C5" s="1"/>
      <c r="D5">
        <v>1</v>
      </c>
      <c r="E5">
        <v>2010</v>
      </c>
      <c r="F5">
        <v>2</v>
      </c>
      <c r="G5">
        <v>28</v>
      </c>
      <c r="H5">
        <v>5.7764470000000001</v>
      </c>
      <c r="I5">
        <v>6.2143959999999998</v>
      </c>
      <c r="J5" s="2">
        <f t="shared" ref="J5:J68" si="0">I5-H5</f>
        <v>0.4379489999999997</v>
      </c>
      <c r="K5" s="2">
        <f t="shared" ref="K5:K68" si="1">I5-I$2</f>
        <v>-2.4767641574074082</v>
      </c>
      <c r="L5" s="2">
        <f t="shared" ref="L5:L68" si="2">H5-H$2</f>
        <v>-3.3103030648148133</v>
      </c>
      <c r="M5" s="2">
        <f t="shared" ref="M5:M68" si="3">K5*K5</f>
        <v>6.1343606914180286</v>
      </c>
      <c r="N5" s="2">
        <f t="shared" ref="N5:N68" si="4">L5*L5</f>
        <v>10.958106380922345</v>
      </c>
      <c r="O5" s="2">
        <f t="shared" ref="O5:O68" si="5">K5*L5</f>
        <v>8.1988399810892219</v>
      </c>
      <c r="P5" s="2">
        <f t="shared" ref="P5:P68" si="6">J5*J5</f>
        <v>0.19179932660099974</v>
      </c>
      <c r="Q5" s="2">
        <f t="shared" ref="Q5:Q68" si="7">(I5-H$2)*(I5-H$2)</f>
        <v>8.2504178736581828</v>
      </c>
      <c r="S5">
        <v>5.2818040000000002</v>
      </c>
      <c r="T5">
        <v>5.7384250000000003</v>
      </c>
      <c r="U5">
        <f t="shared" ref="U5:U68" si="8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7">
        <f>B12*B12</f>
        <v>0.87716580133434374</v>
      </c>
      <c r="C6" s="1"/>
      <c r="D6">
        <v>2</v>
      </c>
      <c r="E6">
        <v>2010</v>
      </c>
      <c r="F6">
        <v>3</v>
      </c>
      <c r="G6">
        <v>31</v>
      </c>
      <c r="H6">
        <v>6.7437050000000003</v>
      </c>
      <c r="I6">
        <v>6.5663590000000003</v>
      </c>
      <c r="J6" s="2">
        <f t="shared" si="0"/>
        <v>-0.177346</v>
      </c>
      <c r="K6" s="2">
        <f t="shared" si="1"/>
        <v>-2.1248011574074077</v>
      </c>
      <c r="L6" s="2">
        <f t="shared" si="2"/>
        <v>-2.3430450648148131</v>
      </c>
      <c r="M6" s="2">
        <f t="shared" si="3"/>
        <v>4.5147799585198598</v>
      </c>
      <c r="N6" s="2">
        <f t="shared" si="4"/>
        <v>5.4898601757530514</v>
      </c>
      <c r="O6" s="2">
        <f t="shared" si="5"/>
        <v>4.9785048655762294</v>
      </c>
      <c r="P6" s="2">
        <f t="shared" si="6"/>
        <v>3.1451603716000004E-2</v>
      </c>
      <c r="Q6" s="2">
        <f t="shared" si="7"/>
        <v>6.3523711195983479</v>
      </c>
      <c r="S6">
        <v>5.855613</v>
      </c>
      <c r="T6">
        <v>6.4123729999999997</v>
      </c>
      <c r="U6">
        <f t="shared" si="8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8</v>
      </c>
      <c r="B7" s="8">
        <f>H2</f>
        <v>9.0867500648148134</v>
      </c>
      <c r="C7" s="2"/>
      <c r="D7">
        <v>3</v>
      </c>
      <c r="E7">
        <v>2010</v>
      </c>
      <c r="F7">
        <v>4</v>
      </c>
      <c r="G7">
        <v>30</v>
      </c>
      <c r="H7">
        <v>7.2711600000000001</v>
      </c>
      <c r="I7">
        <v>7.2644799999999998</v>
      </c>
      <c r="J7" s="2">
        <f t="shared" si="0"/>
        <v>-6.6800000000002413E-3</v>
      </c>
      <c r="K7" s="2">
        <f t="shared" si="1"/>
        <v>-1.4266801574074082</v>
      </c>
      <c r="L7" s="2">
        <f t="shared" si="2"/>
        <v>-1.8155900648148133</v>
      </c>
      <c r="M7" s="2">
        <f t="shared" si="3"/>
        <v>2.035416271540027</v>
      </c>
      <c r="N7" s="2">
        <f t="shared" si="4"/>
        <v>3.2963672834542579</v>
      </c>
      <c r="O7" s="2">
        <f t="shared" si="5"/>
        <v>2.5902663194573243</v>
      </c>
      <c r="P7" s="2">
        <f t="shared" si="6"/>
        <v>4.4622400000003227E-5</v>
      </c>
      <c r="Q7" s="2">
        <f t="shared" si="7"/>
        <v>3.3206681891201848</v>
      </c>
      <c r="S7">
        <v>6.2127059999999998</v>
      </c>
      <c r="T7">
        <v>6.5012179999999997</v>
      </c>
      <c r="U7">
        <f t="shared" si="8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9</v>
      </c>
      <c r="B8" s="8">
        <f>_xlfn.STDEV.P(H4:H111)</f>
        <v>3.2898097557149755</v>
      </c>
      <c r="C8" s="5"/>
      <c r="D8">
        <v>4</v>
      </c>
      <c r="E8">
        <v>2010</v>
      </c>
      <c r="F8">
        <v>5</v>
      </c>
      <c r="G8">
        <v>31</v>
      </c>
      <c r="H8">
        <v>8.3564439999999998</v>
      </c>
      <c r="I8">
        <v>8.4262440000000005</v>
      </c>
      <c r="J8" s="2">
        <f t="shared" si="0"/>
        <v>6.980000000000075E-2</v>
      </c>
      <c r="K8" s="2">
        <f t="shared" si="1"/>
        <v>-0.26491615740740748</v>
      </c>
      <c r="L8" s="2">
        <f t="shared" si="2"/>
        <v>-0.73030606481481364</v>
      </c>
      <c r="M8" s="2">
        <f t="shared" si="3"/>
        <v>7.0180570455506297E-2</v>
      </c>
      <c r="N8" s="2">
        <f t="shared" si="4"/>
        <v>0.53334694830529883</v>
      </c>
      <c r="O8" s="2">
        <f t="shared" si="5"/>
        <v>0.19346987642206551</v>
      </c>
      <c r="P8" s="2">
        <f t="shared" si="6"/>
        <v>4.8720400000001052E-3</v>
      </c>
      <c r="Q8" s="2">
        <f t="shared" si="7"/>
        <v>0.43626826165714983</v>
      </c>
      <c r="S8">
        <v>6.9663380000000004</v>
      </c>
      <c r="T8">
        <v>7.5264199999999999</v>
      </c>
      <c r="U8">
        <f t="shared" si="8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10</v>
      </c>
      <c r="B9" s="8">
        <f>I2</f>
        <v>8.691160157407408</v>
      </c>
      <c r="C9" s="2"/>
      <c r="D9">
        <v>5</v>
      </c>
      <c r="E9">
        <v>2010</v>
      </c>
      <c r="F9">
        <v>6</v>
      </c>
      <c r="G9">
        <v>30</v>
      </c>
      <c r="H9">
        <v>9.6162690000000008</v>
      </c>
      <c r="I9">
        <v>9.8885059999999996</v>
      </c>
      <c r="J9" s="2">
        <f t="shared" si="0"/>
        <v>0.27223699999999873</v>
      </c>
      <c r="K9" s="2">
        <f t="shared" si="1"/>
        <v>1.1973458425925916</v>
      </c>
      <c r="L9" s="2">
        <f t="shared" si="2"/>
        <v>0.52951893518518744</v>
      </c>
      <c r="M9" s="2">
        <f t="shared" si="3"/>
        <v>1.433637066773763</v>
      </c>
      <c r="N9" s="2">
        <f t="shared" si="4"/>
        <v>0.28039030271965476</v>
      </c>
      <c r="O9" s="2">
        <f t="shared" si="5"/>
        <v>0.6340172956180401</v>
      </c>
      <c r="P9" s="2">
        <f t="shared" si="6"/>
        <v>7.4112984168999307E-2</v>
      </c>
      <c r="Q9" s="2">
        <f t="shared" si="7"/>
        <v>0.64281257960467242</v>
      </c>
      <c r="S9">
        <v>8.0567130000000002</v>
      </c>
      <c r="T9">
        <v>9.3709589999999992</v>
      </c>
      <c r="U9">
        <f t="shared" si="8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11</v>
      </c>
      <c r="B10" s="8">
        <f>_xlfn.STDEV.P(I4:I111)</f>
        <v>2.7450084267131438</v>
      </c>
      <c r="D10">
        <v>6</v>
      </c>
      <c r="E10">
        <v>2010</v>
      </c>
      <c r="F10">
        <v>7</v>
      </c>
      <c r="G10">
        <v>31</v>
      </c>
      <c r="H10">
        <v>12.571607</v>
      </c>
      <c r="I10">
        <v>12.718325</v>
      </c>
      <c r="J10" s="2">
        <f t="shared" si="0"/>
        <v>0.1467179999999999</v>
      </c>
      <c r="K10" s="2">
        <f t="shared" si="1"/>
        <v>4.0271648425925921</v>
      </c>
      <c r="L10" s="2">
        <f t="shared" si="2"/>
        <v>3.4848569351851868</v>
      </c>
      <c r="M10" s="2">
        <f t="shared" si="3"/>
        <v>16.218056669413816</v>
      </c>
      <c r="N10" s="2">
        <f t="shared" si="4"/>
        <v>12.144227858708293</v>
      </c>
      <c r="O10" s="2">
        <f t="shared" si="5"/>
        <v>14.034093330842756</v>
      </c>
      <c r="P10" s="2">
        <f t="shared" si="6"/>
        <v>2.1526171523999972E-2</v>
      </c>
      <c r="Q10" s="2">
        <f t="shared" si="7"/>
        <v>13.188336509865293</v>
      </c>
      <c r="S10">
        <v>10.862743</v>
      </c>
      <c r="T10">
        <v>12.556028</v>
      </c>
      <c r="U10">
        <f t="shared" si="8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D11">
        <v>7</v>
      </c>
      <c r="E11">
        <v>2010</v>
      </c>
      <c r="F11">
        <v>8</v>
      </c>
      <c r="G11">
        <v>31</v>
      </c>
      <c r="H11">
        <v>12.978645</v>
      </c>
      <c r="I11">
        <v>12.646362999999999</v>
      </c>
      <c r="J11" s="2">
        <f t="shared" si="0"/>
        <v>-0.33228200000000108</v>
      </c>
      <c r="K11" s="2">
        <f t="shared" si="1"/>
        <v>3.9552028425925911</v>
      </c>
      <c r="L11" s="2">
        <f t="shared" si="2"/>
        <v>3.8918949351851868</v>
      </c>
      <c r="M11" s="2">
        <f t="shared" si="3"/>
        <v>15.643629526052512</v>
      </c>
      <c r="N11" s="2">
        <f t="shared" si="4"/>
        <v>15.14684618652011</v>
      </c>
      <c r="O11" s="2">
        <f t="shared" si="5"/>
        <v>15.393233910716159</v>
      </c>
      <c r="P11" s="2">
        <f t="shared" si="6"/>
        <v>0.11041132752400072</v>
      </c>
      <c r="Q11" s="2">
        <f t="shared" si="7"/>
        <v>12.670844248337692</v>
      </c>
      <c r="S11">
        <v>13.279059</v>
      </c>
      <c r="T11">
        <v>15.188703</v>
      </c>
      <c r="U11">
        <f t="shared" si="8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18</v>
      </c>
      <c r="B12" s="7">
        <f>SUM(O4:O111)/SQRT(SUM(M4:M111)*SUM(N4:N111))</f>
        <v>0.93657130072106298</v>
      </c>
      <c r="C12" s="7"/>
      <c r="D12">
        <v>8</v>
      </c>
      <c r="E12">
        <v>2010</v>
      </c>
      <c r="F12">
        <v>9</v>
      </c>
      <c r="G12">
        <v>30</v>
      </c>
      <c r="H12">
        <v>13.263669</v>
      </c>
      <c r="I12">
        <v>8.4777419999999992</v>
      </c>
      <c r="J12" s="2">
        <f t="shared" si="0"/>
        <v>-4.7859270000000009</v>
      </c>
      <c r="K12" s="2">
        <f t="shared" si="1"/>
        <v>-0.21341815740740877</v>
      </c>
      <c r="L12" s="2">
        <f t="shared" si="2"/>
        <v>4.1769189351851868</v>
      </c>
      <c r="M12" s="2">
        <f t="shared" si="3"/>
        <v>4.5547309911173506E-2</v>
      </c>
      <c r="N12" s="2">
        <f t="shared" si="4"/>
        <v>17.446651791108554</v>
      </c>
      <c r="O12" s="2">
        <f t="shared" si="5"/>
        <v>-0.89143034278733846</v>
      </c>
      <c r="P12" s="2">
        <f t="shared" si="6"/>
        <v>22.90509724932901</v>
      </c>
      <c r="Q12" s="2">
        <f t="shared" si="7"/>
        <v>0.37089082300948489</v>
      </c>
      <c r="S12">
        <v>13.139711999999999</v>
      </c>
      <c r="T12">
        <v>15.156300999999999</v>
      </c>
      <c r="U12">
        <f t="shared" si="8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D13">
        <v>9</v>
      </c>
      <c r="E13">
        <v>2010</v>
      </c>
      <c r="F13">
        <v>10</v>
      </c>
      <c r="G13">
        <v>31</v>
      </c>
      <c r="H13">
        <v>12.047568999999999</v>
      </c>
      <c r="I13">
        <v>10.216244</v>
      </c>
      <c r="J13" s="2">
        <f t="shared" si="0"/>
        <v>-1.8313249999999996</v>
      </c>
      <c r="K13" s="2">
        <f t="shared" si="1"/>
        <v>1.5250838425925917</v>
      </c>
      <c r="L13" s="2">
        <f t="shared" si="2"/>
        <v>2.9608189351851859</v>
      </c>
      <c r="M13" s="2">
        <f t="shared" si="3"/>
        <v>2.325880726936985</v>
      </c>
      <c r="N13" s="2">
        <f t="shared" si="4"/>
        <v>8.7664487669511377</v>
      </c>
      <c r="O13" s="2">
        <f t="shared" si="5"/>
        <v>4.515497118893129</v>
      </c>
      <c r="P13" s="2">
        <f t="shared" si="6"/>
        <v>3.3537512556249989</v>
      </c>
      <c r="Q13" s="2">
        <f t="shared" si="7"/>
        <v>1.2757565496201178</v>
      </c>
      <c r="S13">
        <v>12.061854</v>
      </c>
      <c r="T13">
        <v>14.002096</v>
      </c>
      <c r="U13">
        <f t="shared" si="8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7.6277090000000003</v>
      </c>
      <c r="I14">
        <v>7.1973070000000003</v>
      </c>
      <c r="J14" s="2">
        <f t="shared" si="0"/>
        <v>-0.43040199999999995</v>
      </c>
      <c r="K14" s="2">
        <f t="shared" si="1"/>
        <v>-1.4938531574074077</v>
      </c>
      <c r="L14" s="2">
        <f t="shared" si="2"/>
        <v>-1.4590410648148131</v>
      </c>
      <c r="M14" s="2">
        <f t="shared" si="3"/>
        <v>2.231597255896081</v>
      </c>
      <c r="N14" s="2">
        <f t="shared" si="4"/>
        <v>2.1288008288159435</v>
      </c>
      <c r="O14" s="2">
        <f t="shared" si="5"/>
        <v>2.1795931014606746</v>
      </c>
      <c r="P14" s="2">
        <f t="shared" si="6"/>
        <v>0.18524588160399996</v>
      </c>
      <c r="Q14" s="2">
        <f t="shared" si="7"/>
        <v>3.569995095176794</v>
      </c>
      <c r="S14">
        <v>5.7312029999999998</v>
      </c>
      <c r="T14">
        <v>6.2288560000000004</v>
      </c>
      <c r="U14">
        <f t="shared" si="8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D15">
        <v>11</v>
      </c>
      <c r="E15">
        <v>2010</v>
      </c>
      <c r="F15">
        <v>12</v>
      </c>
      <c r="G15">
        <v>31</v>
      </c>
      <c r="H15">
        <v>4.8661450000000004</v>
      </c>
      <c r="I15">
        <v>5.9561909999999996</v>
      </c>
      <c r="J15" s="2">
        <f t="shared" si="0"/>
        <v>1.0900459999999992</v>
      </c>
      <c r="K15" s="2">
        <f t="shared" si="1"/>
        <v>-2.7349691574074084</v>
      </c>
      <c r="L15" s="2">
        <f t="shared" si="2"/>
        <v>-4.220605064814813</v>
      </c>
      <c r="M15" s="2">
        <f t="shared" si="3"/>
        <v>7.4800562919697899</v>
      </c>
      <c r="N15" s="2">
        <f t="shared" si="4"/>
        <v>17.813507113140453</v>
      </c>
      <c r="O15" s="2">
        <f t="shared" si="5"/>
        <v>11.543224677866009</v>
      </c>
      <c r="P15" s="2">
        <f t="shared" si="6"/>
        <v>1.1882002821159983</v>
      </c>
      <c r="Q15" s="2">
        <f t="shared" si="7"/>
        <v>9.8004000582942012</v>
      </c>
      <c r="S15">
        <v>4.0966670000000001</v>
      </c>
      <c r="T15">
        <v>3.8112159999999999</v>
      </c>
      <c r="U15">
        <f t="shared" si="8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4.7329850000000002</v>
      </c>
      <c r="I16">
        <v>5.3656420000000002</v>
      </c>
      <c r="J16" s="2">
        <f t="shared" si="0"/>
        <v>0.63265700000000002</v>
      </c>
      <c r="K16" s="2">
        <f t="shared" si="1"/>
        <v>-3.3255181574074077</v>
      </c>
      <c r="L16" s="2">
        <f t="shared" si="2"/>
        <v>-4.3537650648148132</v>
      </c>
      <c r="M16" s="2">
        <f t="shared" si="3"/>
        <v>11.05907101524636</v>
      </c>
      <c r="N16" s="2">
        <f t="shared" si="4"/>
        <v>18.955270239601933</v>
      </c>
      <c r="O16" s="2">
        <f t="shared" si="5"/>
        <v>14.478524776127701</v>
      </c>
      <c r="P16" s="2">
        <f t="shared" si="6"/>
        <v>0.40025487964900003</v>
      </c>
      <c r="Q16" s="2">
        <f t="shared" si="7"/>
        <v>13.846645230029843</v>
      </c>
      <c r="S16">
        <v>4.0692149999999998</v>
      </c>
      <c r="T16">
        <v>4.1087809999999996</v>
      </c>
      <c r="U16">
        <f t="shared" si="8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5.1540410000000003</v>
      </c>
      <c r="I17">
        <v>5.1297389999999998</v>
      </c>
      <c r="J17" s="2">
        <f t="shared" si="0"/>
        <v>-2.430200000000049E-2</v>
      </c>
      <c r="K17" s="2">
        <f t="shared" si="1"/>
        <v>-3.5614211574074082</v>
      </c>
      <c r="L17" s="2">
        <f t="shared" si="2"/>
        <v>-3.9327090648148131</v>
      </c>
      <c r="M17" s="2">
        <f t="shared" si="3"/>
        <v>12.683720660429122</v>
      </c>
      <c r="N17" s="2">
        <f t="shared" si="4"/>
        <v>15.466200588476601</v>
      </c>
      <c r="O17" s="2">
        <f t="shared" si="5"/>
        <v>14.006033269359378</v>
      </c>
      <c r="P17" s="2">
        <f t="shared" si="6"/>
        <v>5.9058720400002385E-4</v>
      </c>
      <c r="Q17" s="2">
        <f t="shared" si="7"/>
        <v>15.657936567066864</v>
      </c>
      <c r="S17">
        <v>4.3104899999999997</v>
      </c>
      <c r="T17">
        <v>4.5162529999999999</v>
      </c>
      <c r="U17">
        <f t="shared" si="8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5.7486280000000001</v>
      </c>
      <c r="I18">
        <v>5.912344</v>
      </c>
      <c r="J18" s="2">
        <f t="shared" si="0"/>
        <v>0.16371599999999997</v>
      </c>
      <c r="K18" s="2">
        <f t="shared" si="1"/>
        <v>-2.7788161574074079</v>
      </c>
      <c r="L18" s="2">
        <f t="shared" si="2"/>
        <v>-3.3381220648148133</v>
      </c>
      <c r="M18" s="2">
        <f t="shared" si="3"/>
        <v>7.7218192366684724</v>
      </c>
      <c r="N18" s="2">
        <f t="shared" si="4"/>
        <v>11.143058919603513</v>
      </c>
      <c r="O18" s="2">
        <f t="shared" si="5"/>
        <v>9.2760275291055816</v>
      </c>
      <c r="P18" s="2">
        <f t="shared" si="6"/>
        <v>2.6802928655999991E-2</v>
      </c>
      <c r="Q18" s="2">
        <f t="shared" si="7"/>
        <v>10.076853864333069</v>
      </c>
      <c r="S18">
        <v>4.6696390000000001</v>
      </c>
      <c r="T18">
        <v>4.4694390000000004</v>
      </c>
      <c r="U18">
        <f t="shared" si="8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6.7122799999999998</v>
      </c>
      <c r="I19">
        <v>6.5666330000000004</v>
      </c>
      <c r="J19" s="2">
        <f t="shared" si="0"/>
        <v>-0.14564699999999942</v>
      </c>
      <c r="K19" s="2">
        <f t="shared" si="1"/>
        <v>-2.1245271574074076</v>
      </c>
      <c r="L19" s="2">
        <f t="shared" si="2"/>
        <v>-2.3744700648148136</v>
      </c>
      <c r="M19" s="2">
        <f t="shared" si="3"/>
        <v>4.5136156425616001</v>
      </c>
      <c r="N19" s="2">
        <f t="shared" si="4"/>
        <v>5.6381080887016655</v>
      </c>
      <c r="O19" s="2">
        <f t="shared" si="5"/>
        <v>5.044626137149999</v>
      </c>
      <c r="P19" s="2">
        <f t="shared" si="6"/>
        <v>2.1213048608999831E-2</v>
      </c>
      <c r="Q19" s="2">
        <f t="shared" si="7"/>
        <v>6.350990020370828</v>
      </c>
      <c r="S19">
        <v>5.725752</v>
      </c>
      <c r="T19">
        <v>6.1887270000000001</v>
      </c>
      <c r="U19">
        <f t="shared" si="8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7.9415899999999997</v>
      </c>
      <c r="I20">
        <v>7.677454</v>
      </c>
      <c r="J20" s="2">
        <f t="shared" si="0"/>
        <v>-0.2641359999999997</v>
      </c>
      <c r="K20" s="2">
        <f t="shared" si="1"/>
        <v>-1.013706157407408</v>
      </c>
      <c r="L20" s="2">
        <f t="shared" si="2"/>
        <v>-1.1451600648148137</v>
      </c>
      <c r="M20" s="2">
        <f t="shared" si="3"/>
        <v>1.0276001735656926</v>
      </c>
      <c r="N20" s="2">
        <f t="shared" si="4"/>
        <v>1.3113915740466684</v>
      </c>
      <c r="O20" s="2">
        <f t="shared" si="5"/>
        <v>1.1608558089198431</v>
      </c>
      <c r="P20" s="2">
        <f t="shared" si="6"/>
        <v>6.9767826495999843E-2</v>
      </c>
      <c r="Q20" s="2">
        <f t="shared" si="7"/>
        <v>1.9861153983025188</v>
      </c>
      <c r="S20">
        <v>6.651535</v>
      </c>
      <c r="T20">
        <v>7.3997349999999997</v>
      </c>
      <c r="U20">
        <f t="shared" si="8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9.0308089999999996</v>
      </c>
      <c r="I21">
        <v>9.1876390000000008</v>
      </c>
      <c r="J21" s="2">
        <f t="shared" si="0"/>
        <v>0.15683000000000114</v>
      </c>
      <c r="K21" s="2">
        <f t="shared" si="1"/>
        <v>0.49647884259259278</v>
      </c>
      <c r="L21" s="2">
        <f t="shared" si="2"/>
        <v>-5.5941064814813757E-2</v>
      </c>
      <c r="M21" s="2">
        <f t="shared" si="3"/>
        <v>0.24649124114208051</v>
      </c>
      <c r="N21" s="2">
        <f t="shared" si="4"/>
        <v>3.1294027326151936E-3</v>
      </c>
      <c r="O21" s="2">
        <f t="shared" si="5"/>
        <v>-2.7773555112655949E-2</v>
      </c>
      <c r="P21" s="2">
        <f t="shared" si="6"/>
        <v>2.4595648900000357E-2</v>
      </c>
      <c r="Q21" s="2">
        <f t="shared" si="7"/>
        <v>1.017857724280094E-2</v>
      </c>
      <c r="S21">
        <v>8.1925410000000003</v>
      </c>
      <c r="T21">
        <v>9.4273530000000001</v>
      </c>
      <c r="U21">
        <f t="shared" si="8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11.252758999999999</v>
      </c>
      <c r="I22">
        <v>11.532924</v>
      </c>
      <c r="J22" s="2">
        <f t="shared" si="0"/>
        <v>0.28016500000000022</v>
      </c>
      <c r="K22" s="2">
        <f t="shared" si="1"/>
        <v>2.8417638425925915</v>
      </c>
      <c r="L22" s="2">
        <f t="shared" si="2"/>
        <v>2.1660089351851859</v>
      </c>
      <c r="M22" s="2">
        <f t="shared" si="3"/>
        <v>8.0756217370666121</v>
      </c>
      <c r="N22" s="2">
        <f t="shared" si="4"/>
        <v>4.6915947073020625</v>
      </c>
      <c r="O22" s="2">
        <f t="shared" si="5"/>
        <v>6.1552858747417414</v>
      </c>
      <c r="P22" s="2">
        <f t="shared" si="6"/>
        <v>7.8492427225000119E-2</v>
      </c>
      <c r="Q22" s="2">
        <f t="shared" si="7"/>
        <v>5.9837669211793791</v>
      </c>
      <c r="S22">
        <v>10.529388000000001</v>
      </c>
      <c r="T22">
        <v>12.164102</v>
      </c>
      <c r="U22">
        <f t="shared" si="8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12.797534000000001</v>
      </c>
      <c r="I23">
        <v>12.244027000000001</v>
      </c>
      <c r="J23" s="2">
        <f t="shared" si="0"/>
        <v>-0.55350699999999975</v>
      </c>
      <c r="K23" s="2">
        <f t="shared" si="1"/>
        <v>3.5528668425925929</v>
      </c>
      <c r="L23" s="2">
        <f t="shared" si="2"/>
        <v>3.7107839351851872</v>
      </c>
      <c r="M23" s="2">
        <f t="shared" si="3"/>
        <v>12.622862801193861</v>
      </c>
      <c r="N23" s="2">
        <f t="shared" si="4"/>
        <v>13.769917413628464</v>
      </c>
      <c r="O23" s="2">
        <f t="shared" si="5"/>
        <v>13.183921203344713</v>
      </c>
      <c r="P23" s="2">
        <f t="shared" si="6"/>
        <v>0.3063699990489997</v>
      </c>
      <c r="Q23" s="2">
        <f t="shared" si="7"/>
        <v>9.9683976454523702</v>
      </c>
      <c r="S23">
        <v>12.893722</v>
      </c>
      <c r="T23">
        <v>14.740093</v>
      </c>
      <c r="U23">
        <f t="shared" si="8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13.665505</v>
      </c>
      <c r="I24">
        <v>10.441041999999999</v>
      </c>
      <c r="J24" s="2">
        <f t="shared" si="0"/>
        <v>-3.2244630000000001</v>
      </c>
      <c r="K24" s="2">
        <f t="shared" si="1"/>
        <v>1.7498818425925915</v>
      </c>
      <c r="L24" s="2">
        <f t="shared" si="2"/>
        <v>4.5787549351851862</v>
      </c>
      <c r="M24" s="2">
        <f t="shared" si="3"/>
        <v>3.0620864630352433</v>
      </c>
      <c r="N24" s="2">
        <f t="shared" si="4"/>
        <v>20.964996756482698</v>
      </c>
      <c r="O24" s="2">
        <f t="shared" si="5"/>
        <v>8.0122801227617746</v>
      </c>
      <c r="P24" s="2">
        <f t="shared" si="6"/>
        <v>10.397161638369001</v>
      </c>
      <c r="Q24" s="2">
        <f t="shared" si="7"/>
        <v>1.8341066457076363</v>
      </c>
      <c r="S24">
        <v>13.478433000000001</v>
      </c>
      <c r="T24">
        <v>15.472922000000001</v>
      </c>
      <c r="U24">
        <f t="shared" si="8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12.081426</v>
      </c>
      <c r="I25">
        <v>9.8561499999999995</v>
      </c>
      <c r="J25" s="2">
        <f t="shared" si="0"/>
        <v>-2.2252760000000009</v>
      </c>
      <c r="K25" s="2">
        <f t="shared" si="1"/>
        <v>1.1649898425925915</v>
      </c>
      <c r="L25" s="2">
        <f t="shared" si="2"/>
        <v>2.994675935185187</v>
      </c>
      <c r="M25" s="2">
        <f t="shared" si="3"/>
        <v>1.3572013333439112</v>
      </c>
      <c r="N25" s="2">
        <f t="shared" si="4"/>
        <v>8.9680839567772743</v>
      </c>
      <c r="O25" s="2">
        <f t="shared" si="5"/>
        <v>3.4887670463472129</v>
      </c>
      <c r="P25" s="2">
        <f t="shared" si="6"/>
        <v>4.9518532761760037</v>
      </c>
      <c r="Q25" s="2">
        <f t="shared" si="7"/>
        <v>0.59197626026296857</v>
      </c>
      <c r="S25">
        <v>12.416278</v>
      </c>
      <c r="T25">
        <v>14.415647999999999</v>
      </c>
      <c r="U25">
        <f t="shared" si="8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8.6915890000000005</v>
      </c>
      <c r="I26">
        <v>7.0112930000000002</v>
      </c>
      <c r="J26" s="2">
        <f t="shared" si="0"/>
        <v>-1.6802960000000002</v>
      </c>
      <c r="K26" s="2">
        <f t="shared" si="1"/>
        <v>-1.6798671574074078</v>
      </c>
      <c r="L26" s="2">
        <f t="shared" si="2"/>
        <v>-0.39516106481481295</v>
      </c>
      <c r="M26" s="2">
        <f t="shared" si="3"/>
        <v>2.8219536665360447</v>
      </c>
      <c r="N26" s="2">
        <f t="shared" si="4"/>
        <v>0.15615226714557678</v>
      </c>
      <c r="O26" s="2">
        <f t="shared" si="5"/>
        <v>0.66381809466854425</v>
      </c>
      <c r="P26" s="2">
        <f t="shared" si="6"/>
        <v>2.8233946476160008</v>
      </c>
      <c r="Q26" s="2">
        <f t="shared" si="7"/>
        <v>4.3075220278897195</v>
      </c>
      <c r="S26">
        <v>7.2547030000000001</v>
      </c>
      <c r="T26">
        <v>8.0990950000000002</v>
      </c>
      <c r="U26">
        <f t="shared" si="8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5.4416770000000003</v>
      </c>
      <c r="I27">
        <v>4.5103070000000001</v>
      </c>
      <c r="J27" s="2">
        <f t="shared" si="0"/>
        <v>-0.93137000000000025</v>
      </c>
      <c r="K27" s="2">
        <f t="shared" si="1"/>
        <v>-4.1808531574074079</v>
      </c>
      <c r="L27" s="2">
        <f t="shared" si="2"/>
        <v>-3.6450730648148131</v>
      </c>
      <c r="M27" s="2">
        <f t="shared" si="3"/>
        <v>17.479533123803492</v>
      </c>
      <c r="N27" s="2">
        <f t="shared" si="4"/>
        <v>13.286557647838455</v>
      </c>
      <c r="O27" s="2">
        <f t="shared" si="5"/>
        <v>15.239515232011708</v>
      </c>
      <c r="P27" s="2">
        <f t="shared" si="6"/>
        <v>0.86745007690000042</v>
      </c>
      <c r="Q27" s="2">
        <f t="shared" si="7"/>
        <v>20.943831125491602</v>
      </c>
      <c r="S27">
        <v>3.306524</v>
      </c>
      <c r="T27">
        <v>3.2822840000000002</v>
      </c>
      <c r="U27">
        <f t="shared" si="8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4.8527019999999998</v>
      </c>
      <c r="I28">
        <v>5.2459680000000004</v>
      </c>
      <c r="J28" s="2">
        <f t="shared" si="0"/>
        <v>0.39326600000000056</v>
      </c>
      <c r="K28" s="2">
        <f t="shared" si="1"/>
        <v>-3.4451921574074076</v>
      </c>
      <c r="L28" s="2">
        <f t="shared" si="2"/>
        <v>-4.2340480648148136</v>
      </c>
      <c r="M28" s="2">
        <f t="shared" si="3"/>
        <v>11.869349001461508</v>
      </c>
      <c r="N28" s="2">
        <f t="shared" si="4"/>
        <v>17.927163015162069</v>
      </c>
      <c r="O28" s="2">
        <f t="shared" si="5"/>
        <v>14.587109186986007</v>
      </c>
      <c r="P28" s="2">
        <f t="shared" si="6"/>
        <v>0.15465814675600045</v>
      </c>
      <c r="Q28" s="2">
        <f t="shared" si="7"/>
        <v>14.751606869403139</v>
      </c>
      <c r="S28">
        <v>4.1439440000000003</v>
      </c>
      <c r="T28">
        <v>3.927359</v>
      </c>
      <c r="U28">
        <f t="shared" si="8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5.2706429999999997</v>
      </c>
      <c r="I29">
        <v>5.3679870000000003</v>
      </c>
      <c r="J29" s="2">
        <f t="shared" si="0"/>
        <v>9.7344000000000541E-2</v>
      </c>
      <c r="K29" s="2">
        <f t="shared" si="1"/>
        <v>-3.3231731574074077</v>
      </c>
      <c r="L29" s="2">
        <f t="shared" si="2"/>
        <v>-3.8161070648148137</v>
      </c>
      <c r="M29" s="2">
        <f t="shared" si="3"/>
        <v>11.04347983411312</v>
      </c>
      <c r="N29" s="2">
        <f t="shared" si="4"/>
        <v>14.562673130129532</v>
      </c>
      <c r="O29" s="2">
        <f t="shared" si="5"/>
        <v>12.681584563585359</v>
      </c>
      <c r="P29" s="2">
        <f t="shared" si="6"/>
        <v>9.475854336000105E-3</v>
      </c>
      <c r="Q29" s="2">
        <f t="shared" si="7"/>
        <v>13.829198732230862</v>
      </c>
      <c r="S29">
        <v>4.8668040000000001</v>
      </c>
      <c r="T29">
        <v>5.1388389999999999</v>
      </c>
      <c r="U29">
        <f t="shared" si="8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5.6650790000000004</v>
      </c>
      <c r="I30">
        <v>5.4123000000000001</v>
      </c>
      <c r="J30" s="2">
        <f t="shared" si="0"/>
        <v>-0.25277900000000031</v>
      </c>
      <c r="K30" s="2">
        <f t="shared" si="1"/>
        <v>-3.2788601574074079</v>
      </c>
      <c r="L30" s="2">
        <f t="shared" si="2"/>
        <v>-3.421671064814813</v>
      </c>
      <c r="M30" s="2">
        <f t="shared" si="3"/>
        <v>10.750923931833732</v>
      </c>
      <c r="N30" s="2">
        <f t="shared" si="4"/>
        <v>11.707832875790936</v>
      </c>
      <c r="O30" s="2">
        <f t="shared" si="5"/>
        <v>11.219180926175071</v>
      </c>
      <c r="P30" s="2">
        <f t="shared" si="6"/>
        <v>6.3897222841000162E-2</v>
      </c>
      <c r="Q30" s="2">
        <f t="shared" si="7"/>
        <v>13.501583278817586</v>
      </c>
      <c r="S30">
        <v>4.7258519999999997</v>
      </c>
      <c r="T30">
        <v>4.2618510000000001</v>
      </c>
      <c r="U30">
        <f t="shared" si="8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7.1395299999999997</v>
      </c>
      <c r="I31">
        <v>6.7007640000000004</v>
      </c>
      <c r="J31" s="2">
        <f t="shared" si="0"/>
        <v>-0.43876599999999932</v>
      </c>
      <c r="K31" s="2">
        <f t="shared" si="1"/>
        <v>-1.9903961574074076</v>
      </c>
      <c r="L31" s="2">
        <f t="shared" si="2"/>
        <v>-1.9472200648148137</v>
      </c>
      <c r="M31" s="2">
        <f t="shared" si="3"/>
        <v>3.9616768634221735</v>
      </c>
      <c r="N31" s="2">
        <f t="shared" si="4"/>
        <v>3.7916659808174074</v>
      </c>
      <c r="O31" s="2">
        <f t="shared" si="5"/>
        <v>3.8757393346340083</v>
      </c>
      <c r="P31" s="2">
        <f t="shared" si="6"/>
        <v>0.19251560275599941</v>
      </c>
      <c r="Q31" s="2">
        <f t="shared" si="7"/>
        <v>5.6929295014904771</v>
      </c>
      <c r="S31">
        <v>5.8077240000000003</v>
      </c>
      <c r="T31">
        <v>6.2101850000000001</v>
      </c>
      <c r="U31">
        <f t="shared" si="8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8.6711240000000007</v>
      </c>
      <c r="I32">
        <v>8.3082320000000003</v>
      </c>
      <c r="J32" s="2">
        <f t="shared" si="0"/>
        <v>-0.36289200000000044</v>
      </c>
      <c r="K32" s="2">
        <f t="shared" si="1"/>
        <v>-0.38292815740740771</v>
      </c>
      <c r="L32" s="2">
        <f t="shared" si="2"/>
        <v>-0.41562606481481268</v>
      </c>
      <c r="M32" s="2">
        <f t="shared" si="3"/>
        <v>0.14663397373543241</v>
      </c>
      <c r="N32" s="2">
        <f t="shared" si="4"/>
        <v>0.17274502575344686</v>
      </c>
      <c r="O32" s="2">
        <f t="shared" si="5"/>
        <v>0.15915492317002802</v>
      </c>
      <c r="P32" s="2">
        <f t="shared" si="6"/>
        <v>0.13169060366400032</v>
      </c>
      <c r="Q32" s="2">
        <f t="shared" si="7"/>
        <v>0.60609037724300152</v>
      </c>
      <c r="S32">
        <v>7.3342520000000002</v>
      </c>
      <c r="T32">
        <v>8.5556420000000006</v>
      </c>
      <c r="U32">
        <f t="shared" si="8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9.4466280000000005</v>
      </c>
      <c r="I33">
        <v>9.8178820000000009</v>
      </c>
      <c r="J33" s="2">
        <f t="shared" si="0"/>
        <v>0.37125400000000042</v>
      </c>
      <c r="K33" s="2">
        <f t="shared" si="1"/>
        <v>1.1267218425925929</v>
      </c>
      <c r="L33" s="2">
        <f t="shared" si="2"/>
        <v>0.35987793518518707</v>
      </c>
      <c r="M33" s="2">
        <f t="shared" si="3"/>
        <v>1.2695021105752478</v>
      </c>
      <c r="N33" s="2">
        <f t="shared" si="4"/>
        <v>0.12951212823315369</v>
      </c>
      <c r="O33" s="2">
        <f t="shared" si="5"/>
        <v>0.40548233024027169</v>
      </c>
      <c r="P33" s="2">
        <f t="shared" si="6"/>
        <v>0.1378295325160003</v>
      </c>
      <c r="Q33" s="2">
        <f t="shared" si="7"/>
        <v>0.53455390664763724</v>
      </c>
      <c r="S33">
        <v>8.6606909999999999</v>
      </c>
      <c r="T33">
        <v>10.325079000000001</v>
      </c>
      <c r="U33">
        <f t="shared" si="8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12.206219000000001</v>
      </c>
      <c r="I34">
        <v>12.230672999999999</v>
      </c>
      <c r="J34" s="2">
        <f t="shared" si="0"/>
        <v>2.4453999999998643E-2</v>
      </c>
      <c r="K34" s="2">
        <f t="shared" si="1"/>
        <v>3.5395128425925915</v>
      </c>
      <c r="L34" s="2">
        <f t="shared" si="2"/>
        <v>3.1194689351851874</v>
      </c>
      <c r="M34" s="2">
        <f t="shared" si="3"/>
        <v>12.528151162877887</v>
      </c>
      <c r="N34" s="2">
        <f t="shared" si="4"/>
        <v>9.7310864375854074</v>
      </c>
      <c r="O34" s="2">
        <f t="shared" si="5"/>
        <v>11.041400358156608</v>
      </c>
      <c r="P34" s="2">
        <f t="shared" si="6"/>
        <v>5.979981159999337E-4</v>
      </c>
      <c r="Q34" s="2">
        <f t="shared" si="7"/>
        <v>9.8842514223834357</v>
      </c>
      <c r="S34">
        <v>11.135647000000001</v>
      </c>
      <c r="T34">
        <v>13.190016</v>
      </c>
      <c r="U34">
        <f t="shared" si="8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13.161042999999999</v>
      </c>
      <c r="I35">
        <v>12.635013000000001</v>
      </c>
      <c r="J35" s="2">
        <f t="shared" si="0"/>
        <v>-0.52602999999999867</v>
      </c>
      <c r="K35" s="2">
        <f t="shared" si="1"/>
        <v>3.9438528425925927</v>
      </c>
      <c r="L35" s="2">
        <f t="shared" si="2"/>
        <v>4.074292935185186</v>
      </c>
      <c r="M35" s="2">
        <f t="shared" si="3"/>
        <v>15.553975244025674</v>
      </c>
      <c r="N35" s="2">
        <f t="shared" si="4"/>
        <v>16.59986292169992</v>
      </c>
      <c r="O35" s="2">
        <f t="shared" si="5"/>
        <v>16.068411773985012</v>
      </c>
      <c r="P35" s="2">
        <f t="shared" si="6"/>
        <v>0.27670756089999859</v>
      </c>
      <c r="Q35" s="2">
        <f t="shared" si="7"/>
        <v>12.590169857209</v>
      </c>
      <c r="S35">
        <v>13.613049999999999</v>
      </c>
      <c r="T35">
        <v>15.817727</v>
      </c>
      <c r="U35">
        <f t="shared" si="8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14.027119000000001</v>
      </c>
      <c r="I36">
        <v>10.685915</v>
      </c>
      <c r="J36" s="2">
        <f t="shared" si="0"/>
        <v>-3.3412040000000012</v>
      </c>
      <c r="K36" s="2">
        <f t="shared" si="1"/>
        <v>1.9947548425925916</v>
      </c>
      <c r="L36" s="2">
        <f t="shared" si="2"/>
        <v>4.9403689351851874</v>
      </c>
      <c r="M36" s="2">
        <f t="shared" si="3"/>
        <v>3.9790468820465947</v>
      </c>
      <c r="N36" s="2">
        <f t="shared" si="4"/>
        <v>24.407245215742822</v>
      </c>
      <c r="O36" s="2">
        <f t="shared" si="5"/>
        <v>9.8548248576546573</v>
      </c>
      <c r="P36" s="2">
        <f t="shared" si="6"/>
        <v>11.163644169616008</v>
      </c>
      <c r="Q36" s="2">
        <f t="shared" si="7"/>
        <v>2.5573284899258408</v>
      </c>
      <c r="S36">
        <v>13.893703</v>
      </c>
      <c r="T36">
        <v>16.177311</v>
      </c>
      <c r="U36">
        <f t="shared" si="8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12.202982</v>
      </c>
      <c r="I37">
        <v>9.6595440000000004</v>
      </c>
      <c r="J37" s="2">
        <f t="shared" si="0"/>
        <v>-2.5434380000000001</v>
      </c>
      <c r="K37" s="2">
        <f t="shared" si="1"/>
        <v>0.96838384259259236</v>
      </c>
      <c r="L37" s="2">
        <f t="shared" si="2"/>
        <v>3.116231935185187</v>
      </c>
      <c r="M37" s="2">
        <f t="shared" si="3"/>
        <v>0.93776726659439469</v>
      </c>
      <c r="N37" s="2">
        <f t="shared" si="4"/>
        <v>9.7109014738680166</v>
      </c>
      <c r="O37" s="2">
        <f t="shared" si="5"/>
        <v>3.0177086558043817</v>
      </c>
      <c r="P37" s="2">
        <f t="shared" si="6"/>
        <v>6.4690768598440007</v>
      </c>
      <c r="Q37" s="2">
        <f t="shared" si="7"/>
        <v>0.32809289218493215</v>
      </c>
      <c r="S37">
        <v>12.509562000000001</v>
      </c>
      <c r="T37">
        <v>14.695318</v>
      </c>
      <c r="U37">
        <f t="shared" si="8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7.7161249999999999</v>
      </c>
      <c r="I38">
        <v>7.5716700000000001</v>
      </c>
      <c r="J38" s="2">
        <f t="shared" si="0"/>
        <v>-0.14445499999999978</v>
      </c>
      <c r="K38" s="2">
        <f t="shared" si="1"/>
        <v>-1.1194901574074079</v>
      </c>
      <c r="L38" s="2">
        <f t="shared" si="2"/>
        <v>-1.3706250648148135</v>
      </c>
      <c r="M38" s="2">
        <f t="shared" si="3"/>
        <v>1.2532582125320628</v>
      </c>
      <c r="N38" s="2">
        <f t="shared" si="4"/>
        <v>1.8786130682986117</v>
      </c>
      <c r="O38" s="2">
        <f t="shared" si="5"/>
        <v>1.5344012695560743</v>
      </c>
      <c r="P38" s="2">
        <f t="shared" si="6"/>
        <v>2.0867247024999935E-2</v>
      </c>
      <c r="Q38" s="2">
        <f t="shared" si="7"/>
        <v>2.2954676027992589</v>
      </c>
      <c r="S38">
        <v>6.3092430000000004</v>
      </c>
      <c r="T38">
        <v>7.7057390000000003</v>
      </c>
      <c r="U38">
        <f t="shared" si="8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4.8427990000000003</v>
      </c>
      <c r="I39">
        <v>5.9516650000000002</v>
      </c>
      <c r="J39" s="2">
        <f t="shared" si="0"/>
        <v>1.1088659999999999</v>
      </c>
      <c r="K39" s="2">
        <f t="shared" si="1"/>
        <v>-2.7394951574074078</v>
      </c>
      <c r="L39" s="2">
        <f t="shared" si="2"/>
        <v>-4.2439510648148131</v>
      </c>
      <c r="M39" s="2">
        <f t="shared" si="3"/>
        <v>7.5048337174586379</v>
      </c>
      <c r="N39" s="2">
        <f t="shared" si="4"/>
        <v>18.011120640542785</v>
      </c>
      <c r="O39" s="2">
        <f t="shared" si="5"/>
        <v>11.626283390334192</v>
      </c>
      <c r="P39" s="2">
        <f t="shared" si="6"/>
        <v>1.2295838059559998</v>
      </c>
      <c r="Q39" s="2">
        <f t="shared" si="7"/>
        <v>9.8287583636249014</v>
      </c>
      <c r="S39">
        <v>4.0317879999999997</v>
      </c>
      <c r="T39">
        <v>3.4356059999999999</v>
      </c>
      <c r="U39">
        <f t="shared" si="8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4.4780680000000004</v>
      </c>
      <c r="I40">
        <v>4.5533950000000001</v>
      </c>
      <c r="J40" s="2">
        <f t="shared" si="0"/>
        <v>7.53269999999997E-2</v>
      </c>
      <c r="K40" s="2">
        <f t="shared" si="1"/>
        <v>-4.1377651574074079</v>
      </c>
      <c r="L40" s="2">
        <f t="shared" si="2"/>
        <v>-4.608682064814813</v>
      </c>
      <c r="M40" s="2">
        <f t="shared" si="3"/>
        <v>17.121100497854751</v>
      </c>
      <c r="N40" s="2">
        <f t="shared" si="4"/>
        <v>21.239950374545728</v>
      </c>
      <c r="O40" s="2">
        <f t="shared" si="5"/>
        <v>19.069644069359164</v>
      </c>
      <c r="P40" s="2">
        <f t="shared" si="6"/>
        <v>5.6741569289999547E-3</v>
      </c>
      <c r="Q40" s="2">
        <f t="shared" si="7"/>
        <v>20.551308143682121</v>
      </c>
      <c r="S40">
        <v>3.631583</v>
      </c>
      <c r="T40">
        <v>2.9708220000000001</v>
      </c>
      <c r="U40">
        <f t="shared" si="8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5.3931839999999998</v>
      </c>
      <c r="I41">
        <v>5.4744789999999997</v>
      </c>
      <c r="J41" s="2">
        <f t="shared" si="0"/>
        <v>8.1294999999999895E-2</v>
      </c>
      <c r="K41" s="2">
        <f t="shared" si="1"/>
        <v>-3.2166811574074083</v>
      </c>
      <c r="L41" s="2">
        <f t="shared" si="2"/>
        <v>-3.6935660648148136</v>
      </c>
      <c r="M41" s="2">
        <f t="shared" si="3"/>
        <v>10.347037668419864</v>
      </c>
      <c r="N41" s="2">
        <f t="shared" si="4"/>
        <v>13.642430275151588</v>
      </c>
      <c r="O41" s="2">
        <f t="shared" si="5"/>
        <v>11.881024364329241</v>
      </c>
      <c r="P41" s="2">
        <f t="shared" si="6"/>
        <v>6.608877024999983E-3</v>
      </c>
      <c r="Q41" s="2">
        <f t="shared" si="7"/>
        <v>13.048502245698348</v>
      </c>
      <c r="S41">
        <v>4.68215</v>
      </c>
      <c r="T41">
        <v>4.6796389999999999</v>
      </c>
      <c r="U41">
        <f t="shared" si="8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6.4659990000000001</v>
      </c>
      <c r="I42">
        <v>6.4087949999999996</v>
      </c>
      <c r="J42" s="2">
        <f t="shared" si="0"/>
        <v>-5.7204000000000477E-2</v>
      </c>
      <c r="K42" s="2">
        <f t="shared" si="1"/>
        <v>-2.2823651574074084</v>
      </c>
      <c r="L42" s="2">
        <f t="shared" si="2"/>
        <v>-2.6207510648148133</v>
      </c>
      <c r="M42" s="2">
        <f t="shared" si="3"/>
        <v>5.2091907117473442</v>
      </c>
      <c r="N42" s="2">
        <f t="shared" si="4"/>
        <v>6.8683361437279782</v>
      </c>
      <c r="O42" s="2">
        <f t="shared" si="5"/>
        <v>5.9815109165716951</v>
      </c>
      <c r="P42" s="2">
        <f t="shared" si="6"/>
        <v>3.2722976160000548E-3</v>
      </c>
      <c r="Q42" s="2">
        <f t="shared" si="7"/>
        <v>7.1714433291673139</v>
      </c>
      <c r="S42">
        <v>5.4156449999999996</v>
      </c>
      <c r="T42">
        <v>5.5429349999999999</v>
      </c>
      <c r="U42">
        <f t="shared" si="8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7.3711880000000001</v>
      </c>
      <c r="I43">
        <v>7.2206440000000001</v>
      </c>
      <c r="J43" s="2">
        <f t="shared" si="0"/>
        <v>-0.15054400000000001</v>
      </c>
      <c r="K43" s="2">
        <f t="shared" si="1"/>
        <v>-1.4705161574074079</v>
      </c>
      <c r="L43" s="2">
        <f t="shared" si="2"/>
        <v>-1.7155620648148133</v>
      </c>
      <c r="M43" s="2">
        <f t="shared" si="3"/>
        <v>2.1624177691962485</v>
      </c>
      <c r="N43" s="2">
        <f t="shared" si="4"/>
        <v>2.9431531982316659</v>
      </c>
      <c r="O43" s="2">
        <f t="shared" si="5"/>
        <v>2.5227617353453979</v>
      </c>
      <c r="P43" s="2">
        <f t="shared" si="6"/>
        <v>2.2663495936000002E-2</v>
      </c>
      <c r="Q43" s="2">
        <f t="shared" si="7"/>
        <v>3.4823518451386284</v>
      </c>
      <c r="S43">
        <v>6.2778150000000004</v>
      </c>
      <c r="T43">
        <v>6.8235279999999996</v>
      </c>
      <c r="U43">
        <f t="shared" si="8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9.0878789999999992</v>
      </c>
      <c r="I44">
        <v>9.3150300000000001</v>
      </c>
      <c r="J44" s="2">
        <f t="shared" si="0"/>
        <v>0.22715100000000099</v>
      </c>
      <c r="K44" s="2">
        <f t="shared" si="1"/>
        <v>0.62386984259259215</v>
      </c>
      <c r="L44" s="2">
        <f t="shared" si="2"/>
        <v>1.1289351851857532E-3</v>
      </c>
      <c r="M44" s="2">
        <f t="shared" si="3"/>
        <v>0.38921358049650573</v>
      </c>
      <c r="N44" s="2">
        <f t="shared" si="4"/>
        <v>1.274494652350391E-6</v>
      </c>
      <c r="O44" s="2">
        <f t="shared" si="5"/>
        <v>7.0430861627907471E-4</v>
      </c>
      <c r="P44" s="2">
        <f t="shared" si="6"/>
        <v>5.1597576801000453E-2</v>
      </c>
      <c r="Q44" s="2">
        <f t="shared" si="7"/>
        <v>5.2111728808153061E-2</v>
      </c>
      <c r="S44">
        <v>8.5226980000000001</v>
      </c>
      <c r="T44">
        <v>9.4638559999999998</v>
      </c>
      <c r="U44">
        <f t="shared" si="8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11.100348</v>
      </c>
      <c r="I45">
        <v>11.220304</v>
      </c>
      <c r="J45" s="2">
        <f t="shared" si="0"/>
        <v>0.11995600000000017</v>
      </c>
      <c r="K45" s="2">
        <f t="shared" si="1"/>
        <v>2.5291438425925925</v>
      </c>
      <c r="L45" s="2">
        <f t="shared" si="2"/>
        <v>2.0135979351851869</v>
      </c>
      <c r="M45" s="2">
        <f t="shared" si="3"/>
        <v>6.3965685765240243</v>
      </c>
      <c r="N45" s="2">
        <f t="shared" si="4"/>
        <v>4.0545766445820481</v>
      </c>
      <c r="O45" s="2">
        <f t="shared" si="5"/>
        <v>5.0926788192307733</v>
      </c>
      <c r="P45" s="2">
        <f t="shared" si="6"/>
        <v>1.4389441936000042E-2</v>
      </c>
      <c r="Q45" s="2">
        <f t="shared" si="7"/>
        <v>4.5520523943441979</v>
      </c>
      <c r="S45">
        <v>9.4532790000000002</v>
      </c>
      <c r="T45">
        <v>10.913012</v>
      </c>
      <c r="U45">
        <f t="shared" si="8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12.996629</v>
      </c>
      <c r="I46">
        <v>13.132799</v>
      </c>
      <c r="J46" s="2">
        <f t="shared" si="0"/>
        <v>0.1361699999999999</v>
      </c>
      <c r="K46" s="2">
        <f t="shared" si="1"/>
        <v>4.4416388425925923</v>
      </c>
      <c r="L46" s="2">
        <f t="shared" si="2"/>
        <v>3.909878935185187</v>
      </c>
      <c r="M46" s="2">
        <f t="shared" si="3"/>
        <v>19.728155608027262</v>
      </c>
      <c r="N46" s="2">
        <f t="shared" si="4"/>
        <v>15.287153287804852</v>
      </c>
      <c r="O46" s="2">
        <f t="shared" si="5"/>
        <v>17.366270148353092</v>
      </c>
      <c r="P46" s="2">
        <f t="shared" si="6"/>
        <v>1.8542268899999974E-2</v>
      </c>
      <c r="Q46" s="2">
        <f t="shared" si="7"/>
        <v>16.370511985913186</v>
      </c>
      <c r="S46">
        <v>12.156247</v>
      </c>
      <c r="T46">
        <v>13.99469</v>
      </c>
      <c r="U46">
        <f t="shared" si="8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12.979991</v>
      </c>
      <c r="I47">
        <v>12.611022</v>
      </c>
      <c r="J47" s="2">
        <f t="shared" si="0"/>
        <v>-0.36896899999999988</v>
      </c>
      <c r="K47" s="2">
        <f t="shared" si="1"/>
        <v>3.9198618425925922</v>
      </c>
      <c r="L47" s="2">
        <f t="shared" si="2"/>
        <v>3.8932409351851867</v>
      </c>
      <c r="M47" s="2">
        <f t="shared" si="3"/>
        <v>15.365316865013392</v>
      </c>
      <c r="N47" s="2">
        <f t="shared" si="4"/>
        <v>15.157324979401627</v>
      </c>
      <c r="O47" s="2">
        <f t="shared" si="5"/>
        <v>15.260966585851913</v>
      </c>
      <c r="P47" s="2">
        <f t="shared" si="6"/>
        <v>0.13613812296099992</v>
      </c>
      <c r="Q47" s="2">
        <f t="shared" si="7"/>
        <v>12.420492673133941</v>
      </c>
      <c r="S47">
        <v>14.093671000000001</v>
      </c>
      <c r="T47">
        <v>16.091546999999998</v>
      </c>
      <c r="U47">
        <f t="shared" si="8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13.682032</v>
      </c>
      <c r="I48">
        <v>10.935141</v>
      </c>
      <c r="J48" s="2">
        <f t="shared" si="0"/>
        <v>-2.7468909999999997</v>
      </c>
      <c r="K48" s="2">
        <f t="shared" si="1"/>
        <v>2.2439808425925918</v>
      </c>
      <c r="L48" s="2">
        <f t="shared" si="2"/>
        <v>4.5952819351851861</v>
      </c>
      <c r="M48" s="2">
        <f t="shared" si="3"/>
        <v>5.035450021922558</v>
      </c>
      <c r="N48" s="2">
        <f t="shared" si="4"/>
        <v>21.116616063839309</v>
      </c>
      <c r="O48" s="2">
        <f t="shared" si="5"/>
        <v>10.311724628867371</v>
      </c>
      <c r="P48" s="2">
        <f t="shared" si="6"/>
        <v>7.5454101658809982</v>
      </c>
      <c r="Q48" s="2">
        <f t="shared" si="7"/>
        <v>3.4165490492747677</v>
      </c>
      <c r="S48">
        <v>14.265325000000001</v>
      </c>
      <c r="T48">
        <v>16.440422000000002</v>
      </c>
      <c r="U48">
        <f t="shared" si="8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11.298353000000001</v>
      </c>
      <c r="I49">
        <v>8.7769480000000009</v>
      </c>
      <c r="J49" s="2">
        <f t="shared" si="0"/>
        <v>-2.5214049999999997</v>
      </c>
      <c r="K49" s="2">
        <f t="shared" si="1"/>
        <v>8.5787842592592867E-2</v>
      </c>
      <c r="L49" s="2">
        <f t="shared" si="2"/>
        <v>2.2116029351851871</v>
      </c>
      <c r="M49" s="2">
        <f t="shared" si="3"/>
        <v>7.3595539366914904E-3</v>
      </c>
      <c r="N49" s="2">
        <f t="shared" si="4"/>
        <v>4.8911875429197353</v>
      </c>
      <c r="O49" s="2">
        <f t="shared" si="5"/>
        <v>0.1897286444809832</v>
      </c>
      <c r="P49" s="2">
        <f t="shared" si="6"/>
        <v>6.3574831740249982</v>
      </c>
      <c r="Q49" s="2">
        <f t="shared" si="7"/>
        <v>9.5977319363521316E-2</v>
      </c>
      <c r="S49">
        <v>11.068946</v>
      </c>
      <c r="T49">
        <v>13.150365000000001</v>
      </c>
      <c r="U49">
        <f t="shared" si="8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8.0579780000000003</v>
      </c>
      <c r="I50">
        <v>6.8595550000000003</v>
      </c>
      <c r="J50" s="2">
        <f t="shared" si="0"/>
        <v>-1.198423</v>
      </c>
      <c r="K50" s="2">
        <f t="shared" si="1"/>
        <v>-1.8316051574074077</v>
      </c>
      <c r="L50" s="2">
        <f t="shared" si="2"/>
        <v>-1.0287720648148131</v>
      </c>
      <c r="M50" s="2">
        <f t="shared" si="3"/>
        <v>3.3547774526414149</v>
      </c>
      <c r="N50" s="2">
        <f t="shared" si="4"/>
        <v>1.058371961343334</v>
      </c>
      <c r="O50" s="2">
        <f t="shared" si="5"/>
        <v>1.8843042197114797</v>
      </c>
      <c r="P50" s="2">
        <f t="shared" si="6"/>
        <v>1.436217686929</v>
      </c>
      <c r="Q50" s="2">
        <f t="shared" si="7"/>
        <v>4.9603978567354599</v>
      </c>
      <c r="S50">
        <v>6.5458920000000003</v>
      </c>
      <c r="T50">
        <v>7.3616890000000001</v>
      </c>
      <c r="U50">
        <f t="shared" si="8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5.0791139999999997</v>
      </c>
      <c r="I51">
        <v>4.037299</v>
      </c>
      <c r="J51" s="2">
        <f t="shared" si="0"/>
        <v>-1.0418149999999997</v>
      </c>
      <c r="K51" s="2">
        <f t="shared" si="1"/>
        <v>-4.653861157407408</v>
      </c>
      <c r="L51" s="2">
        <f t="shared" si="2"/>
        <v>-4.0076360648148137</v>
      </c>
      <c r="M51" s="2">
        <f t="shared" si="3"/>
        <v>21.658423672425421</v>
      </c>
      <c r="N51" s="2">
        <f t="shared" si="4"/>
        <v>16.061146828004365</v>
      </c>
      <c r="O51" s="2">
        <f t="shared" si="5"/>
        <v>18.650981815066739</v>
      </c>
      <c r="P51" s="2">
        <f t="shared" si="6"/>
        <v>1.0853784942249993</v>
      </c>
      <c r="Q51" s="2">
        <f t="shared" si="7"/>
        <v>25.496956055959455</v>
      </c>
      <c r="S51">
        <v>3.4449000000000001</v>
      </c>
      <c r="T51">
        <v>3.0485000000000002</v>
      </c>
      <c r="U51">
        <f t="shared" si="8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5.4180789999999996</v>
      </c>
      <c r="I52">
        <v>4.8515449999999998</v>
      </c>
      <c r="J52" s="2">
        <f t="shared" si="0"/>
        <v>-0.56653399999999987</v>
      </c>
      <c r="K52" s="2">
        <f t="shared" si="1"/>
        <v>-3.8396151574074082</v>
      </c>
      <c r="L52" s="2">
        <f t="shared" si="2"/>
        <v>-3.6686710648148138</v>
      </c>
      <c r="M52" s="2">
        <f t="shared" si="3"/>
        <v>14.742644556992715</v>
      </c>
      <c r="N52" s="2">
        <f t="shared" si="4"/>
        <v>13.45914738180946</v>
      </c>
      <c r="O52" s="2">
        <f t="shared" si="5"/>
        <v>14.086285028004935</v>
      </c>
      <c r="P52" s="2">
        <f t="shared" si="6"/>
        <v>0.32096077315599986</v>
      </c>
      <c r="Q52" s="2">
        <f t="shared" si="7"/>
        <v>17.936961941033051</v>
      </c>
      <c r="S52">
        <v>4.8829219999999998</v>
      </c>
      <c r="T52">
        <v>6.0089220000000001</v>
      </c>
      <c r="U52">
        <f t="shared" si="8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5.1968350000000001</v>
      </c>
      <c r="I53">
        <v>5.3713449999999998</v>
      </c>
      <c r="J53" s="2">
        <f t="shared" si="0"/>
        <v>0.17450999999999972</v>
      </c>
      <c r="K53" s="2">
        <f t="shared" si="1"/>
        <v>-3.3198151574074082</v>
      </c>
      <c r="L53" s="2">
        <f t="shared" si="2"/>
        <v>-3.8899150648148133</v>
      </c>
      <c r="M53" s="2">
        <f t="shared" si="3"/>
        <v>11.021172679351974</v>
      </c>
      <c r="N53" s="2">
        <f t="shared" si="4"/>
        <v>15.131439211473234</v>
      </c>
      <c r="O53" s="2">
        <f t="shared" si="5"/>
        <v>12.913798993199638</v>
      </c>
      <c r="P53" s="2">
        <f t="shared" si="6"/>
        <v>3.0453740099999904E-2</v>
      </c>
      <c r="Q53" s="2">
        <f t="shared" si="7"/>
        <v>13.804234795651569</v>
      </c>
      <c r="S53">
        <v>4.520651</v>
      </c>
      <c r="T53">
        <v>4.7759280000000004</v>
      </c>
      <c r="U53">
        <f t="shared" si="8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6.5051370000000004</v>
      </c>
      <c r="I54">
        <v>6.6242960000000002</v>
      </c>
      <c r="J54" s="2">
        <f t="shared" si="0"/>
        <v>0.11915899999999979</v>
      </c>
      <c r="K54" s="2">
        <f t="shared" si="1"/>
        <v>-2.0668641574074078</v>
      </c>
      <c r="L54" s="2">
        <f t="shared" si="2"/>
        <v>-2.581613064814813</v>
      </c>
      <c r="M54" s="2">
        <f t="shared" si="3"/>
        <v>4.2719274451754341</v>
      </c>
      <c r="N54" s="2">
        <f t="shared" si="4"/>
        <v>6.6647260164225317</v>
      </c>
      <c r="O54" s="2">
        <f t="shared" si="5"/>
        <v>5.3358435119604239</v>
      </c>
      <c r="P54" s="2">
        <f t="shared" si="6"/>
        <v>1.4198867280999951E-2</v>
      </c>
      <c r="Q54" s="2">
        <f t="shared" si="7"/>
        <v>6.0636800213229964</v>
      </c>
      <c r="S54">
        <v>5.7843809999999998</v>
      </c>
      <c r="T54">
        <v>6.8088280000000001</v>
      </c>
      <c r="U54">
        <f t="shared" si="8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7.7330480000000001</v>
      </c>
      <c r="I55">
        <v>7.853091</v>
      </c>
      <c r="J55" s="2">
        <f t="shared" si="0"/>
        <v>0.1200429999999999</v>
      </c>
      <c r="K55" s="2">
        <f t="shared" si="1"/>
        <v>-0.83806915740740795</v>
      </c>
      <c r="L55" s="2">
        <f t="shared" si="2"/>
        <v>-1.3537020648148133</v>
      </c>
      <c r="M55" s="2">
        <f t="shared" si="3"/>
        <v>0.7023599125975627</v>
      </c>
      <c r="N55" s="2">
        <f t="shared" si="4"/>
        <v>1.8325092802838889</v>
      </c>
      <c r="O55" s="2">
        <f t="shared" si="5"/>
        <v>1.1344959488400188</v>
      </c>
      <c r="P55" s="2">
        <f t="shared" si="6"/>
        <v>1.4410321848999976E-2</v>
      </c>
      <c r="Q55" s="2">
        <f t="shared" si="7"/>
        <v>1.5219146881997598</v>
      </c>
      <c r="S55">
        <v>6.9225659999999998</v>
      </c>
      <c r="T55">
        <v>8.0734779999999997</v>
      </c>
      <c r="U55">
        <f t="shared" si="8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9.2903509999999994</v>
      </c>
      <c r="I56">
        <v>9.6087039999999995</v>
      </c>
      <c r="J56" s="2">
        <f t="shared" si="0"/>
        <v>0.31835300000000011</v>
      </c>
      <c r="K56" s="2">
        <f t="shared" si="1"/>
        <v>0.91754384259259147</v>
      </c>
      <c r="L56" s="2">
        <f t="shared" si="2"/>
        <v>0.20360093518518596</v>
      </c>
      <c r="M56" s="2">
        <f t="shared" si="3"/>
        <v>0.84188670307957825</v>
      </c>
      <c r="N56" s="2">
        <f t="shared" si="4"/>
        <v>4.1453340808282294E-2</v>
      </c>
      <c r="O56" s="2">
        <f t="shared" si="5"/>
        <v>0.1868127844252607</v>
      </c>
      <c r="P56" s="2">
        <f t="shared" si="6"/>
        <v>0.10134863260900007</v>
      </c>
      <c r="Q56" s="2">
        <f t="shared" si="7"/>
        <v>0.27243591045530141</v>
      </c>
      <c r="S56">
        <v>7.9653090000000004</v>
      </c>
      <c r="T56">
        <v>9.5583329999999993</v>
      </c>
      <c r="U56">
        <f t="shared" si="8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11.338445999999999</v>
      </c>
      <c r="I57">
        <v>11.088483999999999</v>
      </c>
      <c r="J57" s="2">
        <f t="shared" si="0"/>
        <v>-0.24996200000000002</v>
      </c>
      <c r="K57" s="2">
        <f t="shared" si="1"/>
        <v>2.3973238425925913</v>
      </c>
      <c r="L57" s="2">
        <f t="shared" si="2"/>
        <v>2.251695935185186</v>
      </c>
      <c r="M57" s="2">
        <f t="shared" si="3"/>
        <v>5.7471616062629076</v>
      </c>
      <c r="N57" s="2">
        <f t="shared" si="4"/>
        <v>5.0701345845294892</v>
      </c>
      <c r="O57" s="2">
        <f t="shared" si="5"/>
        <v>5.3980443516882683</v>
      </c>
      <c r="P57" s="2">
        <f t="shared" si="6"/>
        <v>6.2481001444000012E-2</v>
      </c>
      <c r="Q57" s="2">
        <f t="shared" si="7"/>
        <v>4.0069387472719704</v>
      </c>
      <c r="S57">
        <v>9.8502240000000008</v>
      </c>
      <c r="T57">
        <v>11.796310999999999</v>
      </c>
      <c r="U57">
        <f t="shared" si="8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12.987928999999999</v>
      </c>
      <c r="I58">
        <v>12.808116999999999</v>
      </c>
      <c r="J58" s="2">
        <f t="shared" si="0"/>
        <v>-0.17981200000000008</v>
      </c>
      <c r="K58" s="2">
        <f t="shared" si="1"/>
        <v>4.1169568425925913</v>
      </c>
      <c r="L58" s="2">
        <f t="shared" si="2"/>
        <v>3.901178935185186</v>
      </c>
      <c r="M58" s="2">
        <f t="shared" si="3"/>
        <v>16.949333643769958</v>
      </c>
      <c r="N58" s="2">
        <f t="shared" si="4"/>
        <v>15.219197084332622</v>
      </c>
      <c r="O58" s="2">
        <f t="shared" si="5"/>
        <v>16.06098531138873</v>
      </c>
      <c r="P58" s="2">
        <f t="shared" si="6"/>
        <v>3.233235534400003E-2</v>
      </c>
      <c r="Q58" s="2">
        <f t="shared" si="7"/>
        <v>13.848571866289584</v>
      </c>
      <c r="S58">
        <v>12.327113000000001</v>
      </c>
      <c r="T58">
        <v>14.523553</v>
      </c>
      <c r="U58">
        <f t="shared" si="8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13.308306999999999</v>
      </c>
      <c r="I59">
        <v>12.318883</v>
      </c>
      <c r="J59" s="2">
        <f t="shared" si="0"/>
        <v>-0.98942399999999964</v>
      </c>
      <c r="K59" s="2">
        <f t="shared" si="1"/>
        <v>3.6277228425925916</v>
      </c>
      <c r="L59" s="2">
        <f t="shared" si="2"/>
        <v>4.2215569351851858</v>
      </c>
      <c r="M59" s="2">
        <f t="shared" si="3"/>
        <v>13.160373022668074</v>
      </c>
      <c r="N59" s="2">
        <f t="shared" si="4"/>
        <v>17.821542957010138</v>
      </c>
      <c r="O59" s="2">
        <f t="shared" si="5"/>
        <v>15.314638525076472</v>
      </c>
      <c r="P59" s="2">
        <f t="shared" si="6"/>
        <v>0.97895985177599931</v>
      </c>
      <c r="Q59" s="2">
        <f t="shared" si="7"/>
        <v>10.446683310708806</v>
      </c>
      <c r="S59">
        <v>14.523591</v>
      </c>
      <c r="T59">
        <v>16.863527000000001</v>
      </c>
      <c r="U59">
        <f t="shared" si="8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14.341146</v>
      </c>
      <c r="I60">
        <v>11.641112</v>
      </c>
      <c r="J60" s="2">
        <f t="shared" si="0"/>
        <v>-2.7000340000000005</v>
      </c>
      <c r="K60" s="2">
        <f t="shared" si="1"/>
        <v>2.9499518425925917</v>
      </c>
      <c r="L60" s="2">
        <f t="shared" si="2"/>
        <v>5.2543959351851868</v>
      </c>
      <c r="M60" s="2">
        <f t="shared" si="3"/>
        <v>8.702215873615426</v>
      </c>
      <c r="N60" s="2">
        <f t="shared" si="4"/>
        <v>27.608676643690615</v>
      </c>
      <c r="O60" s="2">
        <f t="shared" si="5"/>
        <v>15.500214970710566</v>
      </c>
      <c r="P60" s="2">
        <f t="shared" si="6"/>
        <v>7.2901836011560031</v>
      </c>
      <c r="Q60" s="2">
        <f t="shared" si="7"/>
        <v>6.5247648959230098</v>
      </c>
      <c r="S60">
        <v>14.714471</v>
      </c>
      <c r="T60">
        <v>17.120304000000001</v>
      </c>
      <c r="U60">
        <f t="shared" si="8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12.889237</v>
      </c>
      <c r="I61">
        <v>10.59234</v>
      </c>
      <c r="J61" s="2">
        <f t="shared" si="0"/>
        <v>-2.2968969999999995</v>
      </c>
      <c r="K61" s="2">
        <f t="shared" si="1"/>
        <v>1.9011798425925921</v>
      </c>
      <c r="L61" s="2">
        <f t="shared" si="2"/>
        <v>3.8024869351851862</v>
      </c>
      <c r="M61" s="2">
        <f t="shared" si="3"/>
        <v>3.6144847938803935</v>
      </c>
      <c r="N61" s="2">
        <f t="shared" si="4"/>
        <v>14.458906892254031</v>
      </c>
      <c r="O61" s="2">
        <f t="shared" si="5"/>
        <v>7.2292115128957599</v>
      </c>
      <c r="P61" s="2">
        <f t="shared" si="6"/>
        <v>5.2757358286089975</v>
      </c>
      <c r="Q61" s="2">
        <f t="shared" si="7"/>
        <v>2.2668010529309348</v>
      </c>
      <c r="S61">
        <v>13.40859</v>
      </c>
      <c r="T61">
        <v>15.784965</v>
      </c>
      <c r="U61">
        <f t="shared" si="8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7.7527460000000001</v>
      </c>
      <c r="I62">
        <v>7.7233270000000003</v>
      </c>
      <c r="J62" s="2">
        <f t="shared" si="0"/>
        <v>-2.9418999999999862E-2</v>
      </c>
      <c r="K62" s="2">
        <f t="shared" si="1"/>
        <v>-0.96783315740740772</v>
      </c>
      <c r="L62" s="2">
        <f t="shared" si="2"/>
        <v>-1.3340040648148133</v>
      </c>
      <c r="M62" s="2">
        <f t="shared" si="3"/>
        <v>0.93670102057719207</v>
      </c>
      <c r="N62" s="2">
        <f t="shared" si="4"/>
        <v>1.7795668449424444</v>
      </c>
      <c r="O62" s="2">
        <f t="shared" si="5"/>
        <v>1.2910933660440369</v>
      </c>
      <c r="P62" s="2">
        <f t="shared" si="6"/>
        <v>8.6547756099999193E-4</v>
      </c>
      <c r="Q62" s="2">
        <f t="shared" si="7"/>
        <v>1.8589224536690181</v>
      </c>
      <c r="S62">
        <v>6.3440430000000001</v>
      </c>
      <c r="T62">
        <v>7.8990039999999997</v>
      </c>
      <c r="U62">
        <f t="shared" si="8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5.5705619999999998</v>
      </c>
      <c r="I63">
        <v>7.0356180000000004</v>
      </c>
      <c r="J63" s="2">
        <f t="shared" si="0"/>
        <v>1.4650560000000006</v>
      </c>
      <c r="K63" s="2">
        <f t="shared" si="1"/>
        <v>-1.6555421574074076</v>
      </c>
      <c r="L63" s="2">
        <f t="shared" si="2"/>
        <v>-3.5161880648148136</v>
      </c>
      <c r="M63" s="2">
        <f t="shared" si="3"/>
        <v>2.7408198349531738</v>
      </c>
      <c r="N63" s="2">
        <f t="shared" si="4"/>
        <v>12.363578507146144</v>
      </c>
      <c r="O63" s="2">
        <f t="shared" si="5"/>
        <v>5.8211975746736941</v>
      </c>
      <c r="P63" s="2">
        <f t="shared" si="6"/>
        <v>2.1463890831360017</v>
      </c>
      <c r="Q63" s="2">
        <f t="shared" si="7"/>
        <v>4.2071427473114786</v>
      </c>
      <c r="S63">
        <v>4.6902460000000001</v>
      </c>
      <c r="T63">
        <v>5.8541470000000002</v>
      </c>
      <c r="U63">
        <f t="shared" si="8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5.537998</v>
      </c>
      <c r="I64">
        <v>6.0788659999999997</v>
      </c>
      <c r="J64" s="2">
        <f t="shared" si="0"/>
        <v>0.54086799999999968</v>
      </c>
      <c r="K64" s="2">
        <f t="shared" si="1"/>
        <v>-2.6122941574074083</v>
      </c>
      <c r="L64" s="2">
        <f t="shared" si="2"/>
        <v>-3.5487520648148134</v>
      </c>
      <c r="M64" s="2">
        <f t="shared" si="3"/>
        <v>6.8240807648248811</v>
      </c>
      <c r="N64" s="2">
        <f t="shared" si="4"/>
        <v>12.593641217527402</v>
      </c>
      <c r="O64" s="2">
        <f t="shared" si="5"/>
        <v>9.2703842850032139</v>
      </c>
      <c r="P64" s="2">
        <f t="shared" si="6"/>
        <v>0.29253819342399967</v>
      </c>
      <c r="Q64" s="2">
        <f t="shared" si="7"/>
        <v>9.0473665473668863</v>
      </c>
      <c r="S64">
        <v>5.0197510000000003</v>
      </c>
      <c r="T64">
        <v>6.4891750000000004</v>
      </c>
      <c r="U64">
        <f t="shared" si="8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6.2578860000000001</v>
      </c>
      <c r="I65">
        <v>6.818454</v>
      </c>
      <c r="J65" s="2">
        <f t="shared" si="0"/>
        <v>0.56056799999999996</v>
      </c>
      <c r="K65" s="2">
        <f t="shared" si="1"/>
        <v>-1.872706157407408</v>
      </c>
      <c r="L65" s="2">
        <f t="shared" si="2"/>
        <v>-2.8288640648148133</v>
      </c>
      <c r="M65" s="2">
        <f t="shared" si="3"/>
        <v>3.5070283519916194</v>
      </c>
      <c r="N65" s="2">
        <f t="shared" si="4"/>
        <v>8.0024718972005893</v>
      </c>
      <c r="O65" s="2">
        <f t="shared" si="5"/>
        <v>5.2976311526472495</v>
      </c>
      <c r="P65" s="2">
        <f t="shared" si="6"/>
        <v>0.31423648262399995</v>
      </c>
      <c r="Q65" s="2">
        <f t="shared" si="7"/>
        <v>5.1451670376543683</v>
      </c>
      <c r="S65">
        <v>5.8286879999999996</v>
      </c>
      <c r="T65">
        <v>8.1289420000000003</v>
      </c>
      <c r="U65">
        <f t="shared" si="8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7.6815319999999998</v>
      </c>
      <c r="I66">
        <v>7.5365339999999996</v>
      </c>
      <c r="J66" s="2">
        <f t="shared" si="0"/>
        <v>-0.14499800000000018</v>
      </c>
      <c r="K66" s="2">
        <f t="shared" si="1"/>
        <v>-1.1546261574074084</v>
      </c>
      <c r="L66" s="2">
        <f t="shared" si="2"/>
        <v>-1.4052180648148136</v>
      </c>
      <c r="M66" s="2">
        <f t="shared" si="3"/>
        <v>1.3331615633693974</v>
      </c>
      <c r="N66" s="2">
        <f t="shared" si="4"/>
        <v>1.9746378096818897</v>
      </c>
      <c r="O66" s="2">
        <f t="shared" si="5"/>
        <v>1.6225015344966027</v>
      </c>
      <c r="P66" s="2">
        <f t="shared" si="6"/>
        <v>2.1024420004000052E-2</v>
      </c>
      <c r="Q66" s="2">
        <f t="shared" si="7"/>
        <v>2.4031698476099268</v>
      </c>
      <c r="S66">
        <v>6.8856330000000003</v>
      </c>
      <c r="T66">
        <v>8.5940560000000001</v>
      </c>
      <c r="U66">
        <f t="shared" si="8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8.4199809999999999</v>
      </c>
      <c r="I67">
        <v>8.4580090000000006</v>
      </c>
      <c r="J67" s="2">
        <f t="shared" si="0"/>
        <v>3.8028000000000617E-2</v>
      </c>
      <c r="K67" s="2">
        <f t="shared" si="1"/>
        <v>-0.23315115740740744</v>
      </c>
      <c r="L67" s="2">
        <f t="shared" si="2"/>
        <v>-0.66676906481481346</v>
      </c>
      <c r="M67" s="2">
        <f t="shared" si="3"/>
        <v>5.4359462200413683E-2</v>
      </c>
      <c r="N67" s="2">
        <f t="shared" si="4"/>
        <v>0.44458098579402089</v>
      </c>
      <c r="O67" s="2">
        <f t="shared" si="5"/>
        <v>0.15545797918502843</v>
      </c>
      <c r="P67" s="2">
        <f t="shared" si="6"/>
        <v>1.4461287840000468E-3</v>
      </c>
      <c r="Q67" s="2">
        <f t="shared" si="7"/>
        <v>0.39531532658446467</v>
      </c>
      <c r="S67">
        <v>7.8171679999999997</v>
      </c>
      <c r="T67">
        <v>9.4432200000000002</v>
      </c>
      <c r="U67">
        <f t="shared" si="8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10.749872</v>
      </c>
      <c r="I68">
        <v>10.594303</v>
      </c>
      <c r="J68" s="2">
        <f t="shared" si="0"/>
        <v>-0.15556899999999985</v>
      </c>
      <c r="K68" s="2">
        <f t="shared" si="1"/>
        <v>1.903142842592592</v>
      </c>
      <c r="L68" s="2">
        <f t="shared" si="2"/>
        <v>1.6631219351851865</v>
      </c>
      <c r="M68" s="2">
        <f t="shared" si="3"/>
        <v>3.6219526793114114</v>
      </c>
      <c r="N68" s="2">
        <f t="shared" si="4"/>
        <v>2.7659745712941195</v>
      </c>
      <c r="O68" s="2">
        <f t="shared" si="5"/>
        <v>3.1651586073064282</v>
      </c>
      <c r="P68" s="2">
        <f t="shared" si="6"/>
        <v>2.4201713760999954E-2</v>
      </c>
      <c r="Q68" s="2">
        <f t="shared" si="7"/>
        <v>2.2727158523854714</v>
      </c>
      <c r="S68">
        <v>9.7518049999999992</v>
      </c>
      <c r="T68">
        <v>11.426868000000001</v>
      </c>
      <c r="U68">
        <f t="shared" si="8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12.833902</v>
      </c>
      <c r="I69">
        <v>13.236169</v>
      </c>
      <c r="J69" s="2">
        <f t="shared" ref="J69:J111" si="9">I69-H69</f>
        <v>0.40226700000000015</v>
      </c>
      <c r="K69" s="2">
        <f t="shared" ref="K69:K111" si="10">I69-I$2</f>
        <v>4.5450088425925923</v>
      </c>
      <c r="L69" s="2">
        <f t="shared" ref="L69:L111" si="11">H69-H$2</f>
        <v>3.7471519351851867</v>
      </c>
      <c r="M69" s="2">
        <f t="shared" ref="M69:M111" si="12">K69*K69</f>
        <v>20.657105379244854</v>
      </c>
      <c r="N69" s="2">
        <f t="shared" ref="N69:N111" si="13">L69*L69</f>
        <v>14.04114762536209</v>
      </c>
      <c r="O69" s="2">
        <f t="shared" ref="O69:O111" si="14">K69*L69</f>
        <v>17.030838679954616</v>
      </c>
      <c r="P69" s="2">
        <f t="shared" ref="P69:P111" si="15">J69*J69</f>
        <v>0.16181873928900012</v>
      </c>
      <c r="Q69" s="2">
        <f t="shared" ref="Q69:Q111" si="16">(I69-H$2)*(I69-H$2)</f>
        <v>17.217677499673371</v>
      </c>
      <c r="S69">
        <v>12.475429999999999</v>
      </c>
      <c r="T69">
        <v>14.382719</v>
      </c>
      <c r="U69">
        <f t="shared" ref="U69:U111" si="17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13.721437</v>
      </c>
      <c r="I70">
        <v>14.036566000000001</v>
      </c>
      <c r="J70" s="2">
        <f t="shared" si="9"/>
        <v>0.31512900000000066</v>
      </c>
      <c r="K70" s="2">
        <f t="shared" si="10"/>
        <v>5.3454058425925925</v>
      </c>
      <c r="L70" s="2">
        <f t="shared" si="11"/>
        <v>4.6346869351851865</v>
      </c>
      <c r="M70" s="2">
        <f t="shared" si="12"/>
        <v>28.573363622023024</v>
      </c>
      <c r="N70" s="2">
        <f t="shared" si="13"/>
        <v>21.480322987176258</v>
      </c>
      <c r="O70" s="2">
        <f t="shared" si="14"/>
        <v>24.774282621926453</v>
      </c>
      <c r="P70" s="2">
        <f t="shared" si="15"/>
        <v>9.9306286641000413E-2</v>
      </c>
      <c r="Q70" s="2">
        <f t="shared" si="16"/>
        <v>24.50067779221321</v>
      </c>
      <c r="S70">
        <v>14.963448</v>
      </c>
      <c r="T70">
        <v>17.043074000000001</v>
      </c>
      <c r="U70">
        <f t="shared" si="17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13.933448</v>
      </c>
      <c r="I71">
        <v>13.965273</v>
      </c>
      <c r="J71" s="2">
        <f t="shared" si="9"/>
        <v>3.1824999999999548E-2</v>
      </c>
      <c r="K71" s="2">
        <f t="shared" si="10"/>
        <v>5.2741128425925918</v>
      </c>
      <c r="L71" s="2">
        <f t="shared" si="11"/>
        <v>4.8466979351851869</v>
      </c>
      <c r="M71" s="2">
        <f t="shared" si="12"/>
        <v>27.816266276400111</v>
      </c>
      <c r="N71" s="2">
        <f t="shared" si="13"/>
        <v>23.490480874928355</v>
      </c>
      <c r="O71" s="2">
        <f t="shared" si="14"/>
        <v>25.562031824127192</v>
      </c>
      <c r="P71" s="2">
        <f t="shared" si="15"/>
        <v>1.0128306249999712E-3</v>
      </c>
      <c r="Q71" s="2">
        <f t="shared" si="16"/>
        <v>23.799986029127886</v>
      </c>
      <c r="S71">
        <v>16.450882</v>
      </c>
      <c r="T71">
        <v>18.608875000000001</v>
      </c>
      <c r="U71">
        <f t="shared" si="17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13.531896</v>
      </c>
      <c r="I72">
        <v>11.955242</v>
      </c>
      <c r="J72" s="2">
        <f t="shared" si="9"/>
        <v>-1.5766539999999996</v>
      </c>
      <c r="K72" s="2">
        <f t="shared" si="10"/>
        <v>3.2640818425925922</v>
      </c>
      <c r="L72" s="2">
        <f t="shared" si="11"/>
        <v>4.4451459351851863</v>
      </c>
      <c r="M72" s="2">
        <f t="shared" si="12"/>
        <v>10.654230275142652</v>
      </c>
      <c r="N72" s="2">
        <f t="shared" si="13"/>
        <v>19.759322385093384</v>
      </c>
      <c r="O72" s="2">
        <f t="shared" si="14"/>
        <v>14.509320134712235</v>
      </c>
      <c r="P72" s="2">
        <f t="shared" si="15"/>
        <v>2.4858378357159987</v>
      </c>
      <c r="Q72" s="2">
        <f t="shared" si="16"/>
        <v>8.2282459822224574</v>
      </c>
      <c r="S72">
        <v>15.549884</v>
      </c>
      <c r="T72">
        <v>17.779147999999999</v>
      </c>
      <c r="U72">
        <f t="shared" si="17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12.738296</v>
      </c>
      <c r="I73">
        <v>10.076076</v>
      </c>
      <c r="J73" s="2">
        <f t="shared" si="9"/>
        <v>-2.6622199999999996</v>
      </c>
      <c r="K73" s="2">
        <f t="shared" si="10"/>
        <v>1.3849158425925925</v>
      </c>
      <c r="L73" s="2">
        <f t="shared" si="11"/>
        <v>3.6515459351851867</v>
      </c>
      <c r="M73" s="2">
        <f t="shared" si="12"/>
        <v>1.9179918910639504</v>
      </c>
      <c r="N73" s="2">
        <f t="shared" si="13"/>
        <v>13.333787716767459</v>
      </c>
      <c r="O73" s="2">
        <f t="shared" si="14"/>
        <v>5.0570838155925486</v>
      </c>
      <c r="P73" s="2">
        <f t="shared" si="15"/>
        <v>7.0874153283999979</v>
      </c>
      <c r="Q73" s="2">
        <f t="shared" si="16"/>
        <v>0.97876580603004493</v>
      </c>
      <c r="S73">
        <v>14.527419</v>
      </c>
      <c r="T73">
        <v>16.758285999999998</v>
      </c>
      <c r="U73">
        <f t="shared" si="17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9.0632570000000001</v>
      </c>
      <c r="I74">
        <v>7.7356850000000001</v>
      </c>
      <c r="J74" s="2">
        <f t="shared" si="9"/>
        <v>-1.327572</v>
      </c>
      <c r="K74" s="2">
        <f t="shared" si="10"/>
        <v>-0.95547515740740785</v>
      </c>
      <c r="L74" s="2">
        <f t="shared" si="11"/>
        <v>-2.349306481481328E-2</v>
      </c>
      <c r="M74" s="2">
        <f t="shared" si="12"/>
        <v>0.91293277642271076</v>
      </c>
      <c r="N74" s="2">
        <f t="shared" si="13"/>
        <v>5.5192409439301779E-4</v>
      </c>
      <c r="O74" s="2">
        <f t="shared" si="14"/>
        <v>2.2447039801916154E-2</v>
      </c>
      <c r="P74" s="2">
        <f t="shared" si="15"/>
        <v>1.7624474151839999</v>
      </c>
      <c r="Q74" s="2">
        <f t="shared" si="16"/>
        <v>1.8253768093630556</v>
      </c>
      <c r="S74">
        <v>7.187532</v>
      </c>
      <c r="T74">
        <v>8.207122</v>
      </c>
      <c r="U74">
        <f t="shared" si="17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5.1363329999999996</v>
      </c>
      <c r="I75">
        <v>6.5616260000000004</v>
      </c>
      <c r="J75" s="2">
        <f t="shared" si="9"/>
        <v>1.4252930000000008</v>
      </c>
      <c r="K75" s="2">
        <f t="shared" si="10"/>
        <v>-2.1295341574074076</v>
      </c>
      <c r="L75" s="2">
        <f t="shared" si="11"/>
        <v>-3.9504170648148138</v>
      </c>
      <c r="M75" s="2">
        <f t="shared" si="12"/>
        <v>4.5349157275648775</v>
      </c>
      <c r="N75" s="2">
        <f t="shared" si="13"/>
        <v>15.605794985980088</v>
      </c>
      <c r="O75" s="2">
        <f t="shared" si="14"/>
        <v>8.4125480755282585</v>
      </c>
      <c r="P75" s="2">
        <f t="shared" si="15"/>
        <v>2.0314601358490023</v>
      </c>
      <c r="Q75" s="2">
        <f t="shared" si="16"/>
        <v>6.3762515427068838</v>
      </c>
      <c r="S75">
        <v>4.2619350000000003</v>
      </c>
      <c r="T75">
        <v>4.4238860000000004</v>
      </c>
      <c r="U75">
        <f t="shared" si="17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4.7067310000000004</v>
      </c>
      <c r="I76">
        <v>5.6369619999999996</v>
      </c>
      <c r="J76" s="2">
        <f t="shared" si="9"/>
        <v>0.93023099999999914</v>
      </c>
      <c r="K76" s="2">
        <f t="shared" si="10"/>
        <v>-3.0541981574074084</v>
      </c>
      <c r="L76" s="2">
        <f t="shared" si="11"/>
        <v>-4.380019064814813</v>
      </c>
      <c r="M76" s="2">
        <f t="shared" si="12"/>
        <v>9.3281263847108082</v>
      </c>
      <c r="N76" s="2">
        <f t="shared" si="13"/>
        <v>19.184567008141229</v>
      </c>
      <c r="O76" s="2">
        <f t="shared" si="14"/>
        <v>13.377446157166721</v>
      </c>
      <c r="P76" s="2">
        <f t="shared" si="15"/>
        <v>0.8653297133609984</v>
      </c>
      <c r="Q76" s="2">
        <f t="shared" si="16"/>
        <v>11.901037692138738</v>
      </c>
      <c r="S76">
        <v>4.3465230000000004</v>
      </c>
      <c r="T76">
        <v>4.3064270000000002</v>
      </c>
      <c r="U76">
        <f t="shared" si="17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5.5947880000000003</v>
      </c>
      <c r="I77">
        <v>6.342816</v>
      </c>
      <c r="J77" s="2">
        <f t="shared" si="9"/>
        <v>0.74802799999999969</v>
      </c>
      <c r="K77" s="2">
        <f t="shared" si="10"/>
        <v>-2.348344157407408</v>
      </c>
      <c r="L77" s="2">
        <f t="shared" si="11"/>
        <v>-3.4919620648148131</v>
      </c>
      <c r="M77" s="2">
        <f t="shared" si="12"/>
        <v>5.5147202816295087</v>
      </c>
      <c r="N77" s="2">
        <f t="shared" si="13"/>
        <v>12.193799062105732</v>
      </c>
      <c r="O77" s="2">
        <f t="shared" si="14"/>
        <v>8.2003287127961748</v>
      </c>
      <c r="P77" s="2">
        <f t="shared" si="15"/>
        <v>0.55954588878399958</v>
      </c>
      <c r="Q77" s="2">
        <f t="shared" si="16"/>
        <v>7.5291741520511444</v>
      </c>
      <c r="S77">
        <v>5.355829</v>
      </c>
      <c r="T77">
        <v>6.6809029999999998</v>
      </c>
      <c r="U77">
        <f t="shared" si="17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6.3284079999999996</v>
      </c>
      <c r="I78">
        <v>6.5873419999999996</v>
      </c>
      <c r="J78" s="2">
        <f t="shared" si="9"/>
        <v>0.258934</v>
      </c>
      <c r="K78" s="2">
        <f t="shared" si="10"/>
        <v>-2.1038181574074084</v>
      </c>
      <c r="L78" s="2">
        <f t="shared" si="11"/>
        <v>-2.7583420648148138</v>
      </c>
      <c r="M78" s="2">
        <f t="shared" si="12"/>
        <v>4.426050839437103</v>
      </c>
      <c r="N78" s="2">
        <f t="shared" si="13"/>
        <v>7.6084509465268502</v>
      </c>
      <c r="O78" s="2">
        <f t="shared" si="14"/>
        <v>5.8030501202980478</v>
      </c>
      <c r="P78" s="2">
        <f t="shared" si="15"/>
        <v>6.7046816356000002E-2</v>
      </c>
      <c r="Q78" s="2">
        <f t="shared" si="16"/>
        <v>6.2470406744613323</v>
      </c>
      <c r="S78">
        <v>5.5344850000000001</v>
      </c>
      <c r="T78">
        <v>6.7397119999999999</v>
      </c>
      <c r="U78">
        <f t="shared" si="17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8.0258900000000004</v>
      </c>
      <c r="I79">
        <v>8.4011800000000001</v>
      </c>
      <c r="J79" s="2">
        <f t="shared" si="9"/>
        <v>0.37528999999999968</v>
      </c>
      <c r="K79" s="2">
        <f t="shared" si="10"/>
        <v>-0.2899801574074079</v>
      </c>
      <c r="L79" s="2">
        <f t="shared" si="11"/>
        <v>-1.060860064814813</v>
      </c>
      <c r="M79" s="2">
        <f t="shared" si="12"/>
        <v>8.4088491690025066E-2</v>
      </c>
      <c r="N79" s="2">
        <f t="shared" si="13"/>
        <v>1.1254240771188893</v>
      </c>
      <c r="O79" s="2">
        <f t="shared" si="14"/>
        <v>0.30762836858223241</v>
      </c>
      <c r="P79" s="2">
        <f t="shared" si="15"/>
        <v>0.14084258409999975</v>
      </c>
      <c r="Q79" s="2">
        <f t="shared" si="16"/>
        <v>0.47000631377018731</v>
      </c>
      <c r="S79">
        <v>7.4366459999999996</v>
      </c>
      <c r="T79">
        <v>8.7652110000000008</v>
      </c>
      <c r="U79">
        <f t="shared" si="17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10.005739999999999</v>
      </c>
      <c r="I80">
        <v>9.935651</v>
      </c>
      <c r="J80" s="2">
        <f t="shared" si="9"/>
        <v>-7.0088999999999402E-2</v>
      </c>
      <c r="K80" s="2">
        <f t="shared" si="10"/>
        <v>1.244490842592592</v>
      </c>
      <c r="L80" s="2">
        <f t="shared" si="11"/>
        <v>0.91898993518518601</v>
      </c>
      <c r="M80" s="2">
        <f t="shared" si="12"/>
        <v>1.5487574572968197</v>
      </c>
      <c r="N80" s="2">
        <f t="shared" si="13"/>
        <v>0.84454250097167238</v>
      </c>
      <c r="O80" s="2">
        <f t="shared" si="14"/>
        <v>1.1436745587727237</v>
      </c>
      <c r="P80" s="2">
        <f t="shared" si="15"/>
        <v>4.9124679209999163E-3</v>
      </c>
      <c r="Q80" s="2">
        <f t="shared" si="16"/>
        <v>0.72063279775828437</v>
      </c>
      <c r="S80">
        <v>9.1137759999999997</v>
      </c>
      <c r="T80">
        <v>10.81246</v>
      </c>
      <c r="U80">
        <f t="shared" si="17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11.896604999999999</v>
      </c>
      <c r="I81">
        <v>11.818369000000001</v>
      </c>
      <c r="J81" s="2">
        <f t="shared" si="9"/>
        <v>-7.823599999999864E-2</v>
      </c>
      <c r="K81" s="2">
        <f t="shared" si="10"/>
        <v>3.1272088425925926</v>
      </c>
      <c r="L81" s="2">
        <f t="shared" si="11"/>
        <v>2.8098549351851858</v>
      </c>
      <c r="M81" s="2">
        <f t="shared" si="12"/>
        <v>9.7794351451893018</v>
      </c>
      <c r="N81" s="2">
        <f t="shared" si="13"/>
        <v>7.8952847567845446</v>
      </c>
      <c r="O81" s="2">
        <f t="shared" si="14"/>
        <v>8.7870031997135492</v>
      </c>
      <c r="P81" s="2">
        <f t="shared" si="15"/>
        <v>6.1208716959997873E-3</v>
      </c>
      <c r="Q81" s="2">
        <f t="shared" si="16"/>
        <v>7.4617420070622558</v>
      </c>
      <c r="S81">
        <v>10.387589</v>
      </c>
      <c r="T81">
        <v>12.286628</v>
      </c>
      <c r="U81">
        <f t="shared" si="17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12.786584</v>
      </c>
      <c r="I82">
        <v>13.30447</v>
      </c>
      <c r="J82" s="2">
        <f t="shared" si="9"/>
        <v>0.51788600000000073</v>
      </c>
      <c r="K82" s="2">
        <f t="shared" si="10"/>
        <v>4.6133098425925922</v>
      </c>
      <c r="L82" s="2">
        <f t="shared" si="11"/>
        <v>3.6998339351851861</v>
      </c>
      <c r="M82" s="2">
        <f t="shared" si="12"/>
        <v>21.282627703761687</v>
      </c>
      <c r="N82" s="2">
        <f t="shared" si="13"/>
        <v>13.6887711479479</v>
      </c>
      <c r="O82" s="2">
        <f t="shared" si="14"/>
        <v>17.068480309147901</v>
      </c>
      <c r="P82" s="2">
        <f t="shared" si="15"/>
        <v>0.26820590899600077</v>
      </c>
      <c r="Q82" s="2">
        <f t="shared" si="16"/>
        <v>17.789161451658536</v>
      </c>
      <c r="S82">
        <v>12.385052</v>
      </c>
      <c r="T82">
        <v>14.413005</v>
      </c>
      <c r="U82">
        <f t="shared" si="17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13.469903</v>
      </c>
      <c r="I83">
        <v>13.42826</v>
      </c>
      <c r="J83" s="2">
        <f t="shared" si="9"/>
        <v>-4.1643000000000541E-2</v>
      </c>
      <c r="K83" s="2">
        <f t="shared" si="10"/>
        <v>4.7370998425925919</v>
      </c>
      <c r="L83" s="2">
        <f t="shared" si="11"/>
        <v>4.383152935185187</v>
      </c>
      <c r="M83" s="2">
        <f t="shared" si="12"/>
        <v>22.44011491869076</v>
      </c>
      <c r="N83" s="2">
        <f t="shared" si="13"/>
        <v>19.212029653222519</v>
      </c>
      <c r="O83" s="2">
        <f t="shared" si="14"/>
        <v>20.763433079325008</v>
      </c>
      <c r="P83" s="2">
        <f t="shared" si="15"/>
        <v>1.734139449000045E-3</v>
      </c>
      <c r="Q83" s="2">
        <f t="shared" si="16"/>
        <v>18.848708517311682</v>
      </c>
      <c r="S83">
        <v>14.474914999999999</v>
      </c>
      <c r="T83">
        <v>16.593639</v>
      </c>
      <c r="U83">
        <f t="shared" si="17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13.981088</v>
      </c>
      <c r="I84">
        <v>12.032812</v>
      </c>
      <c r="J84" s="2">
        <f t="shared" si="9"/>
        <v>-1.9482759999999999</v>
      </c>
      <c r="K84" s="2">
        <f t="shared" si="10"/>
        <v>3.3416518425925918</v>
      </c>
      <c r="L84" s="2">
        <f t="shared" si="11"/>
        <v>4.8943379351851863</v>
      </c>
      <c r="M84" s="2">
        <f t="shared" si="12"/>
        <v>11.166637037102465</v>
      </c>
      <c r="N84" s="2">
        <f t="shared" si="13"/>
        <v>23.954543823792793</v>
      </c>
      <c r="O84" s="2">
        <f t="shared" si="14"/>
        <v>16.3551733793824</v>
      </c>
      <c r="P84" s="2">
        <f t="shared" si="15"/>
        <v>3.7957793721759998</v>
      </c>
      <c r="Q84" s="2">
        <f t="shared" si="16"/>
        <v>8.6792809259470864</v>
      </c>
      <c r="S84">
        <v>14.355328</v>
      </c>
      <c r="T84">
        <v>16.534609</v>
      </c>
      <c r="U84">
        <f t="shared" si="17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10.514412999999999</v>
      </c>
      <c r="I85">
        <v>9.9867939999999997</v>
      </c>
      <c r="J85" s="2">
        <f t="shared" si="9"/>
        <v>-0.52761899999999962</v>
      </c>
      <c r="K85" s="2">
        <f t="shared" si="10"/>
        <v>1.2956338425925917</v>
      </c>
      <c r="L85" s="2">
        <f t="shared" si="11"/>
        <v>1.4276629351851859</v>
      </c>
      <c r="M85" s="2">
        <f t="shared" si="12"/>
        <v>1.6786670540712447</v>
      </c>
      <c r="N85" s="2">
        <f t="shared" si="13"/>
        <v>2.0382214565015806</v>
      </c>
      <c r="O85" s="2">
        <f t="shared" si="14"/>
        <v>1.8497284146410007</v>
      </c>
      <c r="P85" s="2">
        <f t="shared" si="15"/>
        <v>0.27838180916099958</v>
      </c>
      <c r="Q85" s="2">
        <f t="shared" si="16"/>
        <v>0.81007908526363592</v>
      </c>
      <c r="S85">
        <v>10.698161000000001</v>
      </c>
      <c r="T85">
        <v>12.883421999999999</v>
      </c>
      <c r="U85">
        <f t="shared" si="17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7.5192629999999996</v>
      </c>
      <c r="I86">
        <v>8.4069409999999998</v>
      </c>
      <c r="J86" s="2">
        <f t="shared" si="9"/>
        <v>0.88767800000000019</v>
      </c>
      <c r="K86" s="2">
        <f t="shared" si="10"/>
        <v>-0.28421915740740822</v>
      </c>
      <c r="L86" s="2">
        <f t="shared" si="11"/>
        <v>-1.5674870648148138</v>
      </c>
      <c r="M86" s="2">
        <f t="shared" si="12"/>
        <v>8.0780529437377097E-2</v>
      </c>
      <c r="N86" s="2">
        <f t="shared" si="13"/>
        <v>2.4570156983617601</v>
      </c>
      <c r="O86" s="2">
        <f t="shared" si="14"/>
        <v>0.44550985280867783</v>
      </c>
      <c r="P86" s="2">
        <f t="shared" si="15"/>
        <v>0.78797223168400032</v>
      </c>
      <c r="Q86" s="2">
        <f t="shared" si="16"/>
        <v>0.46214036460439145</v>
      </c>
      <c r="S86">
        <v>5.870679</v>
      </c>
      <c r="T86">
        <v>7.5376799999999999</v>
      </c>
      <c r="U86">
        <f t="shared" si="17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4.4730369999999997</v>
      </c>
      <c r="I87">
        <v>5.5496970000000001</v>
      </c>
      <c r="J87" s="2">
        <f t="shared" si="9"/>
        <v>1.0766600000000004</v>
      </c>
      <c r="K87" s="2">
        <f t="shared" si="10"/>
        <v>-3.1414631574074079</v>
      </c>
      <c r="L87" s="2">
        <f t="shared" si="11"/>
        <v>-4.6137130648148137</v>
      </c>
      <c r="M87" s="2">
        <f t="shared" si="12"/>
        <v>9.8687907693481201</v>
      </c>
      <c r="N87" s="2">
        <f t="shared" si="13"/>
        <v>21.286348244442902</v>
      </c>
      <c r="O87" s="2">
        <f t="shared" si="14"/>
        <v>14.493809611964954</v>
      </c>
      <c r="P87" s="2">
        <f t="shared" si="15"/>
        <v>1.1591967556000009</v>
      </c>
      <c r="Q87" s="2">
        <f t="shared" si="16"/>
        <v>12.510744383315863</v>
      </c>
      <c r="S87">
        <v>3.4921540000000002</v>
      </c>
      <c r="T87">
        <v>2.3836870000000001</v>
      </c>
      <c r="U87">
        <f t="shared" si="17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3.12988</v>
      </c>
      <c r="I88">
        <v>4.2770169999999998</v>
      </c>
      <c r="J88" s="2">
        <f t="shared" si="9"/>
        <v>1.1471369999999999</v>
      </c>
      <c r="K88" s="2">
        <f t="shared" si="10"/>
        <v>-4.4141431574074081</v>
      </c>
      <c r="L88" s="2">
        <f t="shared" si="11"/>
        <v>-5.9568700648148134</v>
      </c>
      <c r="M88" s="2">
        <f t="shared" si="12"/>
        <v>19.484659814086644</v>
      </c>
      <c r="N88" s="2">
        <f t="shared" si="13"/>
        <v>35.484300969086839</v>
      </c>
      <c r="O88" s="2">
        <f t="shared" si="14"/>
        <v>26.294477236167332</v>
      </c>
      <c r="P88" s="2">
        <f t="shared" si="15"/>
        <v>1.3159232967689996</v>
      </c>
      <c r="Q88" s="2">
        <f t="shared" si="16"/>
        <v>23.133532154772901</v>
      </c>
      <c r="S88">
        <v>1.1970860000000001</v>
      </c>
      <c r="T88">
        <v>-2.3392900000000001</v>
      </c>
      <c r="U88">
        <f t="shared" si="17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4.2356280000000002</v>
      </c>
      <c r="I89">
        <v>5.5488460000000002</v>
      </c>
      <c r="J89" s="2">
        <f t="shared" si="9"/>
        <v>1.313218</v>
      </c>
      <c r="K89" s="2">
        <f t="shared" si="10"/>
        <v>-3.1423141574074078</v>
      </c>
      <c r="L89" s="2">
        <f t="shared" si="11"/>
        <v>-4.8511220648148132</v>
      </c>
      <c r="M89" s="2">
        <f t="shared" si="12"/>
        <v>9.8741382638430277</v>
      </c>
      <c r="N89" s="2">
        <f t="shared" si="13"/>
        <v>23.533385287733136</v>
      </c>
      <c r="O89" s="2">
        <f t="shared" si="14"/>
        <v>15.243749543579044</v>
      </c>
      <c r="P89" s="2">
        <f t="shared" si="15"/>
        <v>1.724541515524</v>
      </c>
      <c r="Q89" s="2">
        <f t="shared" si="16"/>
        <v>12.516765171833178</v>
      </c>
      <c r="S89">
        <v>2.6418699999999999</v>
      </c>
      <c r="T89">
        <v>1.3647229999999999</v>
      </c>
      <c r="U89">
        <f t="shared" si="17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5.4626140000000003</v>
      </c>
      <c r="I90">
        <v>6.0741759999999996</v>
      </c>
      <c r="J90" s="2">
        <f t="shared" si="9"/>
        <v>0.61156199999999927</v>
      </c>
      <c r="K90" s="2">
        <f t="shared" si="10"/>
        <v>-2.6169841574074084</v>
      </c>
      <c r="L90" s="2">
        <f t="shared" si="11"/>
        <v>-3.6241360648148131</v>
      </c>
      <c r="M90" s="2">
        <f t="shared" si="12"/>
        <v>6.8486060801213631</v>
      </c>
      <c r="N90" s="2">
        <f t="shared" si="13"/>
        <v>13.134362216291398</v>
      </c>
      <c r="O90" s="2">
        <f t="shared" si="14"/>
        <v>9.4843066659091946</v>
      </c>
      <c r="P90" s="2">
        <f t="shared" si="15"/>
        <v>0.37400807984399909</v>
      </c>
      <c r="Q90" s="2">
        <f t="shared" si="16"/>
        <v>9.0756024959948505</v>
      </c>
      <c r="S90">
        <v>4.3188110000000002</v>
      </c>
      <c r="T90">
        <v>4.5756379999999996</v>
      </c>
      <c r="U90">
        <f t="shared" si="17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7.4110620000000003</v>
      </c>
      <c r="I91">
        <v>7.1115269999999997</v>
      </c>
      <c r="J91" s="2">
        <f t="shared" si="9"/>
        <v>-0.29953500000000055</v>
      </c>
      <c r="K91" s="2">
        <f t="shared" si="10"/>
        <v>-1.5796331574074083</v>
      </c>
      <c r="L91" s="2">
        <f t="shared" si="11"/>
        <v>-1.6756880648148131</v>
      </c>
      <c r="M91" s="2">
        <f t="shared" si="12"/>
        <v>2.4952409119808978</v>
      </c>
      <c r="N91" s="2">
        <f t="shared" si="13"/>
        <v>2.8079304905628133</v>
      </c>
      <c r="O91" s="2">
        <f t="shared" si="14"/>
        <v>2.6469724286533332</v>
      </c>
      <c r="P91" s="2">
        <f t="shared" si="15"/>
        <v>8.972121622500033E-2</v>
      </c>
      <c r="Q91" s="2">
        <f t="shared" si="16"/>
        <v>3.9015061557764259</v>
      </c>
      <c r="S91">
        <v>5.710909</v>
      </c>
      <c r="T91">
        <v>7.86172</v>
      </c>
      <c r="U91">
        <f t="shared" si="17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9.5185860000000009</v>
      </c>
      <c r="I92">
        <v>8.7900189999999991</v>
      </c>
      <c r="J92" s="2">
        <f t="shared" si="9"/>
        <v>-0.72856700000000174</v>
      </c>
      <c r="K92" s="2">
        <f t="shared" si="10"/>
        <v>9.8858842592591145E-2</v>
      </c>
      <c r="L92" s="2">
        <f t="shared" si="11"/>
        <v>0.43183593518518748</v>
      </c>
      <c r="M92" s="2">
        <f t="shared" si="12"/>
        <v>9.773070758746713E-3</v>
      </c>
      <c r="N92" s="2">
        <f t="shared" si="13"/>
        <v>0.18648227491726543</v>
      </c>
      <c r="O92" s="2">
        <f t="shared" si="14"/>
        <v>4.2690800742296843E-2</v>
      </c>
      <c r="P92" s="2">
        <f t="shared" si="15"/>
        <v>0.53080987348900255</v>
      </c>
      <c r="Q92" s="2">
        <f t="shared" si="16"/>
        <v>8.8049324826133507E-2</v>
      </c>
      <c r="S92">
        <v>7.193924</v>
      </c>
      <c r="T92">
        <v>9.5902989999999999</v>
      </c>
      <c r="U92">
        <f t="shared" si="17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11.49358</v>
      </c>
      <c r="I93">
        <v>10.85993</v>
      </c>
      <c r="J93" s="2">
        <f t="shared" si="9"/>
        <v>-0.63364999999999938</v>
      </c>
      <c r="K93" s="2">
        <f t="shared" si="10"/>
        <v>2.1687698425925923</v>
      </c>
      <c r="L93" s="2">
        <f t="shared" si="11"/>
        <v>2.4068299351851863</v>
      </c>
      <c r="M93" s="2">
        <f t="shared" si="12"/>
        <v>4.703562630139098</v>
      </c>
      <c r="N93" s="2">
        <f t="shared" si="13"/>
        <v>5.7928303369035277</v>
      </c>
      <c r="O93" s="2">
        <f t="shared" si="14"/>
        <v>5.2198601796787152</v>
      </c>
      <c r="P93" s="2">
        <f t="shared" si="15"/>
        <v>0.40151232249999924</v>
      </c>
      <c r="Q93" s="2">
        <f t="shared" si="16"/>
        <v>3.1441670825433436</v>
      </c>
      <c r="S93">
        <v>8.9577299999999997</v>
      </c>
      <c r="T93">
        <v>11.902104</v>
      </c>
      <c r="U93">
        <f t="shared" si="17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13.275429000000001</v>
      </c>
      <c r="I94">
        <v>12.943749</v>
      </c>
      <c r="J94" s="2">
        <f t="shared" si="9"/>
        <v>-0.33168000000000042</v>
      </c>
      <c r="K94" s="2">
        <f t="shared" si="10"/>
        <v>4.2525888425925924</v>
      </c>
      <c r="L94" s="2">
        <f t="shared" si="11"/>
        <v>4.1886789351851874</v>
      </c>
      <c r="M94" s="2">
        <f t="shared" si="12"/>
        <v>18.084511864143003</v>
      </c>
      <c r="N94" s="2">
        <f t="shared" si="13"/>
        <v>17.545031222064114</v>
      </c>
      <c r="O94" s="2">
        <f t="shared" si="14"/>
        <v>17.81272930497115</v>
      </c>
      <c r="P94" s="2">
        <f t="shared" si="15"/>
        <v>0.11001162240000027</v>
      </c>
      <c r="Q94" s="2">
        <f t="shared" si="16"/>
        <v>14.876440786019666</v>
      </c>
      <c r="S94">
        <v>11.752560000000001</v>
      </c>
      <c r="T94">
        <v>14.932577999999999</v>
      </c>
      <c r="U94">
        <f t="shared" si="17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12.559953</v>
      </c>
      <c r="I95">
        <v>12.343012</v>
      </c>
      <c r="J95" s="2">
        <f t="shared" si="9"/>
        <v>-0.21694100000000027</v>
      </c>
      <c r="K95" s="2">
        <f t="shared" si="10"/>
        <v>3.6518518425925919</v>
      </c>
      <c r="L95" s="2">
        <f t="shared" si="11"/>
        <v>3.4732029351851867</v>
      </c>
      <c r="M95" s="2">
        <f t="shared" si="12"/>
        <v>13.336021880246909</v>
      </c>
      <c r="N95" s="2">
        <f t="shared" si="13"/>
        <v>12.063138628978997</v>
      </c>
      <c r="O95" s="2">
        <f t="shared" si="14"/>
        <v>12.683622538554022</v>
      </c>
      <c r="P95" s="2">
        <f t="shared" si="15"/>
        <v>4.7063397481000122E-2</v>
      </c>
      <c r="Q95" s="2">
        <f t="shared" si="16"/>
        <v>10.603241790535975</v>
      </c>
      <c r="S95">
        <v>13.397656</v>
      </c>
      <c r="T95">
        <v>16.595585</v>
      </c>
      <c r="U95">
        <f t="shared" si="17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12.957473999999999</v>
      </c>
      <c r="I96">
        <v>10.551356</v>
      </c>
      <c r="J96" s="2">
        <f t="shared" si="9"/>
        <v>-2.4061179999999993</v>
      </c>
      <c r="K96" s="2">
        <f t="shared" si="10"/>
        <v>1.8601958425925922</v>
      </c>
      <c r="L96" s="2">
        <f t="shared" si="11"/>
        <v>3.8707239351851861</v>
      </c>
      <c r="M96" s="2">
        <f t="shared" si="12"/>
        <v>3.460328572798764</v>
      </c>
      <c r="N96" s="2">
        <f t="shared" si="13"/>
        <v>14.982503782415492</v>
      </c>
      <c r="O96" s="2">
        <f t="shared" si="14"/>
        <v>7.2003045720551215</v>
      </c>
      <c r="P96" s="2">
        <f t="shared" si="15"/>
        <v>5.7894038299239963</v>
      </c>
      <c r="Q96" s="2">
        <f t="shared" si="16"/>
        <v>2.1450705453796757</v>
      </c>
      <c r="S96">
        <v>13.115736999999999</v>
      </c>
      <c r="T96">
        <v>16.301480999999999</v>
      </c>
      <c r="U96">
        <f t="shared" si="17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10.423117</v>
      </c>
      <c r="I97">
        <v>9.1225149999999999</v>
      </c>
      <c r="J97" s="2">
        <f t="shared" si="9"/>
        <v>-1.3006019999999996</v>
      </c>
      <c r="K97" s="2">
        <f t="shared" si="10"/>
        <v>0.43135484259259194</v>
      </c>
      <c r="L97" s="2">
        <f t="shared" si="11"/>
        <v>1.3363669351851861</v>
      </c>
      <c r="M97" s="2">
        <f t="shared" si="12"/>
        <v>0.18606700022807976</v>
      </c>
      <c r="N97" s="2">
        <f t="shared" si="13"/>
        <v>1.7858765854562475</v>
      </c>
      <c r="O97" s="2">
        <f t="shared" si="14"/>
        <v>0.57644834897275044</v>
      </c>
      <c r="P97" s="2">
        <f t="shared" si="15"/>
        <v>1.6915655624039989</v>
      </c>
      <c r="Q97" s="2">
        <f t="shared" si="16"/>
        <v>1.2791305888005934E-3</v>
      </c>
      <c r="S97">
        <v>9.924175</v>
      </c>
      <c r="T97">
        <v>12.758827</v>
      </c>
      <c r="U97">
        <f t="shared" si="17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6.360792</v>
      </c>
      <c r="I98">
        <v>7.2800349999999998</v>
      </c>
      <c r="J98" s="2">
        <f t="shared" si="9"/>
        <v>0.91924299999999981</v>
      </c>
      <c r="K98" s="2">
        <f t="shared" si="10"/>
        <v>-1.4111251574074082</v>
      </c>
      <c r="L98" s="2">
        <f t="shared" si="11"/>
        <v>-2.7259580648148134</v>
      </c>
      <c r="M98" s="2">
        <f t="shared" si="12"/>
        <v>1.9912742098680825</v>
      </c>
      <c r="N98" s="2">
        <f t="shared" si="13"/>
        <v>7.4308473711289222</v>
      </c>
      <c r="O98" s="2">
        <f t="shared" si="14"/>
        <v>3.8466680032977973</v>
      </c>
      <c r="P98" s="2">
        <f t="shared" si="15"/>
        <v>0.8450076930489997</v>
      </c>
      <c r="Q98" s="2">
        <f t="shared" si="16"/>
        <v>3.2642193254287961</v>
      </c>
      <c r="S98">
        <v>4.5283889999999998</v>
      </c>
      <c r="T98">
        <v>5.2282070000000003</v>
      </c>
      <c r="U98">
        <f t="shared" si="17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4.1152319999999998</v>
      </c>
      <c r="I99">
        <v>5.2787300000000004</v>
      </c>
      <c r="J99" s="2">
        <f t="shared" si="9"/>
        <v>1.1634980000000006</v>
      </c>
      <c r="K99" s="2">
        <f t="shared" si="10"/>
        <v>-3.4124301574074076</v>
      </c>
      <c r="L99" s="2">
        <f t="shared" si="11"/>
        <v>-4.9715180648148136</v>
      </c>
      <c r="M99" s="2">
        <f t="shared" si="12"/>
        <v>11.644679579183546</v>
      </c>
      <c r="N99" s="2">
        <f t="shared" si="13"/>
        <v>24.71599186878003</v>
      </c>
      <c r="O99" s="2">
        <f t="shared" si="14"/>
        <v>16.964958172469785</v>
      </c>
      <c r="P99" s="2">
        <f t="shared" si="15"/>
        <v>1.3537275960040014</v>
      </c>
      <c r="Q99" s="2">
        <f t="shared" si="16"/>
        <v>14.501016814032212</v>
      </c>
      <c r="S99">
        <v>2.3634759999999999</v>
      </c>
      <c r="T99">
        <v>1.344606</v>
      </c>
      <c r="U99">
        <f t="shared" si="17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5.0362400000000003</v>
      </c>
      <c r="I100">
        <v>6.1034769999999998</v>
      </c>
      <c r="J100" s="2">
        <f t="shared" si="9"/>
        <v>1.0672369999999995</v>
      </c>
      <c r="K100" s="2">
        <f t="shared" si="10"/>
        <v>-2.5876831574074082</v>
      </c>
      <c r="L100" s="2">
        <f t="shared" si="11"/>
        <v>-4.0505100648148131</v>
      </c>
      <c r="M100" s="2">
        <f t="shared" si="12"/>
        <v>6.6961041231299729</v>
      </c>
      <c r="N100" s="2">
        <f t="shared" si="13"/>
        <v>16.406631785166102</v>
      </c>
      <c r="O100" s="2">
        <f t="shared" si="14"/>
        <v>10.481436673630482</v>
      </c>
      <c r="P100" s="2">
        <f t="shared" si="15"/>
        <v>1.1389948141689989</v>
      </c>
      <c r="Q100" s="2">
        <f t="shared" si="16"/>
        <v>8.8999181792495712</v>
      </c>
      <c r="S100">
        <v>4.4663490000000001</v>
      </c>
      <c r="T100">
        <v>5.4185150000000002</v>
      </c>
      <c r="U100">
        <f t="shared" si="17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5.3484619999999996</v>
      </c>
      <c r="I101">
        <v>5.3785959999999999</v>
      </c>
      <c r="J101" s="2">
        <f t="shared" si="9"/>
        <v>3.0134000000000327E-2</v>
      </c>
      <c r="K101" s="2">
        <f t="shared" si="10"/>
        <v>-3.3125641574074081</v>
      </c>
      <c r="L101" s="2">
        <f t="shared" si="11"/>
        <v>-3.7382880648148138</v>
      </c>
      <c r="M101" s="2">
        <f t="shared" si="12"/>
        <v>10.973081296940251</v>
      </c>
      <c r="N101" s="2">
        <f t="shared" si="13"/>
        <v>13.974797655536886</v>
      </c>
      <c r="O101" s="2">
        <f t="shared" si="14"/>
        <v>12.383319053569453</v>
      </c>
      <c r="P101" s="2">
        <f t="shared" si="15"/>
        <v>9.0805795600001969E-4</v>
      </c>
      <c r="Q101" s="2">
        <f t="shared" si="16"/>
        <v>13.750406568402624</v>
      </c>
      <c r="S101">
        <v>4.6956059999999997</v>
      </c>
      <c r="T101">
        <v>5.7108840000000001</v>
      </c>
      <c r="U101">
        <f t="shared" si="17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6.5583929999999997</v>
      </c>
      <c r="I102">
        <v>6.0071289999999999</v>
      </c>
      <c r="J102" s="2">
        <f t="shared" si="9"/>
        <v>-0.55126399999999975</v>
      </c>
      <c r="K102" s="2">
        <f t="shared" si="10"/>
        <v>-2.6840311574074081</v>
      </c>
      <c r="L102" s="2">
        <f t="shared" si="11"/>
        <v>-2.5283570648148137</v>
      </c>
      <c r="M102" s="2">
        <f t="shared" si="12"/>
        <v>7.2040232539337508</v>
      </c>
      <c r="N102" s="2">
        <f t="shared" si="13"/>
        <v>6.3925894471989801</v>
      </c>
      <c r="O102" s="2">
        <f t="shared" si="14"/>
        <v>6.7861891390141018</v>
      </c>
      <c r="P102" s="2">
        <f t="shared" si="15"/>
        <v>0.30389199769599973</v>
      </c>
      <c r="Q102" s="2">
        <f t="shared" si="16"/>
        <v>9.4840659028511247</v>
      </c>
      <c r="S102">
        <v>5.3733880000000003</v>
      </c>
      <c r="T102">
        <v>5.9636950000000004</v>
      </c>
      <c r="U102">
        <f t="shared" si="17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7.3357749999999999</v>
      </c>
      <c r="I103">
        <v>7.1868619999999996</v>
      </c>
      <c r="J103" s="2">
        <f t="shared" si="9"/>
        <v>-0.1489130000000003</v>
      </c>
      <c r="K103" s="2">
        <f t="shared" si="10"/>
        <v>-1.5042981574074084</v>
      </c>
      <c r="L103" s="2">
        <f t="shared" si="11"/>
        <v>-1.7509750648148135</v>
      </c>
      <c r="M103" s="2">
        <f t="shared" si="12"/>
        <v>2.2629129463793238</v>
      </c>
      <c r="N103" s="2">
        <f t="shared" si="13"/>
        <v>3.0659136776032403</v>
      </c>
      <c r="O103" s="2">
        <f t="shared" si="14"/>
        <v>2.6339885636672413</v>
      </c>
      <c r="P103" s="2">
        <f t="shared" si="15"/>
        <v>2.2175081569000089E-2</v>
      </c>
      <c r="Q103" s="2">
        <f t="shared" si="16"/>
        <v>3.6095746588257778</v>
      </c>
      <c r="S103">
        <v>6.4953919999999998</v>
      </c>
      <c r="T103">
        <v>7.5892429999999997</v>
      </c>
      <c r="U103">
        <f t="shared" si="17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10.816160999999999</v>
      </c>
      <c r="I104">
        <v>9.8519500000000004</v>
      </c>
      <c r="J104" s="2">
        <f t="shared" si="9"/>
        <v>-0.96421099999999882</v>
      </c>
      <c r="K104" s="2">
        <f t="shared" si="10"/>
        <v>1.1607898425925924</v>
      </c>
      <c r="L104" s="2">
        <f t="shared" si="11"/>
        <v>1.7294109351851858</v>
      </c>
      <c r="M104" s="2">
        <f t="shared" si="12"/>
        <v>1.3474330586661356</v>
      </c>
      <c r="N104" s="2">
        <f t="shared" si="13"/>
        <v>2.9908621827380992</v>
      </c>
      <c r="O104" s="2">
        <f t="shared" si="14"/>
        <v>2.0074826472315199</v>
      </c>
      <c r="P104" s="2">
        <f t="shared" si="15"/>
        <v>0.92970285252099771</v>
      </c>
      <c r="Q104" s="2">
        <f t="shared" si="16"/>
        <v>0.58553094080741441</v>
      </c>
      <c r="S104">
        <v>9.6104040000000008</v>
      </c>
      <c r="T104">
        <v>11.136310999999999</v>
      </c>
      <c r="U104">
        <f t="shared" si="17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11.961821</v>
      </c>
      <c r="I105">
        <v>10.823691</v>
      </c>
      <c r="J105" s="2">
        <f t="shared" si="9"/>
        <v>-1.1381300000000003</v>
      </c>
      <c r="K105" s="2">
        <f t="shared" si="10"/>
        <v>2.1325308425925922</v>
      </c>
      <c r="L105" s="2">
        <f t="shared" si="11"/>
        <v>2.8750709351851871</v>
      </c>
      <c r="M105" s="2">
        <f t="shared" si="12"/>
        <v>4.5476877946086711</v>
      </c>
      <c r="N105" s="2">
        <f t="shared" si="13"/>
        <v>8.2660328823466269</v>
      </c>
      <c r="O105" s="2">
        <f t="shared" si="14"/>
        <v>6.1311774439239386</v>
      </c>
      <c r="P105" s="2">
        <f t="shared" si="15"/>
        <v>1.2953398969000007</v>
      </c>
      <c r="Q105" s="2">
        <f t="shared" si="16"/>
        <v>3.0169638123219911</v>
      </c>
      <c r="S105">
        <v>10.771552</v>
      </c>
      <c r="T105">
        <v>12.600471000000001</v>
      </c>
      <c r="U105">
        <f t="shared" si="17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13.500403</v>
      </c>
      <c r="I106">
        <v>13.000705999999999</v>
      </c>
      <c r="J106" s="2">
        <f t="shared" si="9"/>
        <v>-0.49969700000000117</v>
      </c>
      <c r="K106" s="2">
        <f t="shared" si="10"/>
        <v>4.3095458425925912</v>
      </c>
      <c r="L106" s="2">
        <f t="shared" si="11"/>
        <v>4.413652935185187</v>
      </c>
      <c r="M106" s="2">
        <f t="shared" si="12"/>
        <v>18.572185369407087</v>
      </c>
      <c r="N106" s="2">
        <f t="shared" si="13"/>
        <v>19.480332232268815</v>
      </c>
      <c r="O106" s="2">
        <f t="shared" si="14"/>
        <v>19.02083965747391</v>
      </c>
      <c r="P106" s="2">
        <f t="shared" si="15"/>
        <v>0.24969709180900115</v>
      </c>
      <c r="Q106" s="2">
        <f t="shared" si="16"/>
        <v>15.319051062571342</v>
      </c>
      <c r="S106">
        <v>13.215975</v>
      </c>
      <c r="T106">
        <v>15.246349</v>
      </c>
      <c r="U106">
        <f t="shared" si="17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13.625719999999999</v>
      </c>
      <c r="I107">
        <v>14.031585</v>
      </c>
      <c r="J107" s="2">
        <f t="shared" si="9"/>
        <v>0.40586500000000036</v>
      </c>
      <c r="K107" s="2">
        <f t="shared" si="10"/>
        <v>5.3404248425925918</v>
      </c>
      <c r="L107" s="2">
        <f t="shared" si="11"/>
        <v>4.538969935185186</v>
      </c>
      <c r="M107" s="2">
        <f t="shared" si="12"/>
        <v>28.520137499380109</v>
      </c>
      <c r="N107" s="2">
        <f t="shared" si="13"/>
        <v>20.60224807251501</v>
      </c>
      <c r="O107" s="2">
        <f t="shared" si="14"/>
        <v>24.240027801643855</v>
      </c>
      <c r="P107" s="2">
        <f t="shared" si="15"/>
        <v>0.16472639822500029</v>
      </c>
      <c r="Q107" s="2">
        <f t="shared" si="16"/>
        <v>24.451392536227885</v>
      </c>
      <c r="S107">
        <v>15.243527</v>
      </c>
      <c r="T107">
        <v>17.401871</v>
      </c>
      <c r="U107">
        <f t="shared" si="17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13.714525</v>
      </c>
      <c r="I108">
        <v>10.90118</v>
      </c>
      <c r="J108" s="2">
        <f t="shared" si="9"/>
        <v>-2.813345</v>
      </c>
      <c r="K108" s="2">
        <f t="shared" si="10"/>
        <v>2.2100198425925921</v>
      </c>
      <c r="L108" s="2">
        <f t="shared" si="11"/>
        <v>4.6277749351851867</v>
      </c>
      <c r="M108" s="2">
        <f t="shared" si="12"/>
        <v>4.8841877046529856</v>
      </c>
      <c r="N108" s="2">
        <f t="shared" si="13"/>
        <v>21.416300850728259</v>
      </c>
      <c r="O108" s="2">
        <f t="shared" si="14"/>
        <v>10.22747443381191</v>
      </c>
      <c r="P108" s="2">
        <f t="shared" si="15"/>
        <v>7.9149100890249997</v>
      </c>
      <c r="Q108" s="2">
        <f t="shared" si="16"/>
        <v>3.2921559896961208</v>
      </c>
      <c r="S108">
        <v>14.913529</v>
      </c>
      <c r="T108">
        <v>17.110749999999999</v>
      </c>
      <c r="U108">
        <f t="shared" si="17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12.937701000000001</v>
      </c>
      <c r="I109">
        <v>8.9403500000000005</v>
      </c>
      <c r="J109" s="2">
        <f t="shared" si="9"/>
        <v>-3.9973510000000001</v>
      </c>
      <c r="K109" s="2">
        <f t="shared" si="10"/>
        <v>0.24918984259259247</v>
      </c>
      <c r="L109" s="2">
        <f t="shared" si="11"/>
        <v>3.8509509351851872</v>
      </c>
      <c r="M109" s="2">
        <f t="shared" si="12"/>
        <v>6.209557765132101E-2</v>
      </c>
      <c r="N109" s="2">
        <f t="shared" si="13"/>
        <v>14.829823105203667</v>
      </c>
      <c r="O109" s="2">
        <f t="shared" si="14"/>
        <v>0.95961785737059357</v>
      </c>
      <c r="P109" s="2">
        <f t="shared" si="15"/>
        <v>15.978815017201001</v>
      </c>
      <c r="Q109" s="2">
        <f t="shared" si="16"/>
        <v>2.1432978977781427E-2</v>
      </c>
      <c r="S109">
        <v>13.524543</v>
      </c>
      <c r="T109">
        <v>15.616877000000001</v>
      </c>
      <c r="U109">
        <f t="shared" si="17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9.7887459999999997</v>
      </c>
      <c r="I110">
        <v>7.1636199999999999</v>
      </c>
      <c r="J110" s="2">
        <f t="shared" si="9"/>
        <v>-2.6251259999999998</v>
      </c>
      <c r="K110" s="2">
        <f t="shared" si="10"/>
        <v>-1.5275401574074081</v>
      </c>
      <c r="L110" s="2">
        <f t="shared" si="11"/>
        <v>0.70199593518518633</v>
      </c>
      <c r="M110" s="2">
        <f t="shared" si="12"/>
        <v>2.3333789324922494</v>
      </c>
      <c r="N110" s="2">
        <f t="shared" si="13"/>
        <v>0.49279829301652434</v>
      </c>
      <c r="O110" s="2">
        <f t="shared" si="14"/>
        <v>-1.0723269813321401</v>
      </c>
      <c r="P110" s="2">
        <f t="shared" si="15"/>
        <v>6.8912865158759988</v>
      </c>
      <c r="Q110" s="2">
        <f t="shared" si="16"/>
        <v>3.6984292461946287</v>
      </c>
      <c r="S110">
        <v>7.9147090000000002</v>
      </c>
      <c r="T110">
        <v>9.3853279999999994</v>
      </c>
      <c r="U110">
        <f t="shared" si="17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5.5498799999999999</v>
      </c>
      <c r="I111">
        <v>5.9061490000000001</v>
      </c>
      <c r="J111" s="2">
        <f t="shared" si="9"/>
        <v>0.35626900000000017</v>
      </c>
      <c r="K111" s="2">
        <f t="shared" si="10"/>
        <v>-2.7850111574074079</v>
      </c>
      <c r="L111" s="2">
        <f t="shared" si="11"/>
        <v>-3.5368700648148135</v>
      </c>
      <c r="M111" s="2">
        <f t="shared" si="12"/>
        <v>7.75628714688375</v>
      </c>
      <c r="N111" s="2">
        <f t="shared" si="13"/>
        <v>12.509449855383142</v>
      </c>
      <c r="O111" s="2">
        <f t="shared" si="14"/>
        <v>9.8502225928095175</v>
      </c>
      <c r="P111" s="2">
        <f t="shared" si="15"/>
        <v>0.12692760036100012</v>
      </c>
      <c r="Q111" s="2">
        <f t="shared" si="16"/>
        <v>10.116223133501125</v>
      </c>
      <c r="S111">
        <v>4.2786520000000001</v>
      </c>
      <c r="T111">
        <v>4.3472080000000002</v>
      </c>
      <c r="U111">
        <f t="shared" si="17"/>
        <v>6.8556000000000061E-2</v>
      </c>
      <c r="V111"/>
    </row>
    <row r="112" spans="4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24</v>
      </c>
      <c r="F1" s="3" t="s">
        <v>25</v>
      </c>
      <c r="G1" s="3" t="s">
        <v>32</v>
      </c>
      <c r="H1" s="3" t="s">
        <v>33</v>
      </c>
      <c r="I1" s="3" t="s">
        <v>26</v>
      </c>
      <c r="J1" s="3" t="s">
        <v>27</v>
      </c>
      <c r="K1" s="3" t="s">
        <v>30</v>
      </c>
      <c r="L1" s="3" t="s">
        <v>31</v>
      </c>
      <c r="M1" s="3" t="s">
        <v>28</v>
      </c>
      <c r="N1" s="3" t="s">
        <v>29</v>
      </c>
      <c r="O1" s="3" t="s">
        <v>22</v>
      </c>
      <c r="P1" s="3" t="s">
        <v>23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 calculator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2020-12-04T20:03:37Z</dcterms:modified>
</cp:coreProperties>
</file>