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2C775F8A-82A8-4150-A03E-A26532CB1E2A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4" l="1"/>
  <c r="P25" i="4"/>
  <c r="K25" i="4"/>
  <c r="F25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38" i="4" l="1"/>
  <c r="U38" i="4"/>
  <c r="P38" i="4"/>
  <c r="K38" i="4"/>
  <c r="U35" i="4"/>
  <c r="P35" i="4"/>
  <c r="K35" i="4"/>
  <c r="F35" i="4"/>
  <c r="A1" i="5"/>
  <c r="U30" i="4" l="1"/>
  <c r="P30" i="4"/>
  <c r="K30" i="4"/>
  <c r="F30" i="4"/>
  <c r="U24" i="4"/>
  <c r="P24" i="4"/>
  <c r="K24" i="4"/>
  <c r="F2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37" i="4"/>
  <c r="P37" i="4"/>
  <c r="K37" i="4"/>
  <c r="F37" i="4"/>
  <c r="U34" i="4"/>
  <c r="P34" i="4"/>
  <c r="K34" i="4"/>
  <c r="F34" i="4"/>
  <c r="U32" i="4"/>
  <c r="P32" i="4"/>
  <c r="K32" i="4"/>
  <c r="F32" i="4"/>
  <c r="U29" i="4"/>
  <c r="P29" i="4"/>
  <c r="K29" i="4"/>
  <c r="F29" i="4"/>
  <c r="U27" i="4"/>
  <c r="P27" i="4"/>
  <c r="K27" i="4"/>
  <c r="F27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BG3" i="4" s="1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<sst xmlns="http://schemas.openxmlformats.org/spreadsheetml/2006/main" count="22567" uniqueCount="160">
  <si>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</si>
  <si>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</si>
  <si>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</si>
  <si>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</si>
  <si>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</si>
  <si>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</si>
  <si>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</si>
  <si>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</si>
  <si>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</si>
  <si>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</si>
  <si>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</si>
  <si>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</si>
  <si>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</si>
  <si>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</si>
  <si>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</si>
  <si>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</si>
  <si>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</si>
  <si>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</si>
  <si>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</si>
  <si>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</si>
  <si>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</si>
  <si>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</si>
  <si>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</si>
  <si>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</si>
  <si>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</si>
  <si>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</si>
  <si>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</si>
  <si>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</si>
  <si>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</si>
  <si>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</si>
  <si>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</si>
  <si>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</si>
  <si>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</si>
  <si>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</si>
  <si>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</si>
  <si>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</si>
  <si>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</si>
  <si>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</si>
  <si>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</si>
  <si>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</si>
  <si>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</si>
  <si>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</si>
  <si>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</si>
  <si>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</si>
  <si>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</si>
  <si>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</si>
  <si>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</si>
  <si>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</si>
  <si>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</si>
  <si>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</si>
  <si>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</si>
  <si>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</si>
  <si>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</si>
  <si>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</si>
  <si>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</si>
  <si>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</si>
  <si>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</si>
  <si>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</si>
  <si>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</si>
  <si>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</si>
  <si>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</si>
  <si>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</si>
  <si>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</si>
  <si>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</si>
  <si>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</si>
  <si>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</si>
  <si>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</si>
  <si>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</si>
  <si>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</si>
  <si>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</si>
  <si>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</si>
  <si>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</si>
  <si>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</si>
  <si>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</si>
  <si>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</si>
  <si>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</si>
  <si>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</si>
  <si>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</si>
  <si>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</si>
  <si>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</si>
  <si>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</si>
  <si>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</si>
  <si>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</si>
  <si>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</si>
  <si>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</si>
  <si>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</si>
  <si>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</si>
  <si>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</si>
  <si>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</si>
  <si>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</si>
  <si>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</si>
  <si>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</si>
  <si>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</si>
  <si>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</si>
  <si>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</si>
  <si>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</si>
  <si>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</si>
  <si>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</si>
  <si>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</si>
  <si>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</si>
  <si>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</si>
  <si>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</si>
  <si>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</si>
  <si>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</si>
  <si>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</si>
  <si>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</si>
  <si>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</si>
  <si>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</si>
  <si>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</si>
  <si>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</si>
  <si>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</si>
  <si>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</si>
  <si>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</si>
  <si>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</si>
  <si>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</si>
  <si>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</si>
  <si>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</si>
  <si>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</si>
  <si>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</si>
  <si>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</si>
  <si>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</si>
  <si>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</si>
  <si>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</si>
  <si>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</si>
  <si>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</si>
  <si>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</si>
  <si>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</si>
  <si>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</si>
  <si>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</si>
  <si>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</si>
  <si>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</si>
  <si>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</si>
  <si>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</si>
  <si>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</si>
  <si>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</si>
  <si>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</si>
  <si>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</si>
  <si>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</si>
  <si>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</si>
  <si>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</si>
  <si>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</si>
  <si>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</si>
  <si>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</si>
  <si>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</si>
  <si>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</si>
  <si>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</si>
  <si>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</si>
  <si>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</si>
  <si>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</si>
  <si>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</si>
  <si>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</si>
  <si>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</si>
  <si>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</si>
  <si>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</si>
  <si>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</si>
  <si>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</si>
  <si>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</si>
  <si>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</si>
  <si>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</si>
  <si>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C106+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</si>
</sst>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38"/>
  <sheetViews>
    <sheetView tabSelected="1" workbookViewId="0">
      <pane ySplit="3" topLeftCell="A16" activePane="bottomLeft" state="frozen"/>
      <selection pane="bottomLeft" activeCell="A24" sqref="A24:XFD24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9" t="s">
        <v>66</v>
      </c>
      <c r="Z3" s="69"/>
      <c r="AA3" s="75" t="s">
        <v>67</v>
      </c>
      <c r="AB3" s="75"/>
      <c r="AC3" s="73" t="s">
        <v>50</v>
      </c>
      <c r="AD3" s="73"/>
      <c r="AE3" s="72" t="s">
        <v>68</v>
      </c>
      <c r="AF3" s="72"/>
      <c r="AG3" s="76" t="s">
        <v>48</v>
      </c>
      <c r="AH3" s="76"/>
      <c r="AI3" s="75" t="s">
        <v>67</v>
      </c>
      <c r="AJ3" s="75"/>
      <c r="AK3" s="73" t="s">
        <v>50</v>
      </c>
      <c r="AL3" s="73"/>
      <c r="AM3" s="72" t="s">
        <v>68</v>
      </c>
      <c r="AN3" s="72"/>
      <c r="AP3" s="32" t="s">
        <v>53</v>
      </c>
      <c r="AQ3" s="69" t="s">
        <v>48</v>
      </c>
      <c r="AR3" s="69"/>
      <c r="AS3" s="74" t="s">
        <v>67</v>
      </c>
      <c r="AT3" s="74"/>
      <c r="AU3" s="71" t="s">
        <v>50</v>
      </c>
      <c r="AV3" s="71"/>
      <c r="AW3" s="72" t="s">
        <v>68</v>
      </c>
      <c r="AX3" s="72"/>
      <c r="AY3" s="69" t="s">
        <v>48</v>
      </c>
      <c r="AZ3" s="69"/>
      <c r="BA3" s="70" t="s">
        <v>67</v>
      </c>
      <c r="BB3" s="70"/>
      <c r="BC3" s="71" t="s">
        <v>50</v>
      </c>
      <c r="BD3" s="71"/>
      <c r="BE3" s="72" t="s">
        <v>68</v>
      </c>
      <c r="BF3" s="72"/>
      <c r="BG3">
        <f>MIN(BG6:BG90)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159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4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19" si="20">IF(E9&gt;0.8,"VG",IF(E9&gt;0.7,"G",IF(E9&gt;0.45,"S","NS")))</f>
        <v>NS</v>
      </c>
      <c r="G9" s="16" t="str">
        <f t="shared" ref="G9:G19" si="21">AH9</f>
        <v>NS</v>
      </c>
      <c r="H9" s="16" t="str">
        <f t="shared" ref="H9:H19" si="22">AZ9</f>
        <v>NS</v>
      </c>
      <c r="I9" s="16" t="str">
        <f t="shared" ref="I9:I19" si="23">BR9</f>
        <v>NS</v>
      </c>
      <c r="J9" s="19">
        <v>0</v>
      </c>
      <c r="K9" s="26" t="str">
        <f t="shared" ref="K9:K19" si="24">IF(ABS(J9)&lt;5%,"VG",IF(ABS(J9)&lt;10%,"G",IF(ABS(J9)&lt;15%,"S","NS")))</f>
        <v>VG</v>
      </c>
      <c r="L9" s="26" t="str">
        <f t="shared" ref="L9:L19" si="25">AM9</f>
        <v>S</v>
      </c>
      <c r="M9" s="26" t="str">
        <f t="shared" ref="M9:M19" si="26">BB9</f>
        <v>NS</v>
      </c>
      <c r="N9" s="26" t="str">
        <f t="shared" ref="N9:N19" si="27">BW9</f>
        <v>S</v>
      </c>
      <c r="O9" s="17">
        <v>0.80200000000000005</v>
      </c>
      <c r="P9" s="17" t="str">
        <f t="shared" ref="P9:P19" si="28">IF(O9&lt;=0.5,"VG",IF(O9&lt;=0.6,"G",IF(O9&lt;=0.7,"S","NS")))</f>
        <v>NS</v>
      </c>
      <c r="Q9" s="17" t="str">
        <f t="shared" ref="Q9:Q19" si="29">AL9</f>
        <v>NS</v>
      </c>
      <c r="R9" s="17" t="str">
        <f t="shared" ref="R9:R19" si="30">BD9</f>
        <v>NS</v>
      </c>
      <c r="S9" s="17" t="str">
        <f t="shared" ref="S9:S19" si="31">BV9</f>
        <v>NS</v>
      </c>
      <c r="T9" s="18">
        <v>0.54100000000000004</v>
      </c>
      <c r="U9" s="18" t="str">
        <f t="shared" ref="U9:U19" si="32">IF(T9&gt;0.85,"VG",IF(T9&gt;0.75,"G",IF(T9&gt;0.6,"S","NS")))</f>
        <v>NS</v>
      </c>
      <c r="V9" s="18" t="str">
        <f t="shared" ref="V9:V19" si="33">AN9</f>
        <v>S</v>
      </c>
      <c r="W9" s="18" t="str">
        <f t="shared" ref="W9:W19" si="34">BF9</f>
        <v>S</v>
      </c>
      <c r="X9" s="18" t="str">
        <f t="shared" ref="X9:X19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3" customFormat="1" x14ac:dyDescent="0.3">
      <c r="A10" s="62">
        <v>14159200</v>
      </c>
      <c r="B10" s="63">
        <v>23773037</v>
      </c>
      <c r="C10" s="63" t="s">
        <v>5</v>
      </c>
      <c r="D10" s="63" t="s">
        <v>132</v>
      </c>
      <c r="E10" s="64">
        <v>0.80900000000000005</v>
      </c>
      <c r="F10" s="64" t="str">
        <f t="shared" si="20"/>
        <v>VG</v>
      </c>
      <c r="G10" s="64" t="str">
        <f t="shared" si="21"/>
        <v>G</v>
      </c>
      <c r="H10" s="64" t="str">
        <f t="shared" si="22"/>
        <v>G</v>
      </c>
      <c r="I10" s="64" t="str">
        <f t="shared" si="23"/>
        <v>G</v>
      </c>
      <c r="J10" s="65">
        <v>1E-3</v>
      </c>
      <c r="K10" s="64" t="str">
        <f t="shared" si="24"/>
        <v>VG</v>
      </c>
      <c r="L10" s="64" t="str">
        <f t="shared" si="25"/>
        <v>VG</v>
      </c>
      <c r="M10" s="64" t="str">
        <f t="shared" si="26"/>
        <v>S</v>
      </c>
      <c r="N10" s="64" t="str">
        <f t="shared" si="27"/>
        <v>VG</v>
      </c>
      <c r="O10" s="64">
        <v>0.436</v>
      </c>
      <c r="P10" s="64" t="str">
        <f t="shared" si="28"/>
        <v>VG</v>
      </c>
      <c r="Q10" s="64" t="str">
        <f t="shared" si="29"/>
        <v>VG</v>
      </c>
      <c r="R10" s="64" t="str">
        <f t="shared" si="30"/>
        <v>VG</v>
      </c>
      <c r="S10" s="64" t="str">
        <f t="shared" si="31"/>
        <v>VG</v>
      </c>
      <c r="T10" s="64">
        <v>0.80900000000000005</v>
      </c>
      <c r="U10" s="64" t="str">
        <f t="shared" si="32"/>
        <v>G</v>
      </c>
      <c r="V10" s="64" t="str">
        <f t="shared" si="33"/>
        <v>G</v>
      </c>
      <c r="W10" s="64" t="str">
        <f t="shared" si="34"/>
        <v>G</v>
      </c>
      <c r="X10" s="64" t="str">
        <f t="shared" si="35"/>
        <v>VG</v>
      </c>
      <c r="Y10" s="66">
        <v>0.75970108906368805</v>
      </c>
      <c r="Z10" s="66">
        <v>0.75063879960706603</v>
      </c>
      <c r="AA10" s="66">
        <v>18.415634885623501</v>
      </c>
      <c r="AB10" s="66">
        <v>15.2545356125226</v>
      </c>
      <c r="AC10" s="66">
        <v>0.49020292832286499</v>
      </c>
      <c r="AD10" s="66">
        <v>0.49936079180581799</v>
      </c>
      <c r="AE10" s="66">
        <v>0.86660761316030299</v>
      </c>
      <c r="AF10" s="66">
        <v>0.81789718318883897</v>
      </c>
      <c r="AG10" s="67" t="s">
        <v>75</v>
      </c>
      <c r="AH10" s="67" t="s">
        <v>75</v>
      </c>
      <c r="AI10" s="67" t="s">
        <v>73</v>
      </c>
      <c r="AJ10" s="67" t="s">
        <v>73</v>
      </c>
      <c r="AK10" s="67" t="s">
        <v>77</v>
      </c>
      <c r="AL10" s="67" t="s">
        <v>77</v>
      </c>
      <c r="AM10" s="67" t="s">
        <v>77</v>
      </c>
      <c r="AN10" s="67" t="s">
        <v>75</v>
      </c>
      <c r="AP10" s="68" t="s">
        <v>80</v>
      </c>
      <c r="AQ10" s="66">
        <v>0.764077031229909</v>
      </c>
      <c r="AR10" s="66">
        <v>0.78185212897951994</v>
      </c>
      <c r="AS10" s="66">
        <v>11.7523691987757</v>
      </c>
      <c r="AT10" s="66">
        <v>11.2784086121226</v>
      </c>
      <c r="AU10" s="66">
        <v>0.48571902245031601</v>
      </c>
      <c r="AV10" s="66">
        <v>0.46706302681809397</v>
      </c>
      <c r="AW10" s="66">
        <v>0.80328492295590603</v>
      </c>
      <c r="AX10" s="66">
        <v>0.81869273756447003</v>
      </c>
      <c r="AY10" s="67" t="s">
        <v>75</v>
      </c>
      <c r="AZ10" s="67" t="s">
        <v>75</v>
      </c>
      <c r="BA10" s="67" t="s">
        <v>76</v>
      </c>
      <c r="BB10" s="67" t="s">
        <v>76</v>
      </c>
      <c r="BC10" s="67" t="s">
        <v>77</v>
      </c>
      <c r="BD10" s="67" t="s">
        <v>77</v>
      </c>
      <c r="BE10" s="67" t="s">
        <v>75</v>
      </c>
      <c r="BF10" s="67" t="s">
        <v>75</v>
      </c>
      <c r="BG10" s="63">
        <f t="shared" si="19"/>
        <v>1</v>
      </c>
      <c r="BH10" s="63" t="s">
        <v>80</v>
      </c>
      <c r="BI10" s="66">
        <v>0.77280838950758401</v>
      </c>
      <c r="BJ10" s="66">
        <v>0.79008821186110201</v>
      </c>
      <c r="BK10" s="66">
        <v>17.311852514792498</v>
      </c>
      <c r="BL10" s="66">
        <v>15.7081291725773</v>
      </c>
      <c r="BM10" s="66">
        <v>0.476646211033316</v>
      </c>
      <c r="BN10" s="66">
        <v>0.45816131235504698</v>
      </c>
      <c r="BO10" s="66">
        <v>0.86857741991317705</v>
      </c>
      <c r="BP10" s="66">
        <v>0.86727983833181699</v>
      </c>
      <c r="BQ10" s="63" t="s">
        <v>75</v>
      </c>
      <c r="BR10" s="63" t="s">
        <v>75</v>
      </c>
      <c r="BS10" s="63" t="s">
        <v>73</v>
      </c>
      <c r="BT10" s="63" t="s">
        <v>73</v>
      </c>
      <c r="BU10" s="63" t="s">
        <v>77</v>
      </c>
      <c r="BV10" s="63" t="s">
        <v>77</v>
      </c>
      <c r="BW10" s="63" t="s">
        <v>77</v>
      </c>
      <c r="BX10" s="63" t="s">
        <v>77</v>
      </c>
    </row>
    <row r="11" spans="1:76" x14ac:dyDescent="0.3">
      <c r="A11" s="2">
        <v>14159500</v>
      </c>
      <c r="B11" s="47">
        <v>23773009</v>
      </c>
      <c r="C11" s="47" t="s">
        <v>7</v>
      </c>
      <c r="D11" s="47" t="s">
        <v>132</v>
      </c>
      <c r="E11" s="16">
        <v>0.35</v>
      </c>
      <c r="F11" s="16" t="str">
        <f t="shared" si="20"/>
        <v>NS</v>
      </c>
      <c r="G11" s="16" t="str">
        <f t="shared" si="21"/>
        <v>NS</v>
      </c>
      <c r="H11" s="16" t="str">
        <f t="shared" si="22"/>
        <v>NS</v>
      </c>
      <c r="I11" s="16" t="str">
        <f t="shared" si="23"/>
        <v>S</v>
      </c>
      <c r="J11" s="19">
        <v>0</v>
      </c>
      <c r="K11" s="26" t="str">
        <f t="shared" si="24"/>
        <v>VG</v>
      </c>
      <c r="L11" s="26" t="str">
        <f t="shared" si="25"/>
        <v>NS</v>
      </c>
      <c r="M11" s="26" t="str">
        <f t="shared" si="26"/>
        <v>G</v>
      </c>
      <c r="N11" s="26" t="str">
        <f t="shared" si="27"/>
        <v>NS</v>
      </c>
      <c r="O11" s="17">
        <v>0.80500000000000005</v>
      </c>
      <c r="P11" s="17" t="str">
        <f t="shared" si="28"/>
        <v>NS</v>
      </c>
      <c r="Q11" s="17" t="str">
        <f t="shared" si="29"/>
        <v>NS</v>
      </c>
      <c r="R11" s="17" t="str">
        <f t="shared" si="30"/>
        <v>NS</v>
      </c>
      <c r="S11" s="17" t="str">
        <f t="shared" si="31"/>
        <v>NS</v>
      </c>
      <c r="T11" s="18">
        <v>0.42099999999999999</v>
      </c>
      <c r="U11" s="18" t="str">
        <f t="shared" si="32"/>
        <v>NS</v>
      </c>
      <c r="V11" s="18" t="str">
        <f t="shared" si="33"/>
        <v>NS</v>
      </c>
      <c r="W11" s="18" t="str">
        <f t="shared" si="34"/>
        <v>NS</v>
      </c>
      <c r="X11" s="18" t="str">
        <f t="shared" si="35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19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s="63" customFormat="1" x14ac:dyDescent="0.3">
      <c r="A12" s="62" t="s">
        <v>82</v>
      </c>
      <c r="B12" s="63">
        <v>23773411</v>
      </c>
      <c r="C12" s="63" t="s">
        <v>9</v>
      </c>
      <c r="D12" s="63" t="s">
        <v>159</v>
      </c>
      <c r="E12" s="64">
        <v>0.84399999999999997</v>
      </c>
      <c r="F12" s="64" t="str">
        <f t="shared" si="20"/>
        <v>VG</v>
      </c>
      <c r="G12" s="64" t="str">
        <f t="shared" si="21"/>
        <v>G</v>
      </c>
      <c r="H12" s="64" t="str">
        <f t="shared" si="22"/>
        <v>G</v>
      </c>
      <c r="I12" s="64" t="str">
        <f t="shared" si="23"/>
        <v>G</v>
      </c>
      <c r="J12" s="65">
        <v>-6.0000000000000001E-3</v>
      </c>
      <c r="K12" s="64" t="str">
        <f t="shared" si="24"/>
        <v>VG</v>
      </c>
      <c r="L12" s="64" t="str">
        <f t="shared" si="25"/>
        <v>VG</v>
      </c>
      <c r="M12" s="64" t="str">
        <f t="shared" si="26"/>
        <v>NS</v>
      </c>
      <c r="N12" s="64" t="str">
        <f t="shared" si="27"/>
        <v>VG</v>
      </c>
      <c r="O12" s="64">
        <v>0.39400000000000002</v>
      </c>
      <c r="P12" s="64" t="str">
        <f t="shared" si="28"/>
        <v>VG</v>
      </c>
      <c r="Q12" s="64" t="str">
        <f t="shared" si="29"/>
        <v>G</v>
      </c>
      <c r="R12" s="64" t="str">
        <f t="shared" si="30"/>
        <v>G</v>
      </c>
      <c r="S12" s="64" t="str">
        <f t="shared" si="31"/>
        <v>G</v>
      </c>
      <c r="T12" s="64">
        <v>0.84399999999999997</v>
      </c>
      <c r="U12" s="64" t="str">
        <f t="shared" si="32"/>
        <v>G</v>
      </c>
      <c r="V12" s="64" t="str">
        <f t="shared" si="33"/>
        <v>G</v>
      </c>
      <c r="W12" s="64" t="str">
        <f t="shared" si="34"/>
        <v>VG</v>
      </c>
      <c r="X12" s="64" t="str">
        <f t="shared" si="35"/>
        <v>VG</v>
      </c>
      <c r="Y12" s="66">
        <v>0.73647635295409697</v>
      </c>
      <c r="Z12" s="66">
        <v>0.71217887307743999</v>
      </c>
      <c r="AA12" s="66">
        <v>27.2620221999235</v>
      </c>
      <c r="AB12" s="66">
        <v>24.524223809741301</v>
      </c>
      <c r="AC12" s="66">
        <v>0.51334554351421302</v>
      </c>
      <c r="AD12" s="66">
        <v>0.53648963356486201</v>
      </c>
      <c r="AE12" s="66">
        <v>0.86031266235227699</v>
      </c>
      <c r="AF12" s="66">
        <v>0.80604704905596902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75</v>
      </c>
      <c r="AL12" s="67" t="s">
        <v>75</v>
      </c>
      <c r="AM12" s="67" t="s">
        <v>77</v>
      </c>
      <c r="AN12" s="67" t="s">
        <v>75</v>
      </c>
      <c r="AP12" s="68" t="s">
        <v>83</v>
      </c>
      <c r="AQ12" s="66">
        <v>0.73846200721585697</v>
      </c>
      <c r="AR12" s="66">
        <v>0.73940362028250395</v>
      </c>
      <c r="AS12" s="66">
        <v>26.413443273521001</v>
      </c>
      <c r="AT12" s="66">
        <v>26.218954908900098</v>
      </c>
      <c r="AU12" s="66">
        <v>0.51140785365903696</v>
      </c>
      <c r="AV12" s="66">
        <v>0.510486414821683</v>
      </c>
      <c r="AW12" s="66">
        <v>0.85207820283356694</v>
      </c>
      <c r="AX12" s="66">
        <v>0.85461743340531704</v>
      </c>
      <c r="AY12" s="67" t="s">
        <v>75</v>
      </c>
      <c r="AZ12" s="67" t="s">
        <v>75</v>
      </c>
      <c r="BA12" s="67" t="s">
        <v>73</v>
      </c>
      <c r="BB12" s="67" t="s">
        <v>73</v>
      </c>
      <c r="BC12" s="67" t="s">
        <v>75</v>
      </c>
      <c r="BD12" s="67" t="s">
        <v>75</v>
      </c>
      <c r="BE12" s="67" t="s">
        <v>77</v>
      </c>
      <c r="BF12" s="67" t="s">
        <v>77</v>
      </c>
      <c r="BG12" s="63">
        <f t="shared" si="19"/>
        <v>1</v>
      </c>
      <c r="BH12" s="63" t="s">
        <v>83</v>
      </c>
      <c r="BI12" s="66">
        <v>0.739728356583635</v>
      </c>
      <c r="BJ12" s="66">
        <v>0.74088756788968202</v>
      </c>
      <c r="BK12" s="66">
        <v>26.943030662540899</v>
      </c>
      <c r="BL12" s="66">
        <v>26.625025595358</v>
      </c>
      <c r="BM12" s="66">
        <v>0.51016825010614397</v>
      </c>
      <c r="BN12" s="66">
        <v>0.50903087539983105</v>
      </c>
      <c r="BO12" s="66">
        <v>0.85983829217951901</v>
      </c>
      <c r="BP12" s="66">
        <v>0.86117403136036696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75</v>
      </c>
      <c r="BV12" s="63" t="s">
        <v>75</v>
      </c>
      <c r="BW12" s="63" t="s">
        <v>77</v>
      </c>
      <c r="BX12" s="63" t="s">
        <v>77</v>
      </c>
    </row>
    <row r="13" spans="1:76" s="63" customFormat="1" x14ac:dyDescent="0.3">
      <c r="A13" s="62">
        <v>14162200</v>
      </c>
      <c r="B13" s="63">
        <v>23773405</v>
      </c>
      <c r="C13" s="63" t="s">
        <v>10</v>
      </c>
      <c r="D13" s="63" t="s">
        <v>132</v>
      </c>
      <c r="E13" s="64">
        <v>0.51600000000000001</v>
      </c>
      <c r="F13" s="64" t="str">
        <f t="shared" si="20"/>
        <v>S</v>
      </c>
      <c r="G13" s="64" t="str">
        <f t="shared" si="21"/>
        <v>S</v>
      </c>
      <c r="H13" s="64" t="str">
        <f t="shared" si="22"/>
        <v>S</v>
      </c>
      <c r="I13" s="64" t="str">
        <f t="shared" si="23"/>
        <v>S</v>
      </c>
      <c r="J13" s="65">
        <v>0</v>
      </c>
      <c r="K13" s="64" t="str">
        <f t="shared" si="24"/>
        <v>VG</v>
      </c>
      <c r="L13" s="64" t="str">
        <f t="shared" si="25"/>
        <v>S</v>
      </c>
      <c r="M13" s="64" t="str">
        <f t="shared" si="26"/>
        <v>NS</v>
      </c>
      <c r="N13" s="64" t="str">
        <f t="shared" si="27"/>
        <v>S</v>
      </c>
      <c r="O13" s="64">
        <v>0.69499999999999995</v>
      </c>
      <c r="P13" s="64" t="str">
        <f t="shared" si="28"/>
        <v>S</v>
      </c>
      <c r="Q13" s="64" t="str">
        <f t="shared" si="29"/>
        <v>NS</v>
      </c>
      <c r="R13" s="64" t="str">
        <f t="shared" si="30"/>
        <v>S</v>
      </c>
      <c r="S13" s="64" t="str">
        <f t="shared" si="31"/>
        <v>S</v>
      </c>
      <c r="T13" s="64">
        <v>0.57999999999999996</v>
      </c>
      <c r="U13" s="64" t="str">
        <f t="shared" si="32"/>
        <v>NS</v>
      </c>
      <c r="V13" s="64" t="str">
        <f t="shared" si="33"/>
        <v>NS</v>
      </c>
      <c r="W13" s="64" t="str">
        <f t="shared" si="34"/>
        <v>S</v>
      </c>
      <c r="X13" s="64" t="str">
        <f t="shared" si="35"/>
        <v>S</v>
      </c>
      <c r="Y13" s="66">
        <v>0.61474935919165996</v>
      </c>
      <c r="Z13" s="66">
        <v>0.50541865349041004</v>
      </c>
      <c r="AA13" s="66">
        <v>23.505529061268899</v>
      </c>
      <c r="AB13" s="66">
        <v>20.7573483741354</v>
      </c>
      <c r="AC13" s="66">
        <v>0.62068562155759599</v>
      </c>
      <c r="AD13" s="66">
        <v>0.70326477695786105</v>
      </c>
      <c r="AE13" s="66">
        <v>0.70620903477716401</v>
      </c>
      <c r="AF13" s="66">
        <v>0.59088709824975805</v>
      </c>
      <c r="AG13" s="67" t="s">
        <v>76</v>
      </c>
      <c r="AH13" s="67" t="s">
        <v>76</v>
      </c>
      <c r="AI13" s="67" t="s">
        <v>73</v>
      </c>
      <c r="AJ13" s="67" t="s">
        <v>73</v>
      </c>
      <c r="AK13" s="67" t="s">
        <v>76</v>
      </c>
      <c r="AL13" s="67" t="s">
        <v>73</v>
      </c>
      <c r="AM13" s="67" t="s">
        <v>76</v>
      </c>
      <c r="AN13" s="67" t="s">
        <v>73</v>
      </c>
      <c r="AP13" s="68" t="s">
        <v>84</v>
      </c>
      <c r="AQ13" s="66">
        <v>0.65361168481487997</v>
      </c>
      <c r="AR13" s="66">
        <v>0.62891701080685203</v>
      </c>
      <c r="AS13" s="66">
        <v>19.157711222465299</v>
      </c>
      <c r="AT13" s="66">
        <v>19.6352986175783</v>
      </c>
      <c r="AU13" s="66">
        <v>0.58854763204444205</v>
      </c>
      <c r="AV13" s="66">
        <v>0.60916581420262605</v>
      </c>
      <c r="AW13" s="66">
        <v>0.71557078302967803</v>
      </c>
      <c r="AX13" s="66">
        <v>0.69834539597761702</v>
      </c>
      <c r="AY13" s="67" t="s">
        <v>76</v>
      </c>
      <c r="AZ13" s="67" t="s">
        <v>76</v>
      </c>
      <c r="BA13" s="67" t="s">
        <v>73</v>
      </c>
      <c r="BB13" s="67" t="s">
        <v>73</v>
      </c>
      <c r="BC13" s="67" t="s">
        <v>75</v>
      </c>
      <c r="BD13" s="67" t="s">
        <v>76</v>
      </c>
      <c r="BE13" s="67" t="s">
        <v>76</v>
      </c>
      <c r="BF13" s="67" t="s">
        <v>76</v>
      </c>
      <c r="BG13" s="63">
        <f t="shared" si="19"/>
        <v>1</v>
      </c>
      <c r="BH13" s="63" t="s">
        <v>84</v>
      </c>
      <c r="BI13" s="66">
        <v>0.61216899059697905</v>
      </c>
      <c r="BJ13" s="66">
        <v>0.58873650283311596</v>
      </c>
      <c r="BK13" s="66">
        <v>23.1104136912037</v>
      </c>
      <c r="BL13" s="66">
        <v>22.9050585976862</v>
      </c>
      <c r="BM13" s="66">
        <v>0.62276079629583403</v>
      </c>
      <c r="BN13" s="66">
        <v>0.64129829031963304</v>
      </c>
      <c r="BO13" s="66">
        <v>0.702161749198008</v>
      </c>
      <c r="BP13" s="66">
        <v>0.683585110815213</v>
      </c>
      <c r="BQ13" s="63" t="s">
        <v>76</v>
      </c>
      <c r="BR13" s="63" t="s">
        <v>76</v>
      </c>
      <c r="BS13" s="63" t="s">
        <v>73</v>
      </c>
      <c r="BT13" s="63" t="s">
        <v>73</v>
      </c>
      <c r="BU13" s="63" t="s">
        <v>76</v>
      </c>
      <c r="BV13" s="63" t="s">
        <v>76</v>
      </c>
      <c r="BW13" s="63" t="s">
        <v>76</v>
      </c>
      <c r="BX13" s="63" t="s">
        <v>76</v>
      </c>
    </row>
    <row r="14" spans="1:76" s="63" customFormat="1" x14ac:dyDescent="0.3">
      <c r="A14" s="62">
        <v>14162500</v>
      </c>
      <c r="B14" s="63">
        <v>23772909</v>
      </c>
      <c r="C14" s="63" t="s">
        <v>11</v>
      </c>
      <c r="D14" s="63" t="s">
        <v>132</v>
      </c>
      <c r="E14" s="64">
        <v>0.69299999999999995</v>
      </c>
      <c r="F14" s="64" t="str">
        <f t="shared" si="20"/>
        <v>S</v>
      </c>
      <c r="G14" s="64" t="str">
        <f t="shared" si="21"/>
        <v>S</v>
      </c>
      <c r="H14" s="64" t="str">
        <f t="shared" si="22"/>
        <v>VG</v>
      </c>
      <c r="I14" s="64" t="str">
        <f t="shared" si="23"/>
        <v>G</v>
      </c>
      <c r="J14" s="65">
        <v>3.3000000000000002E-2</v>
      </c>
      <c r="K14" s="65" t="str">
        <f t="shared" si="24"/>
        <v>VG</v>
      </c>
      <c r="L14" s="64" t="str">
        <f t="shared" si="25"/>
        <v>G</v>
      </c>
      <c r="M14" s="64" t="str">
        <f t="shared" si="26"/>
        <v>G</v>
      </c>
      <c r="N14" s="64" t="str">
        <f t="shared" si="27"/>
        <v>G</v>
      </c>
      <c r="O14" s="64">
        <v>0.55000000000000004</v>
      </c>
      <c r="P14" s="64" t="str">
        <f t="shared" si="28"/>
        <v>G</v>
      </c>
      <c r="Q14" s="64" t="str">
        <f t="shared" si="29"/>
        <v>G</v>
      </c>
      <c r="R14" s="64" t="str">
        <f t="shared" si="30"/>
        <v>VG</v>
      </c>
      <c r="S14" s="64" t="str">
        <f t="shared" si="31"/>
        <v>VG</v>
      </c>
      <c r="T14" s="64">
        <v>0.76500000000000001</v>
      </c>
      <c r="U14" s="64" t="str">
        <f t="shared" si="32"/>
        <v>G</v>
      </c>
      <c r="V14" s="64" t="str">
        <f t="shared" si="33"/>
        <v>S</v>
      </c>
      <c r="W14" s="64" t="str">
        <f t="shared" si="34"/>
        <v>G</v>
      </c>
      <c r="X14" s="64" t="str">
        <f t="shared" si="35"/>
        <v>G</v>
      </c>
      <c r="Y14" s="66">
        <v>0.76488069174801598</v>
      </c>
      <c r="Z14" s="66">
        <v>0.68991725054118203</v>
      </c>
      <c r="AA14" s="66">
        <v>10.1443382784535</v>
      </c>
      <c r="AB14" s="66">
        <v>7.1222258413468396</v>
      </c>
      <c r="AC14" s="66">
        <v>0.484891027192693</v>
      </c>
      <c r="AD14" s="66">
        <v>0.55685074253234002</v>
      </c>
      <c r="AE14" s="66">
        <v>0.81843746163333897</v>
      </c>
      <c r="AF14" s="66">
        <v>0.72999307079166997</v>
      </c>
      <c r="AG14" s="67" t="s">
        <v>75</v>
      </c>
      <c r="AH14" s="67" t="s">
        <v>76</v>
      </c>
      <c r="AI14" s="67" t="s">
        <v>76</v>
      </c>
      <c r="AJ14" s="67" t="s">
        <v>75</v>
      </c>
      <c r="AK14" s="67" t="s">
        <v>77</v>
      </c>
      <c r="AL14" s="67" t="s">
        <v>75</v>
      </c>
      <c r="AM14" s="67" t="s">
        <v>75</v>
      </c>
      <c r="AN14" s="67" t="s">
        <v>76</v>
      </c>
      <c r="AP14" s="68" t="s">
        <v>85</v>
      </c>
      <c r="AQ14" s="66">
        <v>0.79347932251418196</v>
      </c>
      <c r="AR14" s="66">
        <v>0.80273521066028797</v>
      </c>
      <c r="AS14" s="66">
        <v>6.4806978964083202</v>
      </c>
      <c r="AT14" s="66">
        <v>5.7980864326347703</v>
      </c>
      <c r="AU14" s="66">
        <v>0.454445461508659</v>
      </c>
      <c r="AV14" s="66">
        <v>0.444145009360357</v>
      </c>
      <c r="AW14" s="66">
        <v>0.82084976638971097</v>
      </c>
      <c r="AX14" s="66">
        <v>0.82746101549721796</v>
      </c>
      <c r="AY14" s="67" t="s">
        <v>75</v>
      </c>
      <c r="AZ14" s="67" t="s">
        <v>77</v>
      </c>
      <c r="BA14" s="67" t="s">
        <v>75</v>
      </c>
      <c r="BB14" s="67" t="s">
        <v>75</v>
      </c>
      <c r="BC14" s="67" t="s">
        <v>77</v>
      </c>
      <c r="BD14" s="67" t="s">
        <v>77</v>
      </c>
      <c r="BE14" s="67" t="s">
        <v>75</v>
      </c>
      <c r="BF14" s="67" t="s">
        <v>75</v>
      </c>
      <c r="BG14" s="63">
        <f t="shared" si="19"/>
        <v>1</v>
      </c>
      <c r="BH14" s="63" t="s">
        <v>85</v>
      </c>
      <c r="BI14" s="66">
        <v>0.77201057728846201</v>
      </c>
      <c r="BJ14" s="66">
        <v>0.78145064939357001</v>
      </c>
      <c r="BK14" s="66">
        <v>8.3086932198694807</v>
      </c>
      <c r="BL14" s="66">
        <v>6.9422442839524603</v>
      </c>
      <c r="BM14" s="66">
        <v>0.47748237947754502</v>
      </c>
      <c r="BN14" s="66">
        <v>0.46749262091120802</v>
      </c>
      <c r="BO14" s="66">
        <v>0.81530771590621798</v>
      </c>
      <c r="BP14" s="66">
        <v>0.81882056470473397</v>
      </c>
      <c r="BQ14" s="63" t="s">
        <v>75</v>
      </c>
      <c r="BR14" s="63" t="s">
        <v>75</v>
      </c>
      <c r="BS14" s="63" t="s">
        <v>75</v>
      </c>
      <c r="BT14" s="63" t="s">
        <v>75</v>
      </c>
      <c r="BU14" s="63" t="s">
        <v>77</v>
      </c>
      <c r="BV14" s="63" t="s">
        <v>77</v>
      </c>
      <c r="BW14" s="63" t="s">
        <v>75</v>
      </c>
      <c r="BX14" s="63" t="s">
        <v>75</v>
      </c>
    </row>
    <row r="15" spans="1:76" s="47" customFormat="1" x14ac:dyDescent="0.3">
      <c r="A15" s="48">
        <v>14163150</v>
      </c>
      <c r="B15" s="47">
        <v>23772857</v>
      </c>
      <c r="C15" s="47" t="s">
        <v>25</v>
      </c>
      <c r="D15" s="47" t="s">
        <v>132</v>
      </c>
      <c r="E15" s="49">
        <v>0.24199999999999999</v>
      </c>
      <c r="F15" s="49" t="str">
        <f t="shared" si="20"/>
        <v>NS</v>
      </c>
      <c r="G15" s="49">
        <f t="shared" si="21"/>
        <v>0</v>
      </c>
      <c r="H15" s="49">
        <f t="shared" si="22"/>
        <v>0</v>
      </c>
      <c r="I15" s="49">
        <f t="shared" si="23"/>
        <v>0</v>
      </c>
      <c r="J15" s="50">
        <v>-0.33700000000000002</v>
      </c>
      <c r="K15" s="50" t="str">
        <f t="shared" si="24"/>
        <v>NS</v>
      </c>
      <c r="L15" s="49">
        <f t="shared" si="25"/>
        <v>0</v>
      </c>
      <c r="M15" s="49">
        <f t="shared" si="26"/>
        <v>0</v>
      </c>
      <c r="N15" s="49">
        <f t="shared" si="27"/>
        <v>0</v>
      </c>
      <c r="O15" s="49">
        <v>0.70399999999999996</v>
      </c>
      <c r="P15" s="49" t="str">
        <f t="shared" si="28"/>
        <v>NS</v>
      </c>
      <c r="Q15" s="49">
        <f t="shared" si="29"/>
        <v>0</v>
      </c>
      <c r="R15" s="49">
        <f t="shared" si="30"/>
        <v>0</v>
      </c>
      <c r="S15" s="49">
        <f t="shared" si="31"/>
        <v>0</v>
      </c>
      <c r="T15" s="49">
        <v>0.83</v>
      </c>
      <c r="U15" s="49" t="str">
        <f t="shared" si="32"/>
        <v>G</v>
      </c>
      <c r="V15" s="49">
        <f t="shared" si="33"/>
        <v>0</v>
      </c>
      <c r="W15" s="49">
        <f t="shared" si="34"/>
        <v>0</v>
      </c>
      <c r="X15" s="49">
        <f t="shared" si="35"/>
        <v>0</v>
      </c>
      <c r="Y15" s="49"/>
      <c r="Z15" s="50"/>
      <c r="AA15" s="49"/>
      <c r="AB15" s="49"/>
      <c r="AC15" s="49"/>
      <c r="AD15" s="50"/>
      <c r="AE15" s="49"/>
      <c r="AF15" s="49"/>
      <c r="AG15" s="49"/>
      <c r="AH15" s="50"/>
      <c r="AI15" s="49"/>
      <c r="AJ15" s="49"/>
    </row>
    <row r="16" spans="1:76" s="47" customFormat="1" x14ac:dyDescent="0.3">
      <c r="A16" s="48">
        <v>14163900</v>
      </c>
      <c r="B16" s="47">
        <v>23772801</v>
      </c>
      <c r="C16" s="47" t="s">
        <v>26</v>
      </c>
      <c r="D16" s="47" t="s">
        <v>132</v>
      </c>
      <c r="E16" s="49">
        <v>0.309</v>
      </c>
      <c r="F16" s="49" t="str">
        <f t="shared" si="20"/>
        <v>NS</v>
      </c>
      <c r="G16" s="49">
        <f t="shared" si="21"/>
        <v>0</v>
      </c>
      <c r="H16" s="49">
        <f t="shared" si="22"/>
        <v>0</v>
      </c>
      <c r="I16" s="49">
        <f t="shared" si="23"/>
        <v>0</v>
      </c>
      <c r="J16" s="50">
        <v>-0.32</v>
      </c>
      <c r="K16" s="50" t="str">
        <f t="shared" si="24"/>
        <v>NS</v>
      </c>
      <c r="L16" s="49">
        <f t="shared" si="25"/>
        <v>0</v>
      </c>
      <c r="M16" s="49">
        <f t="shared" si="26"/>
        <v>0</v>
      </c>
      <c r="N16" s="49">
        <f t="shared" si="27"/>
        <v>0</v>
      </c>
      <c r="O16" s="49">
        <v>0.69799999999999995</v>
      </c>
      <c r="P16" s="49" t="str">
        <f t="shared" si="28"/>
        <v>S</v>
      </c>
      <c r="Q16" s="49">
        <f t="shared" si="29"/>
        <v>0</v>
      </c>
      <c r="R16" s="49">
        <f t="shared" si="30"/>
        <v>0</v>
      </c>
      <c r="S16" s="49">
        <f t="shared" si="31"/>
        <v>0</v>
      </c>
      <c r="T16" s="49">
        <v>0.77100000000000002</v>
      </c>
      <c r="U16" s="49" t="str">
        <f t="shared" si="32"/>
        <v>G</v>
      </c>
      <c r="V16" s="49">
        <f t="shared" si="33"/>
        <v>0</v>
      </c>
      <c r="W16" s="49">
        <f t="shared" si="34"/>
        <v>0</v>
      </c>
      <c r="X16" s="49">
        <f t="shared" si="35"/>
        <v>0</v>
      </c>
      <c r="Y16" s="49"/>
      <c r="Z16" s="50"/>
      <c r="AA16" s="49"/>
      <c r="AB16" s="49"/>
      <c r="AC16" s="49"/>
      <c r="AD16" s="50"/>
      <c r="AE16" s="49"/>
      <c r="AF16" s="49"/>
      <c r="AG16" s="49"/>
      <c r="AH16" s="50"/>
      <c r="AI16" s="49"/>
      <c r="AJ16" s="49"/>
    </row>
    <row r="17" spans="1:76" s="47" customFormat="1" x14ac:dyDescent="0.3">
      <c r="A17" s="48">
        <v>14164700</v>
      </c>
      <c r="B17" s="47">
        <v>23774369</v>
      </c>
      <c r="C17" s="47" t="s">
        <v>12</v>
      </c>
      <c r="D17" s="47" t="s">
        <v>55</v>
      </c>
      <c r="E17" s="49">
        <v>0.38100000000000001</v>
      </c>
      <c r="F17" s="49" t="str">
        <f t="shared" si="20"/>
        <v>NS</v>
      </c>
      <c r="G17" s="49" t="str">
        <f t="shared" si="21"/>
        <v>NS</v>
      </c>
      <c r="H17" s="49" t="str">
        <f t="shared" si="22"/>
        <v>NS</v>
      </c>
      <c r="I17" s="49" t="str">
        <f t="shared" si="23"/>
        <v>NS</v>
      </c>
      <c r="J17" s="50">
        <v>0.33400000000000002</v>
      </c>
      <c r="K17" s="50" t="str">
        <f t="shared" si="24"/>
        <v>NS</v>
      </c>
      <c r="L17" s="49" t="str">
        <f t="shared" si="25"/>
        <v>S</v>
      </c>
      <c r="M17" s="49" t="str">
        <f t="shared" si="26"/>
        <v>NS</v>
      </c>
      <c r="N17" s="49" t="str">
        <f t="shared" si="27"/>
        <v>NS</v>
      </c>
      <c r="O17" s="49">
        <v>0.76100000000000001</v>
      </c>
      <c r="P17" s="49" t="str">
        <f t="shared" si="28"/>
        <v>NS</v>
      </c>
      <c r="Q17" s="49" t="str">
        <f t="shared" si="29"/>
        <v>NS</v>
      </c>
      <c r="R17" s="49" t="str">
        <f t="shared" si="30"/>
        <v>NS</v>
      </c>
      <c r="S17" s="49" t="str">
        <f t="shared" si="31"/>
        <v>NS</v>
      </c>
      <c r="T17" s="49">
        <v>0.67800000000000005</v>
      </c>
      <c r="U17" s="49" t="str">
        <f t="shared" si="32"/>
        <v>S</v>
      </c>
      <c r="V17" s="49" t="str">
        <f t="shared" si="33"/>
        <v>S</v>
      </c>
      <c r="W17" s="49" t="str">
        <f t="shared" si="34"/>
        <v>S</v>
      </c>
      <c r="X17" s="49" t="str">
        <f t="shared" si="35"/>
        <v>S</v>
      </c>
      <c r="Y17" s="51">
        <v>3.0704881282754101E-2</v>
      </c>
      <c r="Z17" s="51">
        <v>8.4524781993650294E-2</v>
      </c>
      <c r="AA17" s="51">
        <v>57.725781118164299</v>
      </c>
      <c r="AB17" s="51">
        <v>55.898433080474298</v>
      </c>
      <c r="AC17" s="51">
        <v>0.98452786589168995</v>
      </c>
      <c r="AD17" s="51">
        <v>0.956804691672417</v>
      </c>
      <c r="AE17" s="51">
        <v>0.60214454482463797</v>
      </c>
      <c r="AF17" s="51">
        <v>0.63132009052717497</v>
      </c>
      <c r="AG17" s="52" t="s">
        <v>73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76</v>
      </c>
      <c r="AN17" s="52" t="s">
        <v>76</v>
      </c>
      <c r="AP17" s="53" t="s">
        <v>86</v>
      </c>
      <c r="AQ17" s="51">
        <v>-0.140948274247363</v>
      </c>
      <c r="AR17" s="51">
        <v>-0.122937769553058</v>
      </c>
      <c r="AS17" s="51">
        <v>66.867307385937096</v>
      </c>
      <c r="AT17" s="51">
        <v>66.057230496528703</v>
      </c>
      <c r="AU17" s="51">
        <v>1.0681518029977599</v>
      </c>
      <c r="AV17" s="51">
        <v>1.0596875811073101</v>
      </c>
      <c r="AW17" s="51">
        <v>0.57818284597209202</v>
      </c>
      <c r="AX17" s="51">
        <v>0.60062178678829903</v>
      </c>
      <c r="AY17" s="52" t="s">
        <v>73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47">
        <f t="shared" ref="BG17:BG19" si="36">IF(BH17=AP17,1,0)</f>
        <v>1</v>
      </c>
      <c r="BH17" s="47" t="s">
        <v>86</v>
      </c>
      <c r="BI17" s="51">
        <v>-5.9165543784451997E-2</v>
      </c>
      <c r="BJ17" s="51">
        <v>-4.1886943092680901E-2</v>
      </c>
      <c r="BK17" s="51">
        <v>61.764911696754098</v>
      </c>
      <c r="BL17" s="51">
        <v>61.151691742809497</v>
      </c>
      <c r="BM17" s="51">
        <v>1.02915768654976</v>
      </c>
      <c r="BN17" s="51">
        <v>1.02072863342452</v>
      </c>
      <c r="BO17" s="51">
        <v>0.58744030239503198</v>
      </c>
      <c r="BP17" s="51">
        <v>0.61195296299156199</v>
      </c>
      <c r="BQ17" s="47" t="s">
        <v>73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</row>
    <row r="18" spans="1:76" s="63" customFormat="1" x14ac:dyDescent="0.3">
      <c r="A18" s="62">
        <v>14164900</v>
      </c>
      <c r="B18" s="63">
        <v>23772751</v>
      </c>
      <c r="C18" s="63" t="s">
        <v>13</v>
      </c>
      <c r="D18" s="63" t="s">
        <v>159</v>
      </c>
      <c r="E18" s="64">
        <v>0.77500000000000002</v>
      </c>
      <c r="F18" s="64" t="str">
        <f t="shared" si="20"/>
        <v>G</v>
      </c>
      <c r="G18" s="64" t="str">
        <f t="shared" si="21"/>
        <v>G</v>
      </c>
      <c r="H18" s="64" t="str">
        <f t="shared" si="22"/>
        <v>VG</v>
      </c>
      <c r="I18" s="64" t="str">
        <f t="shared" si="23"/>
        <v>VG</v>
      </c>
      <c r="J18" s="65">
        <v>-1.7999999999999999E-2</v>
      </c>
      <c r="K18" s="65" t="str">
        <f t="shared" si="24"/>
        <v>VG</v>
      </c>
      <c r="L18" s="64" t="str">
        <f t="shared" si="25"/>
        <v>G</v>
      </c>
      <c r="M18" s="64" t="str">
        <f t="shared" si="26"/>
        <v>VG</v>
      </c>
      <c r="N18" s="64" t="str">
        <f t="shared" si="27"/>
        <v>G</v>
      </c>
      <c r="O18" s="64">
        <v>0.47399999999999998</v>
      </c>
      <c r="P18" s="64" t="str">
        <f t="shared" si="28"/>
        <v>VG</v>
      </c>
      <c r="Q18" s="64" t="str">
        <f t="shared" si="29"/>
        <v>VG</v>
      </c>
      <c r="R18" s="64" t="str">
        <f t="shared" si="30"/>
        <v>VG</v>
      </c>
      <c r="S18" s="64" t="str">
        <f t="shared" si="31"/>
        <v>VG</v>
      </c>
      <c r="T18" s="64">
        <v>0.79400000000000004</v>
      </c>
      <c r="U18" s="64" t="str">
        <f t="shared" si="32"/>
        <v>G</v>
      </c>
      <c r="V18" s="64" t="str">
        <f t="shared" si="33"/>
        <v>G</v>
      </c>
      <c r="W18" s="64" t="str">
        <f t="shared" si="34"/>
        <v>VG</v>
      </c>
      <c r="X18" s="64" t="str">
        <f t="shared" si="35"/>
        <v>G</v>
      </c>
      <c r="Y18" s="66">
        <v>0.82957537734731002</v>
      </c>
      <c r="Z18" s="66">
        <v>0.770017181523593</v>
      </c>
      <c r="AA18" s="66">
        <v>4.1945904485044201</v>
      </c>
      <c r="AB18" s="66">
        <v>1.60133556975805</v>
      </c>
      <c r="AC18" s="66">
        <v>0.41282517201920899</v>
      </c>
      <c r="AD18" s="66">
        <v>0.47956523902010201</v>
      </c>
      <c r="AE18" s="66">
        <v>0.83981224617125405</v>
      </c>
      <c r="AF18" s="66">
        <v>0.77168278397218004</v>
      </c>
      <c r="AG18" s="67" t="s">
        <v>77</v>
      </c>
      <c r="AH18" s="67" t="s">
        <v>75</v>
      </c>
      <c r="AI18" s="67" t="s">
        <v>77</v>
      </c>
      <c r="AJ18" s="67" t="s">
        <v>77</v>
      </c>
      <c r="AK18" s="67" t="s">
        <v>77</v>
      </c>
      <c r="AL18" s="67" t="s">
        <v>77</v>
      </c>
      <c r="AM18" s="67" t="s">
        <v>75</v>
      </c>
      <c r="AN18" s="67" t="s">
        <v>75</v>
      </c>
      <c r="AP18" s="68" t="s">
        <v>87</v>
      </c>
      <c r="AQ18" s="66">
        <v>0.84535320975234196</v>
      </c>
      <c r="AR18" s="66">
        <v>0.852362033202411</v>
      </c>
      <c r="AS18" s="66">
        <v>0.65503642042571297</v>
      </c>
      <c r="AT18" s="66">
        <v>0.70929549035220396</v>
      </c>
      <c r="AU18" s="66">
        <v>0.39325156102380399</v>
      </c>
      <c r="AV18" s="66">
        <v>0.38423686288224501</v>
      </c>
      <c r="AW18" s="66">
        <v>0.84908178687649805</v>
      </c>
      <c r="AX18" s="66">
        <v>0.85623492331974904</v>
      </c>
      <c r="AY18" s="67" t="s">
        <v>77</v>
      </c>
      <c r="AZ18" s="67" t="s">
        <v>77</v>
      </c>
      <c r="BA18" s="67" t="s">
        <v>77</v>
      </c>
      <c r="BB18" s="67" t="s">
        <v>77</v>
      </c>
      <c r="BC18" s="67" t="s">
        <v>77</v>
      </c>
      <c r="BD18" s="67" t="s">
        <v>77</v>
      </c>
      <c r="BE18" s="67" t="s">
        <v>75</v>
      </c>
      <c r="BF18" s="67" t="s">
        <v>77</v>
      </c>
      <c r="BG18" s="63">
        <f t="shared" si="36"/>
        <v>1</v>
      </c>
      <c r="BH18" s="63" t="s">
        <v>87</v>
      </c>
      <c r="BI18" s="66">
        <v>0.83149852870428698</v>
      </c>
      <c r="BJ18" s="66">
        <v>0.840051780765255</v>
      </c>
      <c r="BK18" s="66">
        <v>2.4536945846266698</v>
      </c>
      <c r="BL18" s="66">
        <v>1.8573873082821999</v>
      </c>
      <c r="BM18" s="66">
        <v>0.41048930716367399</v>
      </c>
      <c r="BN18" s="66">
        <v>0.39993526880577102</v>
      </c>
      <c r="BO18" s="66">
        <v>0.83515826593662201</v>
      </c>
      <c r="BP18" s="66">
        <v>0.84255161739777595</v>
      </c>
      <c r="BQ18" s="63" t="s">
        <v>77</v>
      </c>
      <c r="BR18" s="63" t="s">
        <v>77</v>
      </c>
      <c r="BS18" s="63" t="s">
        <v>77</v>
      </c>
      <c r="BT18" s="63" t="s">
        <v>77</v>
      </c>
      <c r="BU18" s="63" t="s">
        <v>77</v>
      </c>
      <c r="BV18" s="63" t="s">
        <v>77</v>
      </c>
      <c r="BW18" s="63" t="s">
        <v>75</v>
      </c>
      <c r="BX18" s="63" t="s">
        <v>75</v>
      </c>
    </row>
    <row r="19" spans="1:76" s="63" customFormat="1" x14ac:dyDescent="0.3">
      <c r="A19" s="62">
        <v>14165000</v>
      </c>
      <c r="B19" s="63">
        <v>23773513</v>
      </c>
      <c r="C19" s="63" t="s">
        <v>14</v>
      </c>
      <c r="D19" s="63" t="s">
        <v>159</v>
      </c>
      <c r="E19" s="64">
        <v>0.72699999999999998</v>
      </c>
      <c r="F19" s="64" t="str">
        <f t="shared" si="20"/>
        <v>G</v>
      </c>
      <c r="G19" s="64" t="str">
        <f t="shared" si="21"/>
        <v>S</v>
      </c>
      <c r="H19" s="64" t="str">
        <f t="shared" si="22"/>
        <v>S</v>
      </c>
      <c r="I19" s="64" t="str">
        <f t="shared" si="23"/>
        <v>S</v>
      </c>
      <c r="J19" s="65">
        <v>3.0000000000000001E-3</v>
      </c>
      <c r="K19" s="65" t="str">
        <f t="shared" si="24"/>
        <v>VG</v>
      </c>
      <c r="L19" s="64" t="str">
        <f t="shared" si="25"/>
        <v>VG</v>
      </c>
      <c r="M19" s="64" t="str">
        <f t="shared" si="26"/>
        <v>NS</v>
      </c>
      <c r="N19" s="64" t="str">
        <f t="shared" si="27"/>
        <v>VG</v>
      </c>
      <c r="O19" s="64">
        <v>0.52200000000000002</v>
      </c>
      <c r="P19" s="64" t="str">
        <f t="shared" si="28"/>
        <v>G</v>
      </c>
      <c r="Q19" s="64" t="str">
        <f t="shared" si="29"/>
        <v>NS</v>
      </c>
      <c r="R19" s="64" t="str">
        <f t="shared" si="30"/>
        <v>NS</v>
      </c>
      <c r="S19" s="64" t="str">
        <f t="shared" si="31"/>
        <v>NS</v>
      </c>
      <c r="T19" s="64">
        <v>0.81399999999999995</v>
      </c>
      <c r="U19" s="64" t="str">
        <f t="shared" si="32"/>
        <v>G</v>
      </c>
      <c r="V19" s="64" t="str">
        <f t="shared" si="33"/>
        <v>VG</v>
      </c>
      <c r="W19" s="64" t="str">
        <f t="shared" si="34"/>
        <v>VG</v>
      </c>
      <c r="X19" s="64" t="str">
        <f t="shared" si="35"/>
        <v>VG</v>
      </c>
      <c r="Y19" s="66">
        <v>0.46449135700952998</v>
      </c>
      <c r="Z19" s="66">
        <v>0.48582826247624</v>
      </c>
      <c r="AA19" s="66">
        <v>36.925476905016303</v>
      </c>
      <c r="AB19" s="66">
        <v>35.422135499048998</v>
      </c>
      <c r="AC19" s="66">
        <v>0.73178456050293195</v>
      </c>
      <c r="AD19" s="66">
        <v>0.71705769469670899</v>
      </c>
      <c r="AE19" s="66">
        <v>0.86373220117502103</v>
      </c>
      <c r="AF19" s="66">
        <v>0.86641318681162205</v>
      </c>
      <c r="AG19" s="67" t="s">
        <v>76</v>
      </c>
      <c r="AH19" s="67" t="s">
        <v>76</v>
      </c>
      <c r="AI19" s="67" t="s">
        <v>73</v>
      </c>
      <c r="AJ19" s="67" t="s">
        <v>73</v>
      </c>
      <c r="AK19" s="67" t="s">
        <v>73</v>
      </c>
      <c r="AL19" s="67" t="s">
        <v>73</v>
      </c>
      <c r="AM19" s="67" t="s">
        <v>77</v>
      </c>
      <c r="AN19" s="67" t="s">
        <v>77</v>
      </c>
      <c r="AP19" s="68" t="s">
        <v>88</v>
      </c>
      <c r="AQ19" s="66">
        <v>0.43843094218020001</v>
      </c>
      <c r="AR19" s="66">
        <v>0.45450937038529099</v>
      </c>
      <c r="AS19" s="66">
        <v>40.067811319636199</v>
      </c>
      <c r="AT19" s="66">
        <v>39.605988650487703</v>
      </c>
      <c r="AU19" s="66">
        <v>0.74937911488097997</v>
      </c>
      <c r="AV19" s="66">
        <v>0.73857337456390104</v>
      </c>
      <c r="AW19" s="66">
        <v>0.87051913419226601</v>
      </c>
      <c r="AX19" s="66">
        <v>0.88200065354242896</v>
      </c>
      <c r="AY19" s="67" t="s">
        <v>73</v>
      </c>
      <c r="AZ19" s="67" t="s">
        <v>76</v>
      </c>
      <c r="BA19" s="67" t="s">
        <v>73</v>
      </c>
      <c r="BB19" s="67" t="s">
        <v>73</v>
      </c>
      <c r="BC19" s="67" t="s">
        <v>73</v>
      </c>
      <c r="BD19" s="67" t="s">
        <v>73</v>
      </c>
      <c r="BE19" s="67" t="s">
        <v>77</v>
      </c>
      <c r="BF19" s="67" t="s">
        <v>77</v>
      </c>
      <c r="BG19" s="63">
        <f t="shared" si="36"/>
        <v>1</v>
      </c>
      <c r="BH19" s="63" t="s">
        <v>88</v>
      </c>
      <c r="BI19" s="66">
        <v>0.48875926577338902</v>
      </c>
      <c r="BJ19" s="66">
        <v>0.49850744282400899</v>
      </c>
      <c r="BK19" s="66">
        <v>34.750583660210602</v>
      </c>
      <c r="BL19" s="66">
        <v>34.841960954976599</v>
      </c>
      <c r="BM19" s="66">
        <v>0.71501100287101205</v>
      </c>
      <c r="BN19" s="66">
        <v>0.70816139203997197</v>
      </c>
      <c r="BO19" s="66">
        <v>0.86944312864988105</v>
      </c>
      <c r="BP19" s="66">
        <v>0.88290786392832199</v>
      </c>
      <c r="BQ19" s="63" t="s">
        <v>76</v>
      </c>
      <c r="BR19" s="63" t="s">
        <v>76</v>
      </c>
      <c r="BS19" s="63" t="s">
        <v>73</v>
      </c>
      <c r="BT19" s="63" t="s">
        <v>73</v>
      </c>
      <c r="BU19" s="63" t="s">
        <v>73</v>
      </c>
      <c r="BV19" s="63" t="s">
        <v>73</v>
      </c>
      <c r="BW19" s="63" t="s">
        <v>77</v>
      </c>
      <c r="BX19" s="63" t="s">
        <v>77</v>
      </c>
    </row>
    <row r="21" spans="1:76" x14ac:dyDescent="0.3">
      <c r="A21" t="s">
        <v>57</v>
      </c>
    </row>
    <row r="22" spans="1:76" x14ac:dyDescent="0.3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3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s="77" customFormat="1" x14ac:dyDescent="0.3">
      <c r="A24" s="77">
        <v>14159200</v>
      </c>
      <c r="B24" s="77">
        <v>23773037</v>
      </c>
      <c r="C24" s="77" t="s">
        <v>58</v>
      </c>
      <c r="D24" s="77" t="s">
        <v>132</v>
      </c>
      <c r="E24" s="78">
        <v>0.60199999999999998</v>
      </c>
      <c r="F24" s="78" t="str">
        <f>IF(E24&gt;0.8,"VG",IF(E24&gt;0.7,"G",IF(E24&gt;0.45,"S","NS")))</f>
        <v>S</v>
      </c>
      <c r="G24" s="78"/>
      <c r="H24" s="78"/>
      <c r="I24" s="78"/>
      <c r="J24" s="79">
        <v>0.13600000000000001</v>
      </c>
      <c r="K24" s="78" t="str">
        <f>IF(ABS(J24)&lt;5%,"VG",IF(ABS(J24)&lt;10%,"G",IF(ABS(J24)&lt;15%,"S","NS")))</f>
        <v>S</v>
      </c>
      <c r="L24" s="78"/>
      <c r="M24" s="78"/>
      <c r="N24" s="78"/>
      <c r="O24" s="78">
        <v>0.59299999999999997</v>
      </c>
      <c r="P24" s="78" t="str">
        <f>IF(O24&lt;=0.5,"VG",IF(O24&lt;=0.6,"G",IF(O24&lt;=0.7,"S","NS")))</f>
        <v>G</v>
      </c>
      <c r="Q24" s="78"/>
      <c r="R24" s="78"/>
      <c r="S24" s="78"/>
      <c r="T24" s="78">
        <v>0.86599999999999999</v>
      </c>
      <c r="U24" s="78" t="str">
        <f>IF(T24&gt;0.85,"VG",IF(T24&gt;0.75,"G",IF(T24&gt;0.6,"S","NS")))</f>
        <v>VG</v>
      </c>
      <c r="V24" s="78"/>
      <c r="W24" s="78"/>
      <c r="X24" s="78"/>
      <c r="Y24" s="78"/>
      <c r="Z24" s="79"/>
      <c r="AA24" s="78"/>
      <c r="AB24" s="78"/>
      <c r="AC24" s="78"/>
      <c r="AD24" s="79"/>
      <c r="AE24" s="78"/>
      <c r="AF24" s="78"/>
      <c r="AG24" s="78"/>
      <c r="AH24" s="79"/>
      <c r="AI24" s="78"/>
      <c r="AJ24" s="78"/>
    </row>
    <row r="25" spans="1:76" s="63" customFormat="1" x14ac:dyDescent="0.3">
      <c r="A25" s="63">
        <v>14159200</v>
      </c>
      <c r="B25" s="63">
        <v>23773037</v>
      </c>
      <c r="C25" s="63" t="s">
        <v>58</v>
      </c>
      <c r="D25" s="63" t="s">
        <v>159</v>
      </c>
      <c r="E25" s="64">
        <v>0.48699999999999999</v>
      </c>
      <c r="F25" s="64" t="str">
        <f>IF(E25&gt;0.8,"VG",IF(E25&gt;0.7,"G",IF(E25&gt;0.45,"S","NS")))</f>
        <v>S</v>
      </c>
      <c r="G25" s="64"/>
      <c r="H25" s="64"/>
      <c r="I25" s="64"/>
      <c r="J25" s="65">
        <v>0.16600000000000001</v>
      </c>
      <c r="K25" s="64" t="str">
        <f>IF(ABS(J25)&lt;5%,"VG",IF(ABS(J25)&lt;10%,"G",IF(ABS(J25)&lt;15%,"S","NS")))</f>
        <v>NS</v>
      </c>
      <c r="L25" s="64"/>
      <c r="M25" s="64"/>
      <c r="N25" s="64"/>
      <c r="O25" s="64">
        <v>0.65900000000000003</v>
      </c>
      <c r="P25" s="64" t="str">
        <f>IF(O25&lt;=0.5,"VG",IF(O25&lt;=0.6,"G",IF(O25&lt;=0.7,"S","NS")))</f>
        <v>S</v>
      </c>
      <c r="Q25" s="64"/>
      <c r="R25" s="64"/>
      <c r="S25" s="64"/>
      <c r="T25" s="64">
        <v>0.88200000000000001</v>
      </c>
      <c r="U25" s="64" t="str">
        <f>IF(T25&gt;0.85,"VG",IF(T25&gt;0.75,"G",IF(T25&gt;0.6,"S","NS")))</f>
        <v>VG</v>
      </c>
      <c r="V25" s="64"/>
      <c r="W25" s="64"/>
      <c r="X25" s="64"/>
      <c r="Y25" s="64"/>
      <c r="Z25" s="65"/>
      <c r="AA25" s="64"/>
      <c r="AB25" s="64"/>
      <c r="AC25" s="64"/>
      <c r="AD25" s="65"/>
      <c r="AE25" s="64"/>
      <c r="AF25" s="64"/>
      <c r="AG25" s="64"/>
      <c r="AH25" s="65"/>
      <c r="AI25" s="64"/>
      <c r="AJ25" s="64"/>
    </row>
    <row r="26" spans="1:76" s="77" customFormat="1" x14ac:dyDescent="0.3">
      <c r="E26" s="78"/>
      <c r="F26" s="78"/>
      <c r="G26" s="78"/>
      <c r="H26" s="78"/>
      <c r="I26" s="78"/>
      <c r="J26" s="79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9"/>
      <c r="AA26" s="78"/>
      <c r="AB26" s="78"/>
      <c r="AC26" s="78"/>
      <c r="AD26" s="79"/>
      <c r="AE26" s="78"/>
      <c r="AF26" s="78"/>
      <c r="AG26" s="78"/>
      <c r="AH26" s="79"/>
      <c r="AI26" s="78"/>
      <c r="AJ26" s="78"/>
    </row>
    <row r="27" spans="1:76" s="47" customFormat="1" x14ac:dyDescent="0.3">
      <c r="A27" s="47">
        <v>14159500</v>
      </c>
      <c r="B27" s="47">
        <v>23773009</v>
      </c>
      <c r="C27" s="47" t="s">
        <v>7</v>
      </c>
      <c r="D27" s="47" t="s">
        <v>132</v>
      </c>
      <c r="E27" s="49">
        <v>-0.34</v>
      </c>
      <c r="F27" s="49" t="str">
        <f>IF(E27&gt;0.8,"VG",IF(E27&gt;0.7,"G",IF(E27&gt;0.45,"S","NS")))</f>
        <v>NS</v>
      </c>
      <c r="G27" s="49"/>
      <c r="H27" s="49"/>
      <c r="I27" s="49"/>
      <c r="J27" s="50">
        <v>0.48199999999999998</v>
      </c>
      <c r="K27" s="49" t="str">
        <f>IF(ABS(J27)&lt;5%,"VG",IF(ABS(J27)&lt;10%,"G",IF(ABS(J27)&lt;15%,"S","NS")))</f>
        <v>NS</v>
      </c>
      <c r="L27" s="49"/>
      <c r="M27" s="49"/>
      <c r="N27" s="49"/>
      <c r="O27" s="49">
        <v>0.89</v>
      </c>
      <c r="P27" s="49" t="str">
        <f>IF(O27&lt;=0.5,"VG",IF(O27&lt;=0.6,"G",IF(O27&lt;=0.7,"S","NS")))</f>
        <v>NS</v>
      </c>
      <c r="Q27" s="49"/>
      <c r="R27" s="49"/>
      <c r="S27" s="49"/>
      <c r="T27" s="49">
        <v>0.77900000000000003</v>
      </c>
      <c r="U27" s="49" t="str">
        <f>IF(T27&gt;0.85,"VG",IF(T27&gt;0.75,"G",IF(T27&gt;0.6,"S","NS")))</f>
        <v>G</v>
      </c>
      <c r="V27" s="49"/>
      <c r="W27" s="49"/>
      <c r="X27" s="49"/>
      <c r="Y27" s="49"/>
      <c r="Z27" s="50"/>
      <c r="AA27" s="49"/>
      <c r="AB27" s="49"/>
      <c r="AC27" s="49"/>
      <c r="AD27" s="50"/>
      <c r="AE27" s="49"/>
      <c r="AF27" s="49"/>
      <c r="AG27" s="49"/>
      <c r="AH27" s="50"/>
      <c r="AI27" s="49"/>
      <c r="AJ27" s="49"/>
    </row>
    <row r="28" spans="1:76" x14ac:dyDescent="0.3">
      <c r="K28" s="26"/>
    </row>
    <row r="29" spans="1:76" x14ac:dyDescent="0.3">
      <c r="A29">
        <v>14161100</v>
      </c>
      <c r="B29">
        <v>23773429</v>
      </c>
      <c r="C29" t="s">
        <v>59</v>
      </c>
      <c r="D29" t="s">
        <v>55</v>
      </c>
      <c r="E29" s="16">
        <v>0.90400000000000003</v>
      </c>
      <c r="F29" s="16" t="str">
        <f t="shared" ref="F29:F38" si="37">IF(E29&gt;0.8,"VG",IF(E29&gt;0.7,"G",IF(E29&gt;0.45,"S","NS")))</f>
        <v>VG</v>
      </c>
      <c r="J29" s="19">
        <v>5.8000000000000003E-2</v>
      </c>
      <c r="K29" s="26" t="str">
        <f t="shared" ref="K29:K37" si="38">IF(ABS(J29)&lt;5%,"VG",IF(ABS(J29)&lt;10%,"G",IF(ABS(J29)&lt;15%,"S","NS")))</f>
        <v>G</v>
      </c>
      <c r="O29" s="17">
        <v>0.307</v>
      </c>
      <c r="P29" s="17" t="str">
        <f t="shared" ref="P29:P37" si="39">IF(O29&lt;=0.5,"VG",IF(O29&lt;=0.6,"G",IF(O29&lt;=0.7,"S","NS")))</f>
        <v>VG</v>
      </c>
      <c r="T29" s="18">
        <v>0.91900000000000004</v>
      </c>
      <c r="U29" s="18" t="str">
        <f t="shared" ref="U29:U37" si="40">IF(T29&gt;0.85,"VG",IF(T29&gt;0.75,"G",IF(T29&gt;0.6,"S","NS")))</f>
        <v>VG</v>
      </c>
    </row>
    <row r="30" spans="1:76" s="47" customFormat="1" x14ac:dyDescent="0.3">
      <c r="A30" s="47">
        <v>14161100</v>
      </c>
      <c r="B30" s="47">
        <v>23773429</v>
      </c>
      <c r="C30" s="47" t="s">
        <v>59</v>
      </c>
      <c r="D30" s="47" t="s">
        <v>132</v>
      </c>
      <c r="E30" s="49">
        <v>0.104</v>
      </c>
      <c r="F30" s="49" t="str">
        <f t="shared" ref="F30" si="41">IF(E30&gt;0.8,"VG",IF(E30&gt;0.7,"G",IF(E30&gt;0.45,"S","NS")))</f>
        <v>NS</v>
      </c>
      <c r="G30" s="49"/>
      <c r="H30" s="49"/>
      <c r="I30" s="49"/>
      <c r="J30" s="50">
        <v>0.42799999999999999</v>
      </c>
      <c r="K30" s="49" t="str">
        <f t="shared" ref="K30" si="42">IF(ABS(J30)&lt;5%,"VG",IF(ABS(J30)&lt;10%,"G",IF(ABS(J30)&lt;15%,"S","NS")))</f>
        <v>NS</v>
      </c>
      <c r="L30" s="49"/>
      <c r="M30" s="49"/>
      <c r="N30" s="49"/>
      <c r="O30" s="49">
        <v>0.79400000000000004</v>
      </c>
      <c r="P30" s="49" t="str">
        <f t="shared" ref="P30" si="43">IF(O30&lt;=0.5,"VG",IF(O30&lt;=0.6,"G",IF(O30&lt;=0.7,"S","NS")))</f>
        <v>NS</v>
      </c>
      <c r="Q30" s="49"/>
      <c r="R30" s="49"/>
      <c r="S30" s="49"/>
      <c r="T30" s="49">
        <v>0.875</v>
      </c>
      <c r="U30" s="49" t="str">
        <f t="shared" ref="U30" si="44">IF(T30&gt;0.85,"VG",IF(T30&gt;0.75,"G",IF(T30&gt;0.6,"S","NS")))</f>
        <v>VG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s="47" customFormat="1" x14ac:dyDescent="0.3">
      <c r="A32" s="47">
        <v>14162200</v>
      </c>
      <c r="B32" s="47">
        <v>23773405</v>
      </c>
      <c r="C32" s="47" t="s">
        <v>10</v>
      </c>
      <c r="D32" s="47" t="s">
        <v>132</v>
      </c>
      <c r="E32" s="49">
        <v>-31.393000000000001</v>
      </c>
      <c r="F32" s="49" t="str">
        <f t="shared" si="37"/>
        <v>NS</v>
      </c>
      <c r="G32" s="49"/>
      <c r="H32" s="49"/>
      <c r="I32" s="49"/>
      <c r="J32" s="50">
        <v>-0.67200000000000004</v>
      </c>
      <c r="K32" s="49" t="str">
        <f t="shared" si="38"/>
        <v>NS</v>
      </c>
      <c r="L32" s="49"/>
      <c r="M32" s="49"/>
      <c r="N32" s="49"/>
      <c r="O32" s="49">
        <v>1.145</v>
      </c>
      <c r="P32" s="49" t="str">
        <f t="shared" si="39"/>
        <v>NS</v>
      </c>
      <c r="Q32" s="49"/>
      <c r="R32" s="49"/>
      <c r="S32" s="49"/>
      <c r="T32" s="49">
        <v>0.56999999999999995</v>
      </c>
      <c r="U32" s="49" t="str">
        <f t="shared" si="40"/>
        <v>NS</v>
      </c>
      <c r="V32" s="49"/>
      <c r="W32" s="49"/>
      <c r="X32" s="49"/>
      <c r="Y32" s="49"/>
      <c r="Z32" s="50"/>
      <c r="AA32" s="49"/>
      <c r="AB32" s="49"/>
      <c r="AC32" s="49"/>
      <c r="AD32" s="50"/>
      <c r="AE32" s="49"/>
      <c r="AF32" s="49"/>
      <c r="AG32" s="49"/>
      <c r="AH32" s="50"/>
      <c r="AI32" s="49"/>
      <c r="AJ32" s="49"/>
    </row>
    <row r="33" spans="1:36" x14ac:dyDescent="0.3">
      <c r="K33" s="26"/>
    </row>
    <row r="34" spans="1:36" x14ac:dyDescent="0.3">
      <c r="A34">
        <v>14162500</v>
      </c>
      <c r="B34">
        <v>23772909</v>
      </c>
      <c r="C34" t="s">
        <v>11</v>
      </c>
      <c r="D34" t="s">
        <v>55</v>
      </c>
      <c r="E34" s="16">
        <v>0.88500000000000001</v>
      </c>
      <c r="F34" s="16" t="str">
        <f t="shared" si="37"/>
        <v>VG</v>
      </c>
      <c r="J34" s="19">
        <v>-1.6E-2</v>
      </c>
      <c r="K34" s="19" t="str">
        <f t="shared" si="38"/>
        <v>VG</v>
      </c>
      <c r="O34" s="17">
        <v>0.33700000000000002</v>
      </c>
      <c r="P34" s="17" t="str">
        <f t="shared" si="39"/>
        <v>VG</v>
      </c>
      <c r="T34" s="18">
        <v>0.92100000000000004</v>
      </c>
      <c r="U34" s="18" t="str">
        <f t="shared" si="40"/>
        <v>VG</v>
      </c>
    </row>
    <row r="35" spans="1:36" s="47" customFormat="1" x14ac:dyDescent="0.3">
      <c r="A35" s="47">
        <v>14162500</v>
      </c>
      <c r="B35" s="47">
        <v>23772909</v>
      </c>
      <c r="C35" s="47" t="s">
        <v>11</v>
      </c>
      <c r="D35" s="47" t="s">
        <v>132</v>
      </c>
      <c r="E35" s="49">
        <v>0.34200000000000003</v>
      </c>
      <c r="F35" s="49" t="str">
        <f t="shared" si="37"/>
        <v>NS</v>
      </c>
      <c r="G35" s="49"/>
      <c r="H35" s="49"/>
      <c r="I35" s="49"/>
      <c r="J35" s="50">
        <v>-0.11</v>
      </c>
      <c r="K35" s="50" t="str">
        <f t="shared" si="38"/>
        <v>S</v>
      </c>
      <c r="L35" s="49"/>
      <c r="M35" s="49"/>
      <c r="N35" s="49"/>
      <c r="O35" s="49">
        <v>0.754</v>
      </c>
      <c r="P35" s="49" t="str">
        <f t="shared" si="39"/>
        <v>NS</v>
      </c>
      <c r="Q35" s="49"/>
      <c r="R35" s="49"/>
      <c r="S35" s="49"/>
      <c r="T35" s="49">
        <v>0.65300000000000002</v>
      </c>
      <c r="U35" s="49" t="str">
        <f t="shared" si="40"/>
        <v>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7" spans="1:36" x14ac:dyDescent="0.3">
      <c r="A37">
        <v>14164900</v>
      </c>
      <c r="B37">
        <v>23772751</v>
      </c>
      <c r="C37" t="s">
        <v>60</v>
      </c>
      <c r="D37" t="s">
        <v>55</v>
      </c>
      <c r="E37" s="16">
        <v>0.88600000000000001</v>
      </c>
      <c r="F37" s="16" t="str">
        <f t="shared" si="37"/>
        <v>VG</v>
      </c>
      <c r="J37" s="19" t="s">
        <v>158</v>
      </c>
      <c r="K37" s="19" t="e">
        <f t="shared" si="38"/>
        <v>#VALUE!</v>
      </c>
      <c r="O37" s="17">
        <v>0.33300000000000002</v>
      </c>
      <c r="P37" s="17" t="str">
        <f t="shared" si="39"/>
        <v>VG</v>
      </c>
      <c r="T37" s="18">
        <v>0.93</v>
      </c>
      <c r="U37" s="18" t="str">
        <f t="shared" si="40"/>
        <v>VG</v>
      </c>
    </row>
    <row r="38" spans="1:36" s="63" customFormat="1" x14ac:dyDescent="0.3">
      <c r="A38" s="63">
        <v>14164900</v>
      </c>
      <c r="B38" s="63">
        <v>23772751</v>
      </c>
      <c r="C38" s="63" t="s">
        <v>60</v>
      </c>
      <c r="D38" s="63" t="s">
        <v>159</v>
      </c>
      <c r="E38" s="64">
        <v>0.77200000000000002</v>
      </c>
      <c r="F38" s="64" t="str">
        <f t="shared" si="37"/>
        <v>G</v>
      </c>
      <c r="G38" s="64"/>
      <c r="H38" s="64"/>
      <c r="I38" s="64"/>
      <c r="J38" s="65">
        <v>-6.3E-2</v>
      </c>
      <c r="K38" s="65" t="str">
        <f t="shared" ref="K38" si="45">IF(ABS(J38)&lt;5%,"VG",IF(ABS(J38)&lt;10%,"G",IF(ABS(J38)&lt;15%,"S","NS")))</f>
        <v>G</v>
      </c>
      <c r="L38" s="64"/>
      <c r="M38" s="64"/>
      <c r="N38" s="64"/>
      <c r="O38" s="64">
        <v>0.46800000000000003</v>
      </c>
      <c r="P38" s="64" t="str">
        <f t="shared" ref="P38" si="46">IF(O38&lt;=0.5,"VG",IF(O38&lt;=0.6,"G",IF(O38&lt;=0.7,"S","NS")))</f>
        <v>VG</v>
      </c>
      <c r="Q38" s="64"/>
      <c r="R38" s="64"/>
      <c r="S38" s="64"/>
      <c r="T38" s="64">
        <v>0.83699999999999997</v>
      </c>
      <c r="U38" s="64" t="str">
        <f t="shared" ref="U38" si="47">IF(T38&gt;0.85,"VG",IF(T38&gt;0.75,"G",IF(T38&gt;0.6,"S","NS")))</f>
        <v>G</v>
      </c>
      <c r="V38" s="64"/>
      <c r="W38" s="64"/>
      <c r="X38" s="64"/>
      <c r="Y38" s="64"/>
      <c r="Z38" s="65"/>
      <c r="AA38" s="64"/>
      <c r="AB38" s="64"/>
      <c r="AC38" s="64"/>
      <c r="AD38" s="65"/>
      <c r="AE38" s="64"/>
      <c r="AF38" s="64"/>
      <c r="AG38" s="64"/>
      <c r="AH38" s="65"/>
      <c r="AI38" s="64"/>
      <c r="AJ38" s="64"/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2020-11-14T20:35:39Z</dcterms:modified>
</cp:coreProperties>
</file>