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938BD633-D7B1-46AE-A2A0-81D69BBC98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istics calculator" sheetId="1" r:id="rId1"/>
    <sheet name="Mohawk" sheetId="4" r:id="rId2"/>
    <sheet name="Sheet1" sheetId="2" r:id="rId3"/>
    <sheet name="Lookout49" sheetId="6" r:id="rId4"/>
    <sheet name="Clear Lake" sheetId="5" r:id="rId5"/>
    <sheet name="SFork48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6" l="1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1" i="1" l="1"/>
  <c r="A2" i="5" l="1"/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P1" i="1" l="1"/>
  <c r="R2" i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<sst xmlns="http://schemas.openxmlformats.org/spreadsheetml/2006/main" count="79" uniqueCount="63">
  <si>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</si>
  <si>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</si>
  <si>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</si>
  <si>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</si>
  <si>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</si>
  <si>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</si>
  <si>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</si>
  <si>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</si>
  <si>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</si>
  <si>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</si>
  <si>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</si>
  <si>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</si>
  <si>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</si>
  <si>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</si>
  <si>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</si>
  <si>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</si>
  <si>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</si>
  <si>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</si>
  <si>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</si>
  <si>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</si>
  <si>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</si>
  <si>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</si>
  <si>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</si>
  <si>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</si>
  <si>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</si>
  <si>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</si>
  <si>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</si>
  <si>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</si>
  <si>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</si>
  <si>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</si>
  <si>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</si>
  <si>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</si>
  <si>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</si>
  <si>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</si>
  <si>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</si>
  <si>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</si>
  <si>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</si>
  <si>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</si>
  <si>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</si>
  <si>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</si>
  <si>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</si>
  <si>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</si>
  <si>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</si>
  <si>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</si>
  <si>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>ET</t>
  </si>
  <si>
    <t>ET_MULT</t>
  </si>
  <si>
    <t>spring</t>
  </si>
  <si>
    <t>Mohawk</t>
  </si>
  <si>
    <t>C180</t>
  </si>
  <si>
    <t>C182</t>
  </si>
  <si>
    <t xml:space="preserve"> USGS_14158500_flow_MCKENZIE RIVER AT OUTLET OF CLEAR LAKE  OR_23773373</t>
  </si>
  <si>
    <t>C200</t>
  </si>
  <si>
    <t xml:space="preserve"> Obs:..\Observations\McKenzie\USGS_14159200_flow_SO FK MCKENZIE RIVER ABOVE COUGAR LAKE NR RAINBOW_23773037.csv</t>
  </si>
  <si>
    <t xml:space="preserve"> C254+ adjusted Q (cfs)</t>
  </si>
  <si>
    <t>diff^2</t>
  </si>
  <si>
    <t xml:space="preserve"> C254+PEST_Jan24 adjusted Q (cfs)</t>
  </si>
  <si>
    <t xml:space="preserve"> Obs:..\Observations\McKenzie\USGS_14161500_flow_LOOKOUT CREEK NEAR BLUE RIVER_23773411.csv</t>
  </si>
  <si>
    <t>Lookout49</t>
  </si>
  <si>
    <t>PEST_Lookout49</t>
  </si>
  <si>
    <t>PEST_Lookout49 - Lookout49</t>
  </si>
  <si>
    <t>Phi =</t>
  </si>
  <si>
    <t xml:space="preserve"> Q_DISCHARG (cfs)</t>
  </si>
  <si>
    <t xml:space="preserve"> Obs:..\Observations\Willamette Gages\Flow\USGS 14185000_flow_SOUTH SANTIAM RIVER BELOW CASCADIA  OR_23785793.csv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</si>
</sst>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16" fontId="0" fillId="0" borderId="0" xfId="0" applyNumberFormat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0" fillId="33" borderId="0" xfId="0" applyNumberForma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gaged flow for 2010-18, Quartzville53 using C584</a:t>
            </a:r>
          </a:p>
        </c:rich>
      </c:tx>
      <c:layout>
        <c:manualLayout>
          <c:xMode val="edge"/>
          <c:yMode val="edge"/>
          <c:x val="0.13523430620605165"/>
          <c:y val="1.4850561836511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Q_DISCHARG (cfs)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886.71038799999997</c:v>
                </c:pt>
                <c:pt idx="1">
                  <c:v>697.33947799999999</c:v>
                </c:pt>
                <c:pt idx="2">
                  <c:v>721.22247300000004</c:v>
                </c:pt>
                <c:pt idx="3">
                  <c:v>1047.6141359999999</c:v>
                </c:pt>
                <c:pt idx="4">
                  <c:v>938.81384300000002</c:v>
                </c:pt>
                <c:pt idx="5">
                  <c:v>1087.9339600000001</c:v>
                </c:pt>
                <c:pt idx="6">
                  <c:v>190.61325099999999</c:v>
                </c:pt>
                <c:pt idx="7">
                  <c:v>55.140545000000003</c:v>
                </c:pt>
                <c:pt idx="8">
                  <c:v>159.40022300000001</c:v>
                </c:pt>
                <c:pt idx="9">
                  <c:v>403.064911</c:v>
                </c:pt>
                <c:pt idx="10">
                  <c:v>918.69183299999997</c:v>
                </c:pt>
                <c:pt idx="11">
                  <c:v>2037.753784</c:v>
                </c:pt>
                <c:pt idx="12">
                  <c:v>1694.26001</c:v>
                </c:pt>
                <c:pt idx="13">
                  <c:v>738.21490500000004</c:v>
                </c:pt>
                <c:pt idx="14">
                  <c:v>1906.1538089999999</c:v>
                </c:pt>
                <c:pt idx="15">
                  <c:v>1619.2945560000001</c:v>
                </c:pt>
                <c:pt idx="16">
                  <c:v>931.02880900000002</c:v>
                </c:pt>
                <c:pt idx="17">
                  <c:v>543.40020800000002</c:v>
                </c:pt>
                <c:pt idx="18">
                  <c:v>191.58781400000001</c:v>
                </c:pt>
                <c:pt idx="19">
                  <c:v>53.739719000000001</c:v>
                </c:pt>
                <c:pt idx="20">
                  <c:v>35.215862000000001</c:v>
                </c:pt>
                <c:pt idx="21">
                  <c:v>172.79556299999999</c:v>
                </c:pt>
                <c:pt idx="22">
                  <c:v>564.81317100000001</c:v>
                </c:pt>
                <c:pt idx="23">
                  <c:v>739.64129600000001</c:v>
                </c:pt>
                <c:pt idx="24">
                  <c:v>1637.5291749999999</c:v>
                </c:pt>
                <c:pt idx="25">
                  <c:v>1633.4334719999999</c:v>
                </c:pt>
                <c:pt idx="26">
                  <c:v>2088.1035160000001</c:v>
                </c:pt>
                <c:pt idx="27">
                  <c:v>1674.4774170000001</c:v>
                </c:pt>
                <c:pt idx="28">
                  <c:v>920.709656</c:v>
                </c:pt>
                <c:pt idx="29">
                  <c:v>741.96478300000001</c:v>
                </c:pt>
                <c:pt idx="30">
                  <c:v>214.84451300000001</c:v>
                </c:pt>
                <c:pt idx="31">
                  <c:v>56.193007999999999</c:v>
                </c:pt>
                <c:pt idx="32">
                  <c:v>33.520240999999999</c:v>
                </c:pt>
                <c:pt idx="33">
                  <c:v>498.03875699999998</c:v>
                </c:pt>
                <c:pt idx="34">
                  <c:v>1551.5017089999999</c:v>
                </c:pt>
                <c:pt idx="35">
                  <c:v>1935.528687</c:v>
                </c:pt>
                <c:pt idx="36">
                  <c:v>1193.755737</c:v>
                </c:pt>
                <c:pt idx="37">
                  <c:v>946.14801</c:v>
                </c:pt>
                <c:pt idx="38">
                  <c:v>835.12347399999999</c:v>
                </c:pt>
                <c:pt idx="39">
                  <c:v>921.21893299999999</c:v>
                </c:pt>
                <c:pt idx="40">
                  <c:v>529.57080099999996</c:v>
                </c:pt>
                <c:pt idx="41">
                  <c:v>370.33642600000002</c:v>
                </c:pt>
                <c:pt idx="42">
                  <c:v>122.351158</c:v>
                </c:pt>
                <c:pt idx="43">
                  <c:v>53.167965000000002</c:v>
                </c:pt>
                <c:pt idx="44">
                  <c:v>319.29376200000002</c:v>
                </c:pt>
                <c:pt idx="45">
                  <c:v>581.30645800000002</c:v>
                </c:pt>
                <c:pt idx="46">
                  <c:v>664.57232699999997</c:v>
                </c:pt>
                <c:pt idx="47">
                  <c:v>617.40588400000001</c:v>
                </c:pt>
                <c:pt idx="48">
                  <c:v>677.53668200000004</c:v>
                </c:pt>
                <c:pt idx="49">
                  <c:v>2084.6052249999998</c:v>
                </c:pt>
                <c:pt idx="50">
                  <c:v>2180.4272460000002</c:v>
                </c:pt>
                <c:pt idx="51">
                  <c:v>1166.9305420000001</c:v>
                </c:pt>
                <c:pt idx="52">
                  <c:v>901.77288799999997</c:v>
                </c:pt>
                <c:pt idx="53">
                  <c:v>347.65368699999999</c:v>
                </c:pt>
                <c:pt idx="54">
                  <c:v>128.83024599999999</c:v>
                </c:pt>
                <c:pt idx="55">
                  <c:v>48.333351</c:v>
                </c:pt>
                <c:pt idx="56">
                  <c:v>57.515948999999999</c:v>
                </c:pt>
                <c:pt idx="57">
                  <c:v>429.51379400000002</c:v>
                </c:pt>
                <c:pt idx="58">
                  <c:v>1384.536499</c:v>
                </c:pt>
                <c:pt idx="59">
                  <c:v>1914.740601</c:v>
                </c:pt>
                <c:pt idx="60">
                  <c:v>1122.851318</c:v>
                </c:pt>
                <c:pt idx="61">
                  <c:v>966.76525900000001</c:v>
                </c:pt>
                <c:pt idx="62">
                  <c:v>545.38006600000006</c:v>
                </c:pt>
                <c:pt idx="63">
                  <c:v>610.06664999999998</c:v>
                </c:pt>
                <c:pt idx="64">
                  <c:v>291.46755999999999</c:v>
                </c:pt>
                <c:pt idx="65">
                  <c:v>121.738365</c:v>
                </c:pt>
                <c:pt idx="66">
                  <c:v>44.44558</c:v>
                </c:pt>
                <c:pt idx="67">
                  <c:v>31.942667</c:v>
                </c:pt>
                <c:pt idx="68">
                  <c:v>64.338104000000001</c:v>
                </c:pt>
                <c:pt idx="69">
                  <c:v>73.832199000000003</c:v>
                </c:pt>
                <c:pt idx="70">
                  <c:v>962.24285899999995</c:v>
                </c:pt>
                <c:pt idx="71">
                  <c:v>2451.2973630000001</c:v>
                </c:pt>
                <c:pt idx="72">
                  <c:v>1665.0161129999999</c:v>
                </c:pt>
                <c:pt idx="73">
                  <c:v>1313.038086</c:v>
                </c:pt>
                <c:pt idx="74">
                  <c:v>1524.256592</c:v>
                </c:pt>
                <c:pt idx="75">
                  <c:v>782.05267300000003</c:v>
                </c:pt>
                <c:pt idx="76">
                  <c:v>374.32534800000002</c:v>
                </c:pt>
                <c:pt idx="77">
                  <c:v>225.08613600000001</c:v>
                </c:pt>
                <c:pt idx="78">
                  <c:v>130.91064499999999</c:v>
                </c:pt>
                <c:pt idx="79">
                  <c:v>42.970283999999999</c:v>
                </c:pt>
                <c:pt idx="80">
                  <c:v>85.683059999999998</c:v>
                </c:pt>
                <c:pt idx="81">
                  <c:v>1498.8532709999999</c:v>
                </c:pt>
                <c:pt idx="82">
                  <c:v>1271.5648189999999</c:v>
                </c:pt>
                <c:pt idx="83">
                  <c:v>1139.3359379999999</c:v>
                </c:pt>
                <c:pt idx="84">
                  <c:v>1505.595581</c:v>
                </c:pt>
                <c:pt idx="85">
                  <c:v>1867.9216309999999</c:v>
                </c:pt>
                <c:pt idx="86">
                  <c:v>2453.9099120000001</c:v>
                </c:pt>
                <c:pt idx="87">
                  <c:v>1535.156982</c:v>
                </c:pt>
                <c:pt idx="88">
                  <c:v>938.67059300000005</c:v>
                </c:pt>
                <c:pt idx="89">
                  <c:v>201.507553</c:v>
                </c:pt>
                <c:pt idx="90">
                  <c:v>58.490498000000002</c:v>
                </c:pt>
                <c:pt idx="91">
                  <c:v>34.757114000000001</c:v>
                </c:pt>
                <c:pt idx="92">
                  <c:v>132.97740200000001</c:v>
                </c:pt>
                <c:pt idx="93">
                  <c:v>815.31585700000005</c:v>
                </c:pt>
                <c:pt idx="94">
                  <c:v>1564.5614009999999</c:v>
                </c:pt>
                <c:pt idx="95">
                  <c:v>914.28936799999997</c:v>
                </c:pt>
                <c:pt idx="96">
                  <c:v>1259.9221190000001</c:v>
                </c:pt>
                <c:pt idx="97">
                  <c:v>756.70257600000002</c:v>
                </c:pt>
                <c:pt idx="98">
                  <c:v>1152.8220209999999</c:v>
                </c:pt>
                <c:pt idx="99">
                  <c:v>1161.3358149999999</c:v>
                </c:pt>
                <c:pt idx="100">
                  <c:v>344.79357900000002</c:v>
                </c:pt>
                <c:pt idx="101">
                  <c:v>77.059760999999995</c:v>
                </c:pt>
                <c:pt idx="102">
                  <c:v>35.729221000000003</c:v>
                </c:pt>
                <c:pt idx="103">
                  <c:v>30.353624</c:v>
                </c:pt>
                <c:pt idx="104">
                  <c:v>37.357928999999999</c:v>
                </c:pt>
                <c:pt idx="105">
                  <c:v>94.489975000000001</c:v>
                </c:pt>
                <c:pt idx="106">
                  <c:v>453.96026599999999</c:v>
                </c:pt>
                <c:pt idx="107">
                  <c:v>1271.2332759999999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Obs:..\Observations\Willamette Gages\Flow\USGS 14185000_flow_SOUTH SANTIAM RIVER BELOW CASCADIA  OR_23785793.csv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1358.5922849999999</c:v>
                </c:pt>
                <c:pt idx="1">
                  <c:v>680.24163799999997</c:v>
                </c:pt>
                <c:pt idx="2">
                  <c:v>916.48040800000001</c:v>
                </c:pt>
                <c:pt idx="3">
                  <c:v>1398.7729489999999</c:v>
                </c:pt>
                <c:pt idx="4">
                  <c:v>1180.00647</c:v>
                </c:pt>
                <c:pt idx="5">
                  <c:v>1486.867432</c:v>
                </c:pt>
                <c:pt idx="6">
                  <c:v>161.135086</c:v>
                </c:pt>
                <c:pt idx="7">
                  <c:v>68.809578000000002</c:v>
                </c:pt>
                <c:pt idx="8">
                  <c:v>111.055336</c:v>
                </c:pt>
                <c:pt idx="9">
                  <c:v>341.02221700000001</c:v>
                </c:pt>
                <c:pt idx="10">
                  <c:v>1063.057251</c:v>
                </c:pt>
                <c:pt idx="11">
                  <c:v>2442.9875489999999</c:v>
                </c:pt>
                <c:pt idx="12">
                  <c:v>1202.3271480000001</c:v>
                </c:pt>
                <c:pt idx="13">
                  <c:v>537.33856200000002</c:v>
                </c:pt>
                <c:pt idx="14">
                  <c:v>1595.8326420000001</c:v>
                </c:pt>
                <c:pt idx="15">
                  <c:v>1754.4342039999999</c:v>
                </c:pt>
                <c:pt idx="16">
                  <c:v>1161.5458980000001</c:v>
                </c:pt>
                <c:pt idx="17">
                  <c:v>885.22436500000003</c:v>
                </c:pt>
                <c:pt idx="18">
                  <c:v>236.08711199999999</c:v>
                </c:pt>
                <c:pt idx="19">
                  <c:v>88.176659000000001</c:v>
                </c:pt>
                <c:pt idx="20">
                  <c:v>52.325760000000002</c:v>
                </c:pt>
                <c:pt idx="21">
                  <c:v>94.820723999999998</c:v>
                </c:pt>
                <c:pt idx="22">
                  <c:v>598.75231900000006</c:v>
                </c:pt>
                <c:pt idx="23">
                  <c:v>695.10870399999999</c:v>
                </c:pt>
                <c:pt idx="24">
                  <c:v>1773.7142329999999</c:v>
                </c:pt>
                <c:pt idx="25">
                  <c:v>1190.2569579999999</c:v>
                </c:pt>
                <c:pt idx="26">
                  <c:v>2156.7124020000001</c:v>
                </c:pt>
                <c:pt idx="27">
                  <c:v>1907.112427</c:v>
                </c:pt>
                <c:pt idx="28">
                  <c:v>1013.316406</c:v>
                </c:pt>
                <c:pt idx="29">
                  <c:v>790.40765399999998</c:v>
                </c:pt>
                <c:pt idx="30">
                  <c:v>216.284515</c:v>
                </c:pt>
                <c:pt idx="31">
                  <c:v>82.051772999999997</c:v>
                </c:pt>
                <c:pt idx="32">
                  <c:v>48.526245000000003</c:v>
                </c:pt>
                <c:pt idx="33">
                  <c:v>436.65524299999998</c:v>
                </c:pt>
                <c:pt idx="34">
                  <c:v>1510.0024410000001</c:v>
                </c:pt>
                <c:pt idx="35">
                  <c:v>1956.4829099999999</c:v>
                </c:pt>
                <c:pt idx="36">
                  <c:v>1056.896606</c:v>
                </c:pt>
                <c:pt idx="37">
                  <c:v>842.22125200000005</c:v>
                </c:pt>
                <c:pt idx="38">
                  <c:v>1139.0423579999999</c:v>
                </c:pt>
                <c:pt idx="39">
                  <c:v>1353.411499</c:v>
                </c:pt>
                <c:pt idx="40">
                  <c:v>676.64843800000006</c:v>
                </c:pt>
                <c:pt idx="41">
                  <c:v>338.78427099999999</c:v>
                </c:pt>
                <c:pt idx="42">
                  <c:v>112.30991400000001</c:v>
                </c:pt>
                <c:pt idx="43">
                  <c:v>60.310580999999999</c:v>
                </c:pt>
                <c:pt idx="44">
                  <c:v>375.83450299999998</c:v>
                </c:pt>
                <c:pt idx="45">
                  <c:v>447.52209499999998</c:v>
                </c:pt>
                <c:pt idx="46">
                  <c:v>666.25659199999996</c:v>
                </c:pt>
                <c:pt idx="47">
                  <c:v>691.62335199999995</c:v>
                </c:pt>
                <c:pt idx="48">
                  <c:v>972.16394000000003</c:v>
                </c:pt>
                <c:pt idx="49">
                  <c:v>2825.3386230000001</c:v>
                </c:pt>
                <c:pt idx="50">
                  <c:v>2227.756836</c:v>
                </c:pt>
                <c:pt idx="51">
                  <c:v>1198.9385990000001</c:v>
                </c:pt>
                <c:pt idx="52">
                  <c:v>851.66290300000003</c:v>
                </c:pt>
                <c:pt idx="53">
                  <c:v>260.39031999999997</c:v>
                </c:pt>
                <c:pt idx="54">
                  <c:v>142.56411700000001</c:v>
                </c:pt>
                <c:pt idx="55">
                  <c:v>57.535141000000003</c:v>
                </c:pt>
                <c:pt idx="56">
                  <c:v>46.229939000000002</c:v>
                </c:pt>
                <c:pt idx="57">
                  <c:v>247.440292</c:v>
                </c:pt>
                <c:pt idx="58">
                  <c:v>1161.0354</c:v>
                </c:pt>
                <c:pt idx="59">
                  <c:v>2028.017456</c:v>
                </c:pt>
                <c:pt idx="60">
                  <c:v>958.68048099999999</c:v>
                </c:pt>
                <c:pt idx="61">
                  <c:v>879.14904799999999</c:v>
                </c:pt>
                <c:pt idx="62">
                  <c:v>417.10366800000003</c:v>
                </c:pt>
                <c:pt idx="63">
                  <c:v>549.69439699999998</c:v>
                </c:pt>
                <c:pt idx="64">
                  <c:v>248.97293099999999</c:v>
                </c:pt>
                <c:pt idx="65">
                  <c:v>127.751503</c:v>
                </c:pt>
                <c:pt idx="66">
                  <c:v>54.113059999999997</c:v>
                </c:pt>
                <c:pt idx="67">
                  <c:v>33.396968999999999</c:v>
                </c:pt>
                <c:pt idx="68">
                  <c:v>42.519340999999997</c:v>
                </c:pt>
                <c:pt idx="69">
                  <c:v>50.941746000000002</c:v>
                </c:pt>
                <c:pt idx="70">
                  <c:v>794.45434599999999</c:v>
                </c:pt>
                <c:pt idx="71">
                  <c:v>2458.882568</c:v>
                </c:pt>
                <c:pt idx="72">
                  <c:v>1395.707275</c:v>
                </c:pt>
                <c:pt idx="73">
                  <c:v>1475.443481</c:v>
                </c:pt>
                <c:pt idx="74">
                  <c:v>1626.1469729999999</c:v>
                </c:pt>
                <c:pt idx="75">
                  <c:v>763.15240500000004</c:v>
                </c:pt>
                <c:pt idx="76">
                  <c:v>323.98367300000001</c:v>
                </c:pt>
                <c:pt idx="77">
                  <c:v>163.978317</c:v>
                </c:pt>
                <c:pt idx="78">
                  <c:v>104.27789300000001</c:v>
                </c:pt>
                <c:pt idx="79">
                  <c:v>49.320072000000003</c:v>
                </c:pt>
                <c:pt idx="80">
                  <c:v>49.947617000000001</c:v>
                </c:pt>
                <c:pt idx="81">
                  <c:v>1199.2501219999999</c:v>
                </c:pt>
                <c:pt idx="82">
                  <c:v>999.75817900000004</c:v>
                </c:pt>
                <c:pt idx="83">
                  <c:v>1666.6495359999999</c:v>
                </c:pt>
                <c:pt idx="84">
                  <c:v>883.47076400000003</c:v>
                </c:pt>
                <c:pt idx="85">
                  <c:v>1982.800659</c:v>
                </c:pt>
                <c:pt idx="86">
                  <c:v>2704.5686040000001</c:v>
                </c:pt>
                <c:pt idx="87">
                  <c:v>1638.1872559999999</c:v>
                </c:pt>
                <c:pt idx="88">
                  <c:v>1226.932861</c:v>
                </c:pt>
                <c:pt idx="89">
                  <c:v>353.37994400000002</c:v>
                </c:pt>
                <c:pt idx="90">
                  <c:v>106.810005</c:v>
                </c:pt>
                <c:pt idx="91">
                  <c:v>52.725360999999999</c:v>
                </c:pt>
                <c:pt idx="92">
                  <c:v>104.675072</c:v>
                </c:pt>
                <c:pt idx="93">
                  <c:v>722.99408000000005</c:v>
                </c:pt>
                <c:pt idx="94">
                  <c:v>1431.7170410000001</c:v>
                </c:pt>
                <c:pt idx="95">
                  <c:v>747.49426300000005</c:v>
                </c:pt>
                <c:pt idx="96">
                  <c:v>1372.1108400000001</c:v>
                </c:pt>
                <c:pt idx="97">
                  <c:v>823.21582000000001</c:v>
                </c:pt>
                <c:pt idx="98">
                  <c:v>1114.830322</c:v>
                </c:pt>
                <c:pt idx="99">
                  <c:v>1572.7282709999999</c:v>
                </c:pt>
                <c:pt idx="100">
                  <c:v>428.169037</c:v>
                </c:pt>
                <c:pt idx="101">
                  <c:v>168.25727800000001</c:v>
                </c:pt>
                <c:pt idx="102">
                  <c:v>68.754836999999995</c:v>
                </c:pt>
                <c:pt idx="103">
                  <c:v>41.732703999999998</c:v>
                </c:pt>
                <c:pt idx="104">
                  <c:v>35.454998000000003</c:v>
                </c:pt>
                <c:pt idx="105">
                  <c:v>67.634688999999995</c:v>
                </c:pt>
                <c:pt idx="106">
                  <c:v>307.04153400000001</c:v>
                </c:pt>
                <c:pt idx="107">
                  <c:v>1104.7379149999999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Mohawk!$C$2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Mohawk!$B$3:$B$6</c:f>
              <c:numCache>
                <c:formatCode>General</c:formatCode>
                <c:ptCount val="4"/>
                <c:pt idx="0">
                  <c:v>0.85</c:v>
                </c:pt>
                <c:pt idx="1">
                  <c:v>0.25900000000000001</c:v>
                </c:pt>
                <c:pt idx="2">
                  <c:v>0.85</c:v>
                </c:pt>
                <c:pt idx="3">
                  <c:v>0.25900000000000001</c:v>
                </c:pt>
              </c:numCache>
            </c:numRef>
          </c:xVal>
          <c:yVal>
            <c:numRef>
              <c:f>Mohawk!$C$3:$C$6</c:f>
              <c:numCache>
                <c:formatCode>General</c:formatCode>
                <c:ptCount val="4"/>
                <c:pt idx="0">
                  <c:v>10.5</c:v>
                </c:pt>
                <c:pt idx="1">
                  <c:v>4.0780000000000003</c:v>
                </c:pt>
                <c:pt idx="2">
                  <c:v>10.5</c:v>
                </c:pt>
                <c:pt idx="3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2F5-8A0B-BEE2361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0303"/>
        <c:axId val="386357775"/>
      </c:scatterChart>
      <c:valAx>
        <c:axId val="3863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7775"/>
        <c:crosses val="autoZero"/>
        <c:crossBetween val="midCat"/>
      </c:valAx>
      <c:valAx>
        <c:axId val="386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Lookout49!$G$1</c:f>
              <c:strCache>
                <c:ptCount val="1"/>
                <c:pt idx="0">
                  <c:v> Obs:..\Observations\McKenzie\USGS_14161500_flow_LOOKOUT CREEK NEAR BLUE RIVER_23773411.csv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Lookout49!$G$2:$G$109</c:f>
              <c:numCache>
                <c:formatCode>General</c:formatCode>
                <c:ptCount val="108"/>
                <c:pt idx="0">
                  <c:v>224.984543</c:v>
                </c:pt>
                <c:pt idx="1">
                  <c:v>101.548119</c:v>
                </c:pt>
                <c:pt idx="2">
                  <c:v>115.60668200000001</c:v>
                </c:pt>
                <c:pt idx="3">
                  <c:v>160.64776599999999</c:v>
                </c:pt>
                <c:pt idx="4">
                  <c:v>127.66250599999999</c:v>
                </c:pt>
                <c:pt idx="5">
                  <c:v>181.728928</c:v>
                </c:pt>
                <c:pt idx="6">
                  <c:v>27.014382999999999</c:v>
                </c:pt>
                <c:pt idx="7">
                  <c:v>14.563711</c:v>
                </c:pt>
                <c:pt idx="8">
                  <c:v>17.287223999999998</c:v>
                </c:pt>
                <c:pt idx="9">
                  <c:v>37.810206999999998</c:v>
                </c:pt>
                <c:pt idx="10">
                  <c:v>120.047028</c:v>
                </c:pt>
                <c:pt idx="11">
                  <c:v>335.821259</c:v>
                </c:pt>
                <c:pt idx="12">
                  <c:v>338.13394199999999</c:v>
                </c:pt>
                <c:pt idx="13">
                  <c:v>74.280799999999999</c:v>
                </c:pt>
                <c:pt idx="14">
                  <c:v>234.80252100000001</c:v>
                </c:pt>
                <c:pt idx="15">
                  <c:v>279.08163500000001</c:v>
                </c:pt>
                <c:pt idx="16">
                  <c:v>184.289703</c:v>
                </c:pt>
                <c:pt idx="17">
                  <c:v>126.18029</c:v>
                </c:pt>
                <c:pt idx="18">
                  <c:v>33.813167999999997</c:v>
                </c:pt>
                <c:pt idx="19">
                  <c:v>17.995622999999998</c:v>
                </c:pt>
                <c:pt idx="20">
                  <c:v>13.170626</c:v>
                </c:pt>
                <c:pt idx="21">
                  <c:v>16.641162999999999</c:v>
                </c:pt>
                <c:pt idx="22">
                  <c:v>76.129622999999995</c:v>
                </c:pt>
                <c:pt idx="23">
                  <c:v>177.51033000000001</c:v>
                </c:pt>
                <c:pt idx="24">
                  <c:v>354.45547499999998</c:v>
                </c:pt>
                <c:pt idx="25">
                  <c:v>156.20162999999999</c:v>
                </c:pt>
                <c:pt idx="26">
                  <c:v>348.49148600000001</c:v>
                </c:pt>
                <c:pt idx="27">
                  <c:v>312.46820100000002</c:v>
                </c:pt>
                <c:pt idx="28">
                  <c:v>150.61863700000001</c:v>
                </c:pt>
                <c:pt idx="29">
                  <c:v>88.850914000000003</c:v>
                </c:pt>
                <c:pt idx="30">
                  <c:v>33.839984999999999</c:v>
                </c:pt>
                <c:pt idx="31">
                  <c:v>16.869467</c:v>
                </c:pt>
                <c:pt idx="32">
                  <c:v>11.758542</c:v>
                </c:pt>
                <c:pt idx="33">
                  <c:v>54.172272</c:v>
                </c:pt>
                <c:pt idx="34">
                  <c:v>209.363831</c:v>
                </c:pt>
                <c:pt idx="35">
                  <c:v>311.26397700000001</c:v>
                </c:pt>
                <c:pt idx="36">
                  <c:v>151.70794699999999</c:v>
                </c:pt>
                <c:pt idx="37">
                  <c:v>115.894051</c:v>
                </c:pt>
                <c:pt idx="38">
                  <c:v>153.450638</c:v>
                </c:pt>
                <c:pt idx="39">
                  <c:v>171.349625</c:v>
                </c:pt>
                <c:pt idx="40">
                  <c:v>81.932525999999996</c:v>
                </c:pt>
                <c:pt idx="41">
                  <c:v>48.28096</c:v>
                </c:pt>
                <c:pt idx="42">
                  <c:v>19.789213</c:v>
                </c:pt>
                <c:pt idx="43">
                  <c:v>12.458938</c:v>
                </c:pt>
                <c:pt idx="44">
                  <c:v>41.227176999999998</c:v>
                </c:pt>
                <c:pt idx="45">
                  <c:v>55.666694999999997</c:v>
                </c:pt>
                <c:pt idx="46">
                  <c:v>95.413307000000003</c:v>
                </c:pt>
                <c:pt idx="47">
                  <c:v>81.885681000000005</c:v>
                </c:pt>
                <c:pt idx="48">
                  <c:v>116.753181</c:v>
                </c:pt>
                <c:pt idx="49">
                  <c:v>429.16342200000003</c:v>
                </c:pt>
                <c:pt idx="50">
                  <c:v>325.44311499999998</c:v>
                </c:pt>
                <c:pt idx="51">
                  <c:v>177.7603</c:v>
                </c:pt>
                <c:pt idx="52">
                  <c:v>132.737427</c:v>
                </c:pt>
                <c:pt idx="53">
                  <c:v>37.706383000000002</c:v>
                </c:pt>
                <c:pt idx="54">
                  <c:v>21.328249</c:v>
                </c:pt>
                <c:pt idx="55">
                  <c:v>12.315524999999999</c:v>
                </c:pt>
                <c:pt idx="56">
                  <c:v>9.9685609999999993</c:v>
                </c:pt>
                <c:pt idx="57">
                  <c:v>31.270403000000002</c:v>
                </c:pt>
                <c:pt idx="58">
                  <c:v>208.67678799999999</c:v>
                </c:pt>
                <c:pt idx="59">
                  <c:v>271.87902800000001</c:v>
                </c:pt>
                <c:pt idx="60">
                  <c:v>120.428009</c:v>
                </c:pt>
                <c:pt idx="61">
                  <c:v>110.717545</c:v>
                </c:pt>
                <c:pt idx="62">
                  <c:v>62.194369999999999</c:v>
                </c:pt>
                <c:pt idx="63">
                  <c:v>67.796683999999999</c:v>
                </c:pt>
                <c:pt idx="64">
                  <c:v>33.467205</c:v>
                </c:pt>
                <c:pt idx="65">
                  <c:v>18.507083999999999</c:v>
                </c:pt>
                <c:pt idx="66">
                  <c:v>10.610415</c:v>
                </c:pt>
                <c:pt idx="67">
                  <c:v>7.2080080000000004</c:v>
                </c:pt>
                <c:pt idx="68">
                  <c:v>9.0098830000000003</c:v>
                </c:pt>
                <c:pt idx="69">
                  <c:v>8.9354610000000001</c:v>
                </c:pt>
                <c:pt idx="70">
                  <c:v>94.091553000000005</c:v>
                </c:pt>
                <c:pt idx="71">
                  <c:v>334.24340799999999</c:v>
                </c:pt>
                <c:pt idx="72">
                  <c:v>219.096146</c:v>
                </c:pt>
                <c:pt idx="73">
                  <c:v>206.44142199999999</c:v>
                </c:pt>
                <c:pt idx="74">
                  <c:v>215.78646900000001</c:v>
                </c:pt>
                <c:pt idx="75">
                  <c:v>113.167862</c:v>
                </c:pt>
                <c:pt idx="76">
                  <c:v>46.767775999999998</c:v>
                </c:pt>
                <c:pt idx="77">
                  <c:v>24.157187</c:v>
                </c:pt>
                <c:pt idx="78">
                  <c:v>17.164484000000002</c:v>
                </c:pt>
                <c:pt idx="79">
                  <c:v>9.6875730000000004</c:v>
                </c:pt>
                <c:pt idx="80">
                  <c:v>9.3609279999999995</c:v>
                </c:pt>
                <c:pt idx="81">
                  <c:v>120.070251</c:v>
                </c:pt>
                <c:pt idx="82">
                  <c:v>112.48670199999999</c:v>
                </c:pt>
                <c:pt idx="83">
                  <c:v>198.67775</c:v>
                </c:pt>
                <c:pt idx="84">
                  <c:v>129.833618</c:v>
                </c:pt>
                <c:pt idx="85">
                  <c:v>286.07879600000001</c:v>
                </c:pt>
                <c:pt idx="86">
                  <c:v>395.16918900000002</c:v>
                </c:pt>
                <c:pt idx="87">
                  <c:v>223.42610199999999</c:v>
                </c:pt>
                <c:pt idx="88">
                  <c:v>164.57418799999999</c:v>
                </c:pt>
                <c:pt idx="89">
                  <c:v>50.818119000000003</c:v>
                </c:pt>
                <c:pt idx="90">
                  <c:v>20.310856000000001</c:v>
                </c:pt>
                <c:pt idx="91">
                  <c:v>11.678566999999999</c:v>
                </c:pt>
                <c:pt idx="92">
                  <c:v>22.908991</c:v>
                </c:pt>
                <c:pt idx="93">
                  <c:v>106.280472</c:v>
                </c:pt>
                <c:pt idx="94">
                  <c:v>233.91177400000001</c:v>
                </c:pt>
                <c:pt idx="95">
                  <c:v>89.485466000000002</c:v>
                </c:pt>
                <c:pt idx="96">
                  <c:v>206.238617</c:v>
                </c:pt>
                <c:pt idx="97">
                  <c:v>119.385918</c:v>
                </c:pt>
                <c:pt idx="98">
                  <c:v>146.006485</c:v>
                </c:pt>
                <c:pt idx="99">
                  <c:v>218.51000999999999</c:v>
                </c:pt>
                <c:pt idx="100">
                  <c:v>63.154933999999997</c:v>
                </c:pt>
                <c:pt idx="101">
                  <c:v>25.151734999999999</c:v>
                </c:pt>
                <c:pt idx="102">
                  <c:v>13.838665000000001</c:v>
                </c:pt>
                <c:pt idx="103">
                  <c:v>8.7217269999999996</c:v>
                </c:pt>
                <c:pt idx="104">
                  <c:v>7.5985529999999999</c:v>
                </c:pt>
                <c:pt idx="105">
                  <c:v>12.835352</c:v>
                </c:pt>
                <c:pt idx="106">
                  <c:v>30.196342000000001</c:v>
                </c:pt>
                <c:pt idx="107">
                  <c:v>137.813919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C7-9A31-9A97CFDC22F5}"/>
            </c:ext>
          </c:extLst>
        </c:ser>
        <c:ser>
          <c:idx val="0"/>
          <c:order val="1"/>
          <c:tx>
            <c:strRef>
              <c:f>Lookout49!$E$1</c:f>
              <c:strCache>
                <c:ptCount val="1"/>
                <c:pt idx="0">
                  <c:v>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Lookout49!$E$2:$E$109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239.69014000000001</c:v>
                </c:pt>
                <c:pt idx="13">
                  <c:v>98.163833999999994</c:v>
                </c:pt>
                <c:pt idx="14">
                  <c:v>211.85754399999999</c:v>
                </c:pt>
                <c:pt idx="15">
                  <c:v>187.72976700000001</c:v>
                </c:pt>
                <c:pt idx="16">
                  <c:v>105.471909</c:v>
                </c:pt>
                <c:pt idx="17">
                  <c:v>52.174849999999999</c:v>
                </c:pt>
                <c:pt idx="18">
                  <c:v>19.086365000000001</c:v>
                </c:pt>
                <c:pt idx="19">
                  <c:v>10.543342000000001</c:v>
                </c:pt>
                <c:pt idx="20">
                  <c:v>8.2996479999999995</c:v>
                </c:pt>
                <c:pt idx="21">
                  <c:v>13.866337</c:v>
                </c:pt>
                <c:pt idx="22">
                  <c:v>44.940178000000003</c:v>
                </c:pt>
                <c:pt idx="23">
                  <c:v>70.878699999999995</c:v>
                </c:pt>
                <c:pt idx="24">
                  <c:v>179.20826700000001</c:v>
                </c:pt>
                <c:pt idx="25">
                  <c:v>178.887787</c:v>
                </c:pt>
                <c:pt idx="26">
                  <c:v>236.921783</c:v>
                </c:pt>
                <c:pt idx="27">
                  <c:v>198.96137999999999</c:v>
                </c:pt>
                <c:pt idx="28">
                  <c:v>92.234809999999996</c:v>
                </c:pt>
                <c:pt idx="29">
                  <c:v>45.510384000000002</c:v>
                </c:pt>
                <c:pt idx="30">
                  <c:v>17.129342999999999</c:v>
                </c:pt>
                <c:pt idx="31">
                  <c:v>9.6507590000000008</c:v>
                </c:pt>
                <c:pt idx="32">
                  <c:v>8.1727620000000005</c:v>
                </c:pt>
                <c:pt idx="33">
                  <c:v>39.145916</c:v>
                </c:pt>
                <c:pt idx="34">
                  <c:v>163.61889600000001</c:v>
                </c:pt>
                <c:pt idx="35">
                  <c:v>235.47711200000001</c:v>
                </c:pt>
                <c:pt idx="36">
                  <c:v>147.12956199999999</c:v>
                </c:pt>
                <c:pt idx="37">
                  <c:v>122.31334699999999</c:v>
                </c:pt>
                <c:pt idx="38">
                  <c:v>92.99324</c:v>
                </c:pt>
                <c:pt idx="39">
                  <c:v>87.789398000000006</c:v>
                </c:pt>
                <c:pt idx="40">
                  <c:v>37.371367999999997</c:v>
                </c:pt>
                <c:pt idx="41">
                  <c:v>23.488634000000001</c:v>
                </c:pt>
                <c:pt idx="42">
                  <c:v>11.226226</c:v>
                </c:pt>
                <c:pt idx="43">
                  <c:v>8.2768420000000003</c:v>
                </c:pt>
                <c:pt idx="44">
                  <c:v>16.279716000000001</c:v>
                </c:pt>
                <c:pt idx="45">
                  <c:v>48.766700999999998</c:v>
                </c:pt>
                <c:pt idx="46">
                  <c:v>48.710022000000002</c:v>
                </c:pt>
                <c:pt idx="47">
                  <c:v>48.412193000000002</c:v>
                </c:pt>
                <c:pt idx="48">
                  <c:v>48.118744</c:v>
                </c:pt>
                <c:pt idx="49">
                  <c:v>227.42289700000001</c:v>
                </c:pt>
                <c:pt idx="50">
                  <c:v>280.39587399999999</c:v>
                </c:pt>
                <c:pt idx="51">
                  <c:v>138.78839099999999</c:v>
                </c:pt>
                <c:pt idx="52">
                  <c:v>89.957168999999993</c:v>
                </c:pt>
                <c:pt idx="53">
                  <c:v>30.946386</c:v>
                </c:pt>
                <c:pt idx="54">
                  <c:v>14.549409000000001</c:v>
                </c:pt>
                <c:pt idx="55">
                  <c:v>9.2752280000000003</c:v>
                </c:pt>
                <c:pt idx="56">
                  <c:v>8.2766540000000006</c:v>
                </c:pt>
                <c:pt idx="57">
                  <c:v>29.750433000000001</c:v>
                </c:pt>
                <c:pt idx="58">
                  <c:v>168.46727000000001</c:v>
                </c:pt>
                <c:pt idx="59">
                  <c:v>254.435089</c:v>
                </c:pt>
                <c:pt idx="60">
                  <c:v>145.47160299999999</c:v>
                </c:pt>
                <c:pt idx="61">
                  <c:v>104.558418</c:v>
                </c:pt>
                <c:pt idx="62">
                  <c:v>48.862194000000002</c:v>
                </c:pt>
                <c:pt idx="63">
                  <c:v>42.451836</c:v>
                </c:pt>
                <c:pt idx="64">
                  <c:v>16.535848999999999</c:v>
                </c:pt>
                <c:pt idx="65">
                  <c:v>9.6332509999999996</c:v>
                </c:pt>
                <c:pt idx="66">
                  <c:v>8.0931540000000002</c:v>
                </c:pt>
                <c:pt idx="67">
                  <c:v>8.0034829999999992</c:v>
                </c:pt>
                <c:pt idx="68">
                  <c:v>8.2760370000000005</c:v>
                </c:pt>
                <c:pt idx="69">
                  <c:v>8.6889380000000003</c:v>
                </c:pt>
                <c:pt idx="70">
                  <c:v>100.625641</c:v>
                </c:pt>
                <c:pt idx="71">
                  <c:v>281.83895899999999</c:v>
                </c:pt>
                <c:pt idx="72">
                  <c:v>231.25247200000001</c:v>
                </c:pt>
                <c:pt idx="73">
                  <c:v>177.10817</c:v>
                </c:pt>
                <c:pt idx="74">
                  <c:v>198.74913000000001</c:v>
                </c:pt>
                <c:pt idx="75">
                  <c:v>95.991859000000005</c:v>
                </c:pt>
                <c:pt idx="76">
                  <c:v>36.895888999999997</c:v>
                </c:pt>
                <c:pt idx="77">
                  <c:v>16.372966999999999</c:v>
                </c:pt>
                <c:pt idx="78">
                  <c:v>10.907317000000001</c:v>
                </c:pt>
                <c:pt idx="79">
                  <c:v>8.1569780000000005</c:v>
                </c:pt>
                <c:pt idx="80">
                  <c:v>8.3371670000000009</c:v>
                </c:pt>
                <c:pt idx="81">
                  <c:v>141.537857</c:v>
                </c:pt>
                <c:pt idx="82">
                  <c:v>131.980255</c:v>
                </c:pt>
                <c:pt idx="83">
                  <c:v>98.300751000000005</c:v>
                </c:pt>
                <c:pt idx="84">
                  <c:v>140.24383499999999</c:v>
                </c:pt>
                <c:pt idx="85">
                  <c:v>292.509705</c:v>
                </c:pt>
                <c:pt idx="86">
                  <c:v>307.16885400000001</c:v>
                </c:pt>
                <c:pt idx="87">
                  <c:v>174.49430799999999</c:v>
                </c:pt>
                <c:pt idx="88">
                  <c:v>99.780784999999995</c:v>
                </c:pt>
                <c:pt idx="89">
                  <c:v>32.548831999999997</c:v>
                </c:pt>
                <c:pt idx="90">
                  <c:v>15.060267</c:v>
                </c:pt>
                <c:pt idx="91">
                  <c:v>9.6683249999999994</c:v>
                </c:pt>
                <c:pt idx="92">
                  <c:v>16.703493000000002</c:v>
                </c:pt>
                <c:pt idx="93">
                  <c:v>68.775527999999994</c:v>
                </c:pt>
                <c:pt idx="94">
                  <c:v>164.134995</c:v>
                </c:pt>
                <c:pt idx="95">
                  <c:v>103.899384</c:v>
                </c:pt>
                <c:pt idx="96">
                  <c:v>131.07740799999999</c:v>
                </c:pt>
                <c:pt idx="97">
                  <c:v>91.072029000000001</c:v>
                </c:pt>
                <c:pt idx="98">
                  <c:v>124.98101</c:v>
                </c:pt>
                <c:pt idx="99">
                  <c:v>118.12303900000001</c:v>
                </c:pt>
                <c:pt idx="100">
                  <c:v>41.410336000000001</c:v>
                </c:pt>
                <c:pt idx="101">
                  <c:v>16.434517</c:v>
                </c:pt>
                <c:pt idx="102">
                  <c:v>10.133984</c:v>
                </c:pt>
                <c:pt idx="103">
                  <c:v>8.2246869999999994</c:v>
                </c:pt>
                <c:pt idx="104">
                  <c:v>8.0456479999999999</c:v>
                </c:pt>
                <c:pt idx="105">
                  <c:v>9.7280060000000006</c:v>
                </c:pt>
                <c:pt idx="106">
                  <c:v>35.771510999999997</c:v>
                </c:pt>
                <c:pt idx="107">
                  <c:v>138.62815900000001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C7-9A31-9A97CFDC22F5}"/>
            </c:ext>
          </c:extLst>
        </c:ser>
        <c:ser>
          <c:idx val="1"/>
          <c:order val="2"/>
          <c:tx>
            <c:strRef>
              <c:f>Lookout49!$F$1</c:f>
              <c:strCache>
                <c:ptCount val="1"/>
                <c:pt idx="0">
                  <c:v>PEST_Lookout49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Lookout49!$F$2:$F$109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258.19552599999997</c:v>
                </c:pt>
                <c:pt idx="13">
                  <c:v>121.703384</c:v>
                </c:pt>
                <c:pt idx="14">
                  <c:v>292.49215700000002</c:v>
                </c:pt>
                <c:pt idx="15">
                  <c:v>225.23696899999999</c:v>
                </c:pt>
                <c:pt idx="16">
                  <c:v>143.58760100000001</c:v>
                </c:pt>
                <c:pt idx="17">
                  <c:v>85.188209999999998</c:v>
                </c:pt>
                <c:pt idx="18">
                  <c:v>39.234282999999998</c:v>
                </c:pt>
                <c:pt idx="19">
                  <c:v>15.079402</c:v>
                </c:pt>
                <c:pt idx="20">
                  <c:v>9.8108190000000004</c:v>
                </c:pt>
                <c:pt idx="21">
                  <c:v>21.184857999999998</c:v>
                </c:pt>
                <c:pt idx="22">
                  <c:v>91.466362000000004</c:v>
                </c:pt>
                <c:pt idx="23">
                  <c:v>123.905762</c:v>
                </c:pt>
                <c:pt idx="24">
                  <c:v>292.909515</c:v>
                </c:pt>
                <c:pt idx="25">
                  <c:v>201.07209800000001</c:v>
                </c:pt>
                <c:pt idx="26">
                  <c:v>331.02420000000001</c:v>
                </c:pt>
                <c:pt idx="27">
                  <c:v>234.15283199999999</c:v>
                </c:pt>
                <c:pt idx="28">
                  <c:v>138.35395800000001</c:v>
                </c:pt>
                <c:pt idx="29">
                  <c:v>111.743118</c:v>
                </c:pt>
                <c:pt idx="30">
                  <c:v>44.784897000000001</c:v>
                </c:pt>
                <c:pt idx="31">
                  <c:v>17.261765</c:v>
                </c:pt>
                <c:pt idx="32">
                  <c:v>10.335022</c:v>
                </c:pt>
                <c:pt idx="33">
                  <c:v>65.313950000000006</c:v>
                </c:pt>
                <c:pt idx="34">
                  <c:v>214.39012099999999</c:v>
                </c:pt>
                <c:pt idx="35">
                  <c:v>292.269226</c:v>
                </c:pt>
                <c:pt idx="36">
                  <c:v>219.760254</c:v>
                </c:pt>
                <c:pt idx="37">
                  <c:v>143.17163099999999</c:v>
                </c:pt>
                <c:pt idx="38">
                  <c:v>132.752792</c:v>
                </c:pt>
                <c:pt idx="39">
                  <c:v>149.98069799999999</c:v>
                </c:pt>
                <c:pt idx="40">
                  <c:v>89.430931000000001</c:v>
                </c:pt>
                <c:pt idx="41">
                  <c:v>68.998671999999999</c:v>
                </c:pt>
                <c:pt idx="42">
                  <c:v>29.938348999999999</c:v>
                </c:pt>
                <c:pt idx="43">
                  <c:v>18.998632000000001</c:v>
                </c:pt>
                <c:pt idx="44">
                  <c:v>51.650326</c:v>
                </c:pt>
                <c:pt idx="45">
                  <c:v>81.477858999999995</c:v>
                </c:pt>
                <c:pt idx="46">
                  <c:v>125.705223</c:v>
                </c:pt>
                <c:pt idx="47">
                  <c:v>108.300072</c:v>
                </c:pt>
                <c:pt idx="48">
                  <c:v>126.995026</c:v>
                </c:pt>
                <c:pt idx="49">
                  <c:v>345.300049</c:v>
                </c:pt>
                <c:pt idx="50">
                  <c:v>353.383759</c:v>
                </c:pt>
                <c:pt idx="51">
                  <c:v>202.919693</c:v>
                </c:pt>
                <c:pt idx="52">
                  <c:v>156.069016</c:v>
                </c:pt>
                <c:pt idx="53">
                  <c:v>72.201926999999998</c:v>
                </c:pt>
                <c:pt idx="54">
                  <c:v>35.817397999999997</c:v>
                </c:pt>
                <c:pt idx="55">
                  <c:v>18.093617999999999</c:v>
                </c:pt>
                <c:pt idx="56">
                  <c:v>15.315408</c:v>
                </c:pt>
                <c:pt idx="57">
                  <c:v>69.080376000000001</c:v>
                </c:pt>
                <c:pt idx="58">
                  <c:v>234.84080499999999</c:v>
                </c:pt>
                <c:pt idx="59">
                  <c:v>303.19116200000002</c:v>
                </c:pt>
                <c:pt idx="60">
                  <c:v>189.16662600000001</c:v>
                </c:pt>
                <c:pt idx="61">
                  <c:v>159.97496000000001</c:v>
                </c:pt>
                <c:pt idx="62">
                  <c:v>111.77469600000001</c:v>
                </c:pt>
                <c:pt idx="63">
                  <c:v>112.297241</c:v>
                </c:pt>
                <c:pt idx="64">
                  <c:v>62.023586000000002</c:v>
                </c:pt>
                <c:pt idx="65">
                  <c:v>29.588127</c:v>
                </c:pt>
                <c:pt idx="66">
                  <c:v>14.409388</c:v>
                </c:pt>
                <c:pt idx="67">
                  <c:v>9.3848389999999995</c:v>
                </c:pt>
                <c:pt idx="68">
                  <c:v>15.913399999999999</c:v>
                </c:pt>
                <c:pt idx="69">
                  <c:v>16.531791999999999</c:v>
                </c:pt>
                <c:pt idx="70">
                  <c:v>155.67555200000001</c:v>
                </c:pt>
                <c:pt idx="71">
                  <c:v>374.38534499999997</c:v>
                </c:pt>
                <c:pt idx="72">
                  <c:v>260.51232900000002</c:v>
                </c:pt>
                <c:pt idx="73">
                  <c:v>206.636719</c:v>
                </c:pt>
                <c:pt idx="74">
                  <c:v>259.59500100000002</c:v>
                </c:pt>
                <c:pt idx="75">
                  <c:v>141.248459</c:v>
                </c:pt>
                <c:pt idx="76">
                  <c:v>77.015861999999998</c:v>
                </c:pt>
                <c:pt idx="77">
                  <c:v>44.285572000000002</c:v>
                </c:pt>
                <c:pt idx="78">
                  <c:v>27.907133000000002</c:v>
                </c:pt>
                <c:pt idx="79">
                  <c:v>11.332516</c:v>
                </c:pt>
                <c:pt idx="80">
                  <c:v>13.432164999999999</c:v>
                </c:pt>
                <c:pt idx="81">
                  <c:v>187.440933</c:v>
                </c:pt>
                <c:pt idx="82">
                  <c:v>171.230515</c:v>
                </c:pt>
                <c:pt idx="83">
                  <c:v>156.634567</c:v>
                </c:pt>
                <c:pt idx="84">
                  <c:v>293.49160799999999</c:v>
                </c:pt>
                <c:pt idx="85">
                  <c:v>270.27325400000001</c:v>
                </c:pt>
                <c:pt idx="86">
                  <c:v>373.08371</c:v>
                </c:pt>
                <c:pt idx="87">
                  <c:v>234.532318</c:v>
                </c:pt>
                <c:pt idx="88">
                  <c:v>149.562164</c:v>
                </c:pt>
                <c:pt idx="89">
                  <c:v>49.336799999999997</c:v>
                </c:pt>
                <c:pt idx="90">
                  <c:v>20.177206000000002</c:v>
                </c:pt>
                <c:pt idx="91">
                  <c:v>11.535239000000001</c:v>
                </c:pt>
                <c:pt idx="92">
                  <c:v>21.646151</c:v>
                </c:pt>
                <c:pt idx="93">
                  <c:v>123.885666</c:v>
                </c:pt>
                <c:pt idx="94">
                  <c:v>234.78338600000001</c:v>
                </c:pt>
                <c:pt idx="95">
                  <c:v>151.277176</c:v>
                </c:pt>
                <c:pt idx="96">
                  <c:v>200.086624</c:v>
                </c:pt>
                <c:pt idx="97">
                  <c:v>130.52192700000001</c:v>
                </c:pt>
                <c:pt idx="98">
                  <c:v>193.09277299999999</c:v>
                </c:pt>
                <c:pt idx="99">
                  <c:v>174.21885700000001</c:v>
                </c:pt>
                <c:pt idx="100">
                  <c:v>66.536568000000003</c:v>
                </c:pt>
                <c:pt idx="101">
                  <c:v>23.366607999999999</c:v>
                </c:pt>
                <c:pt idx="102">
                  <c:v>11.931281</c:v>
                </c:pt>
                <c:pt idx="103">
                  <c:v>8.7253129999999999</c:v>
                </c:pt>
                <c:pt idx="104">
                  <c:v>8.1724300000000003</c:v>
                </c:pt>
                <c:pt idx="105">
                  <c:v>13.864666</c:v>
                </c:pt>
                <c:pt idx="106">
                  <c:v>68.338829000000004</c:v>
                </c:pt>
                <c:pt idx="107">
                  <c:v>201.42039500000001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C7-9A31-9A97CFDC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17104"/>
        <c:axId val="735417936"/>
      </c:lineChart>
      <c:catAx>
        <c:axId val="7354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936"/>
        <c:crosses val="autoZero"/>
        <c:auto val="1"/>
        <c:lblAlgn val="ctr"/>
        <c:lblOffset val="100"/>
        <c:noMultiLvlLbl val="0"/>
      </c:catAx>
      <c:valAx>
        <c:axId val="735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Lookout49!$I$1</c:f>
              <c:strCache>
                <c:ptCount val="1"/>
                <c:pt idx="0">
                  <c:v>PEST_Lookout49 - 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18.505385999999959</c:v>
                </c:pt>
                <c:pt idx="13">
                  <c:v>23.539550000000006</c:v>
                </c:pt>
                <c:pt idx="14">
                  <c:v>80.63461300000003</c:v>
                </c:pt>
                <c:pt idx="15">
                  <c:v>37.507201999999978</c:v>
                </c:pt>
                <c:pt idx="16">
                  <c:v>38.11569200000001</c:v>
                </c:pt>
                <c:pt idx="17">
                  <c:v>33.013359999999999</c:v>
                </c:pt>
                <c:pt idx="18">
                  <c:v>20.147917999999997</c:v>
                </c:pt>
                <c:pt idx="19">
                  <c:v>4.5360599999999991</c:v>
                </c:pt>
                <c:pt idx="20">
                  <c:v>1.5111710000000009</c:v>
                </c:pt>
                <c:pt idx="21">
                  <c:v>7.3185209999999987</c:v>
                </c:pt>
                <c:pt idx="22">
                  <c:v>46.526184000000001</c:v>
                </c:pt>
                <c:pt idx="23">
                  <c:v>53.027062000000001</c:v>
                </c:pt>
                <c:pt idx="24">
                  <c:v>113.70124799999999</c:v>
                </c:pt>
                <c:pt idx="25">
                  <c:v>22.184311000000008</c:v>
                </c:pt>
                <c:pt idx="26">
                  <c:v>94.102417000000003</c:v>
                </c:pt>
                <c:pt idx="27">
                  <c:v>35.191451999999998</c:v>
                </c:pt>
                <c:pt idx="28">
                  <c:v>46.11914800000001</c:v>
                </c:pt>
                <c:pt idx="29">
                  <c:v>66.232733999999994</c:v>
                </c:pt>
                <c:pt idx="30">
                  <c:v>27.655554000000002</c:v>
                </c:pt>
                <c:pt idx="31">
                  <c:v>7.6110059999999997</c:v>
                </c:pt>
                <c:pt idx="32">
                  <c:v>2.1622599999999998</c:v>
                </c:pt>
                <c:pt idx="33">
                  <c:v>26.168034000000006</c:v>
                </c:pt>
                <c:pt idx="34">
                  <c:v>50.771224999999987</c:v>
                </c:pt>
                <c:pt idx="35">
                  <c:v>56.792113999999998</c:v>
                </c:pt>
                <c:pt idx="36">
                  <c:v>72.63069200000001</c:v>
                </c:pt>
                <c:pt idx="37">
                  <c:v>20.858283999999998</c:v>
                </c:pt>
                <c:pt idx="38">
                  <c:v>39.759551999999999</c:v>
                </c:pt>
                <c:pt idx="39">
                  <c:v>62.191299999999984</c:v>
                </c:pt>
                <c:pt idx="40">
                  <c:v>52.059563000000004</c:v>
                </c:pt>
                <c:pt idx="41">
                  <c:v>45.510037999999994</c:v>
                </c:pt>
                <c:pt idx="42">
                  <c:v>18.712122999999998</c:v>
                </c:pt>
                <c:pt idx="43">
                  <c:v>10.72179</c:v>
                </c:pt>
                <c:pt idx="44">
                  <c:v>35.370609999999999</c:v>
                </c:pt>
                <c:pt idx="45">
                  <c:v>32.711157999999998</c:v>
                </c:pt>
                <c:pt idx="46">
                  <c:v>76.995201000000009</c:v>
                </c:pt>
                <c:pt idx="47">
                  <c:v>59.887878999999998</c:v>
                </c:pt>
                <c:pt idx="48">
                  <c:v>78.876282000000003</c:v>
                </c:pt>
                <c:pt idx="49">
                  <c:v>117.877152</c:v>
                </c:pt>
                <c:pt idx="50">
                  <c:v>72.987885000000006</c:v>
                </c:pt>
                <c:pt idx="51">
                  <c:v>64.131302000000005</c:v>
                </c:pt>
                <c:pt idx="52">
                  <c:v>66.111847000000012</c:v>
                </c:pt>
                <c:pt idx="53">
                  <c:v>41.255540999999994</c:v>
                </c:pt>
                <c:pt idx="54">
                  <c:v>21.267988999999996</c:v>
                </c:pt>
                <c:pt idx="55">
                  <c:v>8.8183899999999991</c:v>
                </c:pt>
                <c:pt idx="56">
                  <c:v>7.0387539999999991</c:v>
                </c:pt>
                <c:pt idx="57">
                  <c:v>39.329943</c:v>
                </c:pt>
                <c:pt idx="58">
                  <c:v>66.373534999999976</c:v>
                </c:pt>
                <c:pt idx="59">
                  <c:v>48.756073000000015</c:v>
                </c:pt>
                <c:pt idx="60">
                  <c:v>43.69502300000002</c:v>
                </c:pt>
                <c:pt idx="61">
                  <c:v>55.416542000000007</c:v>
                </c:pt>
                <c:pt idx="62">
                  <c:v>62.912502000000003</c:v>
                </c:pt>
                <c:pt idx="63">
                  <c:v>69.845405</c:v>
                </c:pt>
                <c:pt idx="64">
                  <c:v>45.487737000000003</c:v>
                </c:pt>
                <c:pt idx="65">
                  <c:v>19.954875999999999</c:v>
                </c:pt>
                <c:pt idx="66">
                  <c:v>6.3162339999999997</c:v>
                </c:pt>
                <c:pt idx="67">
                  <c:v>1.3813560000000003</c:v>
                </c:pt>
                <c:pt idx="68">
                  <c:v>7.6373629999999988</c:v>
                </c:pt>
                <c:pt idx="69">
                  <c:v>7.8428539999999991</c:v>
                </c:pt>
                <c:pt idx="70">
                  <c:v>55.049911000000009</c:v>
                </c:pt>
                <c:pt idx="71">
                  <c:v>92.546385999999984</c:v>
                </c:pt>
                <c:pt idx="72">
                  <c:v>29.259857000000011</c:v>
                </c:pt>
                <c:pt idx="73">
                  <c:v>29.528548999999998</c:v>
                </c:pt>
                <c:pt idx="74">
                  <c:v>60.845871000000017</c:v>
                </c:pt>
                <c:pt idx="75">
                  <c:v>45.256599999999992</c:v>
                </c:pt>
                <c:pt idx="76">
                  <c:v>40.119973000000002</c:v>
                </c:pt>
                <c:pt idx="77">
                  <c:v>27.912605000000003</c:v>
                </c:pt>
                <c:pt idx="78">
                  <c:v>16.999816000000003</c:v>
                </c:pt>
                <c:pt idx="79">
                  <c:v>3.1755379999999995</c:v>
                </c:pt>
                <c:pt idx="80">
                  <c:v>5.0949979999999986</c:v>
                </c:pt>
                <c:pt idx="81">
                  <c:v>45.903075999999999</c:v>
                </c:pt>
                <c:pt idx="82">
                  <c:v>39.250259999999997</c:v>
                </c:pt>
                <c:pt idx="83">
                  <c:v>58.333815999999999</c:v>
                </c:pt>
                <c:pt idx="84">
                  <c:v>153.247773</c:v>
                </c:pt>
                <c:pt idx="85">
                  <c:v>-22.236450999999988</c:v>
                </c:pt>
                <c:pt idx="86">
                  <c:v>65.914855999999986</c:v>
                </c:pt>
                <c:pt idx="87">
                  <c:v>60.038010000000014</c:v>
                </c:pt>
                <c:pt idx="88">
                  <c:v>49.781379000000001</c:v>
                </c:pt>
                <c:pt idx="89">
                  <c:v>16.787967999999999</c:v>
                </c:pt>
                <c:pt idx="90">
                  <c:v>5.1169390000000021</c:v>
                </c:pt>
                <c:pt idx="91">
                  <c:v>1.8669140000000013</c:v>
                </c:pt>
                <c:pt idx="92">
                  <c:v>4.942657999999998</c:v>
                </c:pt>
                <c:pt idx="93">
                  <c:v>55.110138000000006</c:v>
                </c:pt>
                <c:pt idx="94">
                  <c:v>70.648391000000004</c:v>
                </c:pt>
                <c:pt idx="95">
                  <c:v>47.377791999999999</c:v>
                </c:pt>
                <c:pt idx="96">
                  <c:v>69.009216000000009</c:v>
                </c:pt>
                <c:pt idx="97">
                  <c:v>39.449898000000005</c:v>
                </c:pt>
                <c:pt idx="98">
                  <c:v>68.111762999999996</c:v>
                </c:pt>
                <c:pt idx="99">
                  <c:v>56.095818000000008</c:v>
                </c:pt>
                <c:pt idx="100">
                  <c:v>25.126232000000002</c:v>
                </c:pt>
                <c:pt idx="101">
                  <c:v>6.9320909999999998</c:v>
                </c:pt>
                <c:pt idx="102">
                  <c:v>1.7972970000000004</c:v>
                </c:pt>
                <c:pt idx="103">
                  <c:v>0.50062600000000046</c:v>
                </c:pt>
                <c:pt idx="104">
                  <c:v>0.12678200000000039</c:v>
                </c:pt>
                <c:pt idx="105">
                  <c:v>4.1366599999999991</c:v>
                </c:pt>
                <c:pt idx="106">
                  <c:v>32.567318000000007</c:v>
                </c:pt>
                <c:pt idx="107">
                  <c:v>62.792236000000003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070-B902-69EA05D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4496"/>
        <c:axId val="1653046992"/>
      </c:lineChart>
      <c:catAx>
        <c:axId val="1653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992"/>
        <c:crosses val="autoZero"/>
        <c:auto val="1"/>
        <c:lblAlgn val="ctr"/>
        <c:lblOffset val="100"/>
        <c:noMultiLvlLbl val="0"/>
      </c:catAx>
      <c:valAx>
        <c:axId val="16530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2</xdr:row>
      <xdr:rowOff>2227896</xdr:rowOff>
    </xdr:from>
    <xdr:to>
      <xdr:col>22</xdr:col>
      <xdr:colOff>320040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15</xdr:row>
      <xdr:rowOff>119062</xdr:rowOff>
    </xdr:from>
    <xdr:to>
      <xdr:col>16</xdr:col>
      <xdr:colOff>90487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91FE7-5798-483D-BAC6-F6A007D7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116205</xdr:colOff>
      <xdr:row>3</xdr:row>
      <xdr:rowOff>161925</xdr:rowOff>
    </xdr:from>
    <xdr:to>
      <xdr:col>26</xdr:col>
      <xdr:colOff>533400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9E88-AC4B-4CCD-BB44-2692113E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90487</xdr:rowOff>
    </xdr:from>
    <xdr:to>
      <xdr:col>17</xdr:col>
      <xdr:colOff>428625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44742-0BDC-442A-B9BF-29F3D895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topLeftCell="F5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>
        <f>AVERAGE(H4:H15)</f>
        <v>762.02490208333336</v>
      </c>
      <c r="I1"/>
      <c r="J1"/>
      <c r="O1" s="15" t="s">
        <v>60</v>
      </c>
      <c r="P1" s="11">
        <f>SUM(P4:P111)</f>
        <v>4305429.437231007</v>
      </c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4">
        <f>H2-I2</f>
        <v>-24.359705101851887</v>
      </c>
      <c r="D2" t="s">
        <v>17</v>
      </c>
      <c r="E2"/>
      <c r="F2"/>
      <c r="G2"/>
      <c r="H2">
        <f>AVERAGE(H4:H111)</f>
        <v>794.77140865740739</v>
      </c>
      <c r="I2">
        <f>AVERAGE(I4:I111)</f>
        <v>819.13111375925928</v>
      </c>
      <c r="J2" s="4"/>
      <c r="K2" s="4"/>
      <c r="L2" s="4"/>
      <c r="M2" s="4"/>
      <c r="N2" s="4"/>
      <c r="O2" s="4"/>
      <c r="P2" s="4">
        <f>AVERAGE(P4:P111)</f>
        <v>39865.087381768586</v>
      </c>
      <c r="Q2" s="4"/>
      <c r="R2" s="4">
        <f>AVERAGE(R4:R111)</f>
        <v>134.55369284259254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9">
        <f>(I2-H2)/H2</f>
        <v>3.0649951465921862E-2</v>
      </c>
      <c r="C3" s="16" t="str">
        <f>IF(ABS(B3)&lt;5%,"VG",IF(ABS(B3)&lt;10%,"G",IF(ABS(B3)&lt;15%,"S","NS")))</f>
        <v>VG</v>
      </c>
      <c r="D3" s="3" t="s">
        <v>0</v>
      </c>
      <c r="E3" s="3" t="s">
        <v>1</v>
      </c>
      <c r="F3" s="3" t="s">
        <v>2</v>
      </c>
      <c r="G3" s="3" t="s">
        <v>3</v>
      </c>
      <c r="H3" t="s">
        <v>61</v>
      </c>
      <c r="I3" t="s">
        <v>62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s="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3">
        <f>1-SUM(P4:P111)/SUM(M4:M111)</f>
        <v>0.91752510981908986</v>
      </c>
      <c r="C4" s="7" t="str">
        <f>IF(B4&gt;0.8,"VG",IF(B4&gt;0.7,"G",IF(B4&gt;0.45,"S","NS")))</f>
        <v>VG</v>
      </c>
      <c r="D4">
        <v>0</v>
      </c>
      <c r="E4">
        <v>2010</v>
      </c>
      <c r="F4">
        <v>1</v>
      </c>
      <c r="G4">
        <v>31</v>
      </c>
      <c r="H4">
        <v>886.71038799999997</v>
      </c>
      <c r="I4">
        <v>1358.5922849999999</v>
      </c>
      <c r="J4" s="2">
        <f>I4-H4</f>
        <v>471.88189699999998</v>
      </c>
      <c r="K4" s="2">
        <f>I4-I$2</f>
        <v>539.46117124074067</v>
      </c>
      <c r="L4" s="2">
        <f>H4-H$2</f>
        <v>91.938979342592575</v>
      </c>
      <c r="M4" s="2">
        <f>K4*K4</f>
        <v>291018.35527643171</v>
      </c>
      <c r="N4" s="2">
        <f>L4*L4</f>
        <v>8452.7759225576647</v>
      </c>
      <c r="O4" s="2">
        <f>K4*L4</f>
        <v>49597.50947883325</v>
      </c>
      <c r="P4" s="2">
        <f>J4*J4</f>
        <v>222672.52471631858</v>
      </c>
      <c r="Q4" s="2">
        <f>(I4-H$2)*(I4-H$2)</f>
        <v>317893.98059972905</v>
      </c>
      <c r="R4" s="2">
        <f>ABS(J4)</f>
        <v>471.88189699999998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3">
        <f>SQRT(SUM(P4:P111))/SQRT(SUM(Q4:Q111))</f>
        <v>0.28700830018653073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697.33947799999999</v>
      </c>
      <c r="I5">
        <v>680.24163799999997</v>
      </c>
      <c r="J5" s="2">
        <f t="shared" ref="J5:J68" si="0">I5-H5</f>
        <v>-17.097840000000019</v>
      </c>
      <c r="K5" s="2">
        <f t="shared" ref="K5:K68" si="1">I5-I$2</f>
        <v>-138.88947575925931</v>
      </c>
      <c r="L5" s="2">
        <f t="shared" ref="L5:L68" si="2">H5-H$2</f>
        <v>-97.431930657407406</v>
      </c>
      <c r="M5" s="2">
        <f t="shared" ref="M5:M68" si="3">K5*K5</f>
        <v>19290.286476681878</v>
      </c>
      <c r="N5" s="2">
        <f t="shared" ref="N5:N68" si="4">L5*L5</f>
        <v>9492.9811116298461</v>
      </c>
      <c r="O5" s="2">
        <f t="shared" ref="O5:O68" si="5">K5*L5</f>
        <v>13532.269771219821</v>
      </c>
      <c r="P5" s="2">
        <f t="shared" ref="P5:P68" si="6">J5*J5</f>
        <v>292.33613266560064</v>
      </c>
      <c r="Q5" s="2">
        <f t="shared" ref="Q5:Q68" si="7">(I5-H$2)*(I5-H$2)</f>
        <v>13117.068366838343</v>
      </c>
      <c r="R5" s="2">
        <f t="shared" ref="R5:R68" si="8">ABS(J5)</f>
        <v>17.097840000000019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0.91921926672021659</v>
      </c>
      <c r="C6" s="7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721.22247300000004</v>
      </c>
      <c r="I6">
        <v>916.48040800000001</v>
      </c>
      <c r="J6" s="2">
        <f t="shared" si="0"/>
        <v>195.25793499999997</v>
      </c>
      <c r="K6" s="2">
        <f t="shared" si="1"/>
        <v>97.349294240740733</v>
      </c>
      <c r="L6" s="2">
        <f t="shared" si="2"/>
        <v>-73.548935657407355</v>
      </c>
      <c r="M6" s="2">
        <f t="shared" si="3"/>
        <v>9476.8850891703169</v>
      </c>
      <c r="N6" s="2">
        <f t="shared" si="4"/>
        <v>5409.4459363374472</v>
      </c>
      <c r="O6" s="2">
        <f t="shared" si="5"/>
        <v>-7159.9369784062565</v>
      </c>
      <c r="P6" s="2">
        <f t="shared" si="6"/>
        <v>38125.661180464216</v>
      </c>
      <c r="Q6" s="2">
        <f t="shared" si="7"/>
        <v>14813.080520975211</v>
      </c>
      <c r="R6" s="2">
        <f t="shared" si="8"/>
        <v>195.25793499999997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794.77140865740739</v>
      </c>
      <c r="C7" s="2"/>
      <c r="D7">
        <v>3</v>
      </c>
      <c r="E7">
        <v>2010</v>
      </c>
      <c r="F7">
        <v>4</v>
      </c>
      <c r="G7">
        <v>30</v>
      </c>
      <c r="H7">
        <v>1047.6141359999999</v>
      </c>
      <c r="I7">
        <v>1398.7729489999999</v>
      </c>
      <c r="J7" s="2">
        <f t="shared" si="0"/>
        <v>351.15881300000001</v>
      </c>
      <c r="K7" s="2">
        <f t="shared" si="1"/>
        <v>579.64183524074065</v>
      </c>
      <c r="L7" s="2">
        <f t="shared" si="2"/>
        <v>252.84272734259253</v>
      </c>
      <c r="M7" s="2">
        <f t="shared" si="3"/>
        <v>335984.65716125391</v>
      </c>
      <c r="N7" s="2">
        <f t="shared" si="4"/>
        <v>63929.444770040587</v>
      </c>
      <c r="O7" s="2">
        <f t="shared" si="5"/>
        <v>146558.22250413452</v>
      </c>
      <c r="P7" s="2">
        <f t="shared" si="6"/>
        <v>123312.51194756897</v>
      </c>
      <c r="Q7" s="2">
        <f t="shared" si="7"/>
        <v>364817.86073622445</v>
      </c>
      <c r="R7" s="2">
        <f t="shared" si="8"/>
        <v>351.15881300000001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651.55247656851134</v>
      </c>
      <c r="C8" s="5"/>
      <c r="D8">
        <v>4</v>
      </c>
      <c r="E8">
        <v>2010</v>
      </c>
      <c r="F8">
        <v>5</v>
      </c>
      <c r="G8">
        <v>31</v>
      </c>
      <c r="H8">
        <v>938.81384300000002</v>
      </c>
      <c r="I8">
        <v>1180.00647</v>
      </c>
      <c r="J8" s="2">
        <f t="shared" si="0"/>
        <v>241.19262700000002</v>
      </c>
      <c r="K8" s="2">
        <f t="shared" si="1"/>
        <v>360.87535624074076</v>
      </c>
      <c r="L8" s="2">
        <f t="shared" si="2"/>
        <v>144.04243434259263</v>
      </c>
      <c r="M8" s="2">
        <f t="shared" si="3"/>
        <v>130231.02274188155</v>
      </c>
      <c r="N8" s="2">
        <f t="shared" si="4"/>
        <v>20748.222891340109</v>
      </c>
      <c r="O8" s="2">
        <f t="shared" si="5"/>
        <v>51981.364807166625</v>
      </c>
      <c r="P8" s="2">
        <f t="shared" si="6"/>
        <v>58173.883319161134</v>
      </c>
      <c r="Q8" s="2">
        <f t="shared" si="7"/>
        <v>148406.05248763112</v>
      </c>
      <c r="R8" s="2">
        <f t="shared" si="8"/>
        <v>241.19262700000002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819.13111375925928</v>
      </c>
      <c r="C9" s="2"/>
      <c r="D9">
        <v>5</v>
      </c>
      <c r="E9">
        <v>2010</v>
      </c>
      <c r="F9">
        <v>6</v>
      </c>
      <c r="G9">
        <v>30</v>
      </c>
      <c r="H9">
        <v>1087.9339600000001</v>
      </c>
      <c r="I9">
        <v>1486.867432</v>
      </c>
      <c r="J9" s="2">
        <f t="shared" si="0"/>
        <v>398.93347199999994</v>
      </c>
      <c r="K9" s="2">
        <f t="shared" si="1"/>
        <v>667.73631824074073</v>
      </c>
      <c r="L9" s="2">
        <f t="shared" si="2"/>
        <v>293.16255134259268</v>
      </c>
      <c r="M9" s="2">
        <f t="shared" si="3"/>
        <v>445871.79069769976</v>
      </c>
      <c r="N9" s="2">
        <f t="shared" si="4"/>
        <v>85944.281509698281</v>
      </c>
      <c r="O9" s="2">
        <f t="shared" si="5"/>
        <v>195755.28267956496</v>
      </c>
      <c r="P9" s="2">
        <f t="shared" si="6"/>
        <v>159147.91508197473</v>
      </c>
      <c r="Q9" s="2">
        <f t="shared" si="7"/>
        <v>478996.90552663052</v>
      </c>
      <c r="R9" s="2">
        <f t="shared" si="8"/>
        <v>398.93347199999994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695.24117874496665</v>
      </c>
      <c r="D10">
        <v>6</v>
      </c>
      <c r="E10">
        <v>2010</v>
      </c>
      <c r="F10">
        <v>7</v>
      </c>
      <c r="G10">
        <v>31</v>
      </c>
      <c r="H10">
        <v>190.61325099999999</v>
      </c>
      <c r="I10">
        <v>161.135086</v>
      </c>
      <c r="J10" s="2">
        <f t="shared" si="0"/>
        <v>-29.47816499999999</v>
      </c>
      <c r="K10" s="2">
        <f t="shared" si="1"/>
        <v>-657.99602775925928</v>
      </c>
      <c r="L10" s="2">
        <f t="shared" si="2"/>
        <v>-604.1581576574074</v>
      </c>
      <c r="M10" s="2">
        <f t="shared" si="3"/>
        <v>432958.77254696388</v>
      </c>
      <c r="N10" s="2">
        <f t="shared" si="4"/>
        <v>365007.07946399273</v>
      </c>
      <c r="O10" s="2">
        <f t="shared" si="5"/>
        <v>397533.66787692637</v>
      </c>
      <c r="P10" s="2">
        <f t="shared" si="6"/>
        <v>868.9622117672244</v>
      </c>
      <c r="Q10" s="2">
        <f t="shared" si="7"/>
        <v>401494.9893908021</v>
      </c>
      <c r="R10" s="2">
        <f t="shared" si="8"/>
        <v>29.47816499999999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199.66243357669612</v>
      </c>
      <c r="D11">
        <v>7</v>
      </c>
      <c r="E11">
        <v>2010</v>
      </c>
      <c r="F11">
        <v>8</v>
      </c>
      <c r="G11">
        <v>31</v>
      </c>
      <c r="H11">
        <v>55.140545000000003</v>
      </c>
      <c r="I11">
        <v>68.809578000000002</v>
      </c>
      <c r="J11" s="2">
        <f t="shared" si="0"/>
        <v>13.669032999999999</v>
      </c>
      <c r="K11" s="2">
        <f t="shared" si="1"/>
        <v>-750.32153575925929</v>
      </c>
      <c r="L11" s="2">
        <f t="shared" si="2"/>
        <v>-739.63086365740742</v>
      </c>
      <c r="M11" s="2">
        <f t="shared" si="3"/>
        <v>562982.40702413337</v>
      </c>
      <c r="N11" s="2">
        <f t="shared" si="4"/>
        <v>547053.81447460235</v>
      </c>
      <c r="O11" s="2">
        <f t="shared" si="5"/>
        <v>554960.96551437327</v>
      </c>
      <c r="P11" s="2">
        <f t="shared" si="6"/>
        <v>186.84246315508898</v>
      </c>
      <c r="Q11" s="2">
        <f t="shared" si="7"/>
        <v>527020.57957145432</v>
      </c>
      <c r="R11" s="2">
        <f t="shared" si="8"/>
        <v>13.669032999999999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0.95875923292566867</v>
      </c>
      <c r="C12" s="6"/>
      <c r="D12">
        <v>8</v>
      </c>
      <c r="E12">
        <v>2010</v>
      </c>
      <c r="F12">
        <v>9</v>
      </c>
      <c r="G12">
        <v>30</v>
      </c>
      <c r="H12">
        <v>159.40022300000001</v>
      </c>
      <c r="I12">
        <v>111.055336</v>
      </c>
      <c r="J12" s="2">
        <f t="shared" si="0"/>
        <v>-48.344887000000014</v>
      </c>
      <c r="K12" s="2">
        <f t="shared" si="1"/>
        <v>-708.07577775925927</v>
      </c>
      <c r="L12" s="2">
        <f t="shared" si="2"/>
        <v>-635.37118565740741</v>
      </c>
      <c r="M12" s="2">
        <f t="shared" si="3"/>
        <v>501371.30704937992</v>
      </c>
      <c r="N12" s="2">
        <f t="shared" si="4"/>
        <v>403696.5435636997</v>
      </c>
      <c r="O12" s="2">
        <f t="shared" si="5"/>
        <v>449890.94645019149</v>
      </c>
      <c r="P12" s="2">
        <f t="shared" si="6"/>
        <v>2337.2280990427703</v>
      </c>
      <c r="Q12" s="2">
        <f t="shared" si="7"/>
        <v>467467.66801006917</v>
      </c>
      <c r="R12" s="2">
        <f t="shared" si="8"/>
        <v>48.344887000000014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134.55369284259254</v>
      </c>
      <c r="D13">
        <v>9</v>
      </c>
      <c r="E13">
        <v>2010</v>
      </c>
      <c r="F13">
        <v>10</v>
      </c>
      <c r="G13">
        <v>31</v>
      </c>
      <c r="H13">
        <v>403.064911</v>
      </c>
      <c r="I13">
        <v>341.02221700000001</v>
      </c>
      <c r="J13" s="2">
        <f t="shared" si="0"/>
        <v>-62.042693999999983</v>
      </c>
      <c r="K13" s="2">
        <f t="shared" si="1"/>
        <v>-478.10889675925927</v>
      </c>
      <c r="L13" s="2">
        <f t="shared" si="2"/>
        <v>-391.7064976574074</v>
      </c>
      <c r="M13" s="2">
        <f t="shared" si="3"/>
        <v>228588.11716035605</v>
      </c>
      <c r="N13" s="2">
        <f t="shared" si="4"/>
        <v>153433.9803070325</v>
      </c>
      <c r="O13" s="2">
        <f t="shared" si="5"/>
        <v>187278.36144841643</v>
      </c>
      <c r="P13" s="2">
        <f t="shared" si="6"/>
        <v>3849.2958787776338</v>
      </c>
      <c r="Q13" s="2">
        <f t="shared" si="7"/>
        <v>205888.32892975063</v>
      </c>
      <c r="R13" s="2">
        <f t="shared" si="8"/>
        <v>62.042693999999983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918.69183299999997</v>
      </c>
      <c r="I14">
        <v>1063.057251</v>
      </c>
      <c r="J14" s="2">
        <f t="shared" si="0"/>
        <v>144.36541799999998</v>
      </c>
      <c r="K14" s="2">
        <f t="shared" si="1"/>
        <v>243.92613724074067</v>
      </c>
      <c r="L14" s="2">
        <f t="shared" si="2"/>
        <v>123.92042434259258</v>
      </c>
      <c r="M14" s="2">
        <f t="shared" si="3"/>
        <v>59499.960429188657</v>
      </c>
      <c r="N14" s="2">
        <f t="shared" si="4"/>
        <v>15356.271569248212</v>
      </c>
      <c r="O14" s="2">
        <f t="shared" si="5"/>
        <v>30227.43043512206</v>
      </c>
      <c r="P14" s="2">
        <f t="shared" si="6"/>
        <v>20841.373914314718</v>
      </c>
      <c r="Q14" s="2">
        <f t="shared" si="7"/>
        <v>71977.293201474429</v>
      </c>
      <c r="R14" s="2">
        <f t="shared" si="8"/>
        <v>144.36541799999998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0.28700830018653073</v>
      </c>
      <c r="D15">
        <v>11</v>
      </c>
      <c r="E15">
        <v>2010</v>
      </c>
      <c r="F15">
        <v>12</v>
      </c>
      <c r="G15">
        <v>31</v>
      </c>
      <c r="H15">
        <v>2037.753784</v>
      </c>
      <c r="I15">
        <v>2442.9875489999999</v>
      </c>
      <c r="J15" s="2">
        <f t="shared" si="0"/>
        <v>405.23376499999995</v>
      </c>
      <c r="K15" s="2">
        <f t="shared" si="1"/>
        <v>1623.8564352407407</v>
      </c>
      <c r="L15" s="2">
        <f t="shared" si="2"/>
        <v>1242.9823753425926</v>
      </c>
      <c r="M15" s="2">
        <f t="shared" si="3"/>
        <v>2636909.7222727658</v>
      </c>
      <c r="N15" s="2">
        <f t="shared" si="4"/>
        <v>1545005.1854123138</v>
      </c>
      <c r="O15" s="2">
        <f t="shared" si="5"/>
        <v>2018424.9290908908</v>
      </c>
      <c r="P15" s="2">
        <f t="shared" si="6"/>
        <v>164214.4042960752</v>
      </c>
      <c r="Q15" s="2">
        <f t="shared" si="7"/>
        <v>2716616.445285833</v>
      </c>
      <c r="R15" s="2">
        <f t="shared" si="8"/>
        <v>405.23376499999995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1694.26001</v>
      </c>
      <c r="I16">
        <v>1202.3271480000001</v>
      </c>
      <c r="J16" s="2">
        <f t="shared" si="0"/>
        <v>-491.93286199999989</v>
      </c>
      <c r="K16" s="2">
        <f t="shared" si="1"/>
        <v>383.1960342407408</v>
      </c>
      <c r="L16" s="2">
        <f t="shared" si="2"/>
        <v>899.48860134259257</v>
      </c>
      <c r="M16" s="2">
        <f t="shared" si="3"/>
        <v>146839.20065783101</v>
      </c>
      <c r="N16" s="2">
        <f t="shared" si="4"/>
        <v>809079.74394525343</v>
      </c>
      <c r="O16" s="2">
        <f t="shared" si="5"/>
        <v>344680.46487923217</v>
      </c>
      <c r="P16" s="2">
        <f t="shared" si="6"/>
        <v>241997.94071551092</v>
      </c>
      <c r="Q16" s="2">
        <f t="shared" si="7"/>
        <v>166101.68067108735</v>
      </c>
      <c r="R16" s="2">
        <f t="shared" si="8"/>
        <v>491.93286199999989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738.21490500000004</v>
      </c>
      <c r="I17">
        <v>537.33856200000002</v>
      </c>
      <c r="J17" s="2">
        <f t="shared" si="0"/>
        <v>-200.87634300000002</v>
      </c>
      <c r="K17" s="2">
        <f t="shared" si="1"/>
        <v>-281.79255175925925</v>
      </c>
      <c r="L17" s="2">
        <f t="shared" si="2"/>
        <v>-56.556503657407347</v>
      </c>
      <c r="M17" s="2">
        <f t="shared" si="3"/>
        <v>79407.042226994803</v>
      </c>
      <c r="N17" s="2">
        <f t="shared" si="4"/>
        <v>3198.6381059503306</v>
      </c>
      <c r="O17" s="2">
        <f t="shared" si="5"/>
        <v>15937.201484202695</v>
      </c>
      <c r="P17" s="2">
        <f t="shared" si="6"/>
        <v>40351.305177053655</v>
      </c>
      <c r="Q17" s="2">
        <f t="shared" si="7"/>
        <v>66271.670538136212</v>
      </c>
      <c r="R17" s="2">
        <f t="shared" si="8"/>
        <v>200.87634300000002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1906.1538089999999</v>
      </c>
      <c r="I18">
        <v>1595.8326420000001</v>
      </c>
      <c r="J18" s="2">
        <f t="shared" si="0"/>
        <v>-310.32116699999983</v>
      </c>
      <c r="K18" s="2">
        <f t="shared" si="1"/>
        <v>776.7015282407408</v>
      </c>
      <c r="L18" s="2">
        <f t="shared" si="2"/>
        <v>1111.3824003425925</v>
      </c>
      <c r="M18" s="2">
        <f t="shared" si="3"/>
        <v>603265.26397150231</v>
      </c>
      <c r="N18" s="2">
        <f t="shared" si="4"/>
        <v>1235170.8397912625</v>
      </c>
      <c r="O18" s="2">
        <f t="shared" si="5"/>
        <v>863212.40880595439</v>
      </c>
      <c r="P18" s="2">
        <f t="shared" si="6"/>
        <v>96299.22668824179</v>
      </c>
      <c r="Q18" s="2">
        <f t="shared" si="7"/>
        <v>641699.09956435568</v>
      </c>
      <c r="R18" s="2">
        <f t="shared" si="8"/>
        <v>310.32116699999983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1619.2945560000001</v>
      </c>
      <c r="I19">
        <v>1754.4342039999999</v>
      </c>
      <c r="J19" s="2">
        <f t="shared" si="0"/>
        <v>135.13964799999985</v>
      </c>
      <c r="K19" s="2">
        <f t="shared" si="1"/>
        <v>935.30309024074063</v>
      </c>
      <c r="L19" s="2">
        <f t="shared" si="2"/>
        <v>824.52314734259267</v>
      </c>
      <c r="M19" s="2">
        <f t="shared" si="3"/>
        <v>874791.87061387906</v>
      </c>
      <c r="N19" s="2">
        <f t="shared" si="4"/>
        <v>679838.42050373473</v>
      </c>
      <c r="O19" s="2">
        <f t="shared" si="5"/>
        <v>771179.04768454842</v>
      </c>
      <c r="P19" s="2">
        <f t="shared" si="6"/>
        <v>18262.724461563863</v>
      </c>
      <c r="Q19" s="2">
        <f t="shared" si="7"/>
        <v>920952.68076475861</v>
      </c>
      <c r="R19" s="2">
        <f t="shared" si="8"/>
        <v>135.13964799999985</v>
      </c>
      <c r="S19">
        <v>5.725752</v>
      </c>
      <c r="T19">
        <v>6.1887270000000001</v>
      </c>
      <c r="U19">
        <f t="shared" si="9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931.02880900000002</v>
      </c>
      <c r="I20">
        <v>1161.5458980000001</v>
      </c>
      <c r="J20" s="2">
        <f t="shared" si="0"/>
        <v>230.51708900000006</v>
      </c>
      <c r="K20" s="2">
        <f t="shared" si="1"/>
        <v>342.4147842407408</v>
      </c>
      <c r="L20" s="2">
        <f t="shared" si="2"/>
        <v>136.25740034259263</v>
      </c>
      <c r="M20" s="2">
        <f t="shared" si="3"/>
        <v>117247.88446663307</v>
      </c>
      <c r="N20" s="2">
        <f t="shared" si="4"/>
        <v>18566.079148121564</v>
      </c>
      <c r="O20" s="2">
        <f t="shared" si="5"/>
        <v>46656.548339513101</v>
      </c>
      <c r="P20" s="2">
        <f t="shared" si="6"/>
        <v>53138.128321033946</v>
      </c>
      <c r="Q20" s="2">
        <f t="shared" si="7"/>
        <v>134523.52603251964</v>
      </c>
      <c r="R20" s="2">
        <f t="shared" si="8"/>
        <v>230.51708900000006</v>
      </c>
      <c r="S20">
        <v>6.651535</v>
      </c>
      <c r="T20">
        <v>7.3997349999999997</v>
      </c>
      <c r="U20">
        <f t="shared" si="9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543.40020800000002</v>
      </c>
      <c r="I21">
        <v>885.22436500000003</v>
      </c>
      <c r="J21" s="2">
        <f t="shared" si="0"/>
        <v>341.82415700000001</v>
      </c>
      <c r="K21" s="2">
        <f t="shared" si="1"/>
        <v>66.093251240740756</v>
      </c>
      <c r="L21" s="2">
        <f t="shared" si="2"/>
        <v>-251.37120065740737</v>
      </c>
      <c r="M21" s="2">
        <f t="shared" si="3"/>
        <v>4368.317859571679</v>
      </c>
      <c r="N21" s="2">
        <f t="shared" si="4"/>
        <v>63187.480519946563</v>
      </c>
      <c r="O21" s="2">
        <f t="shared" si="5"/>
        <v>-16613.939919736684</v>
      </c>
      <c r="P21" s="2">
        <f t="shared" si="6"/>
        <v>116843.75430876066</v>
      </c>
      <c r="Q21" s="2">
        <f t="shared" si="7"/>
        <v>8181.7373111149709</v>
      </c>
      <c r="R21" s="2">
        <f t="shared" si="8"/>
        <v>341.82415700000001</v>
      </c>
      <c r="S21">
        <v>8.1925410000000003</v>
      </c>
      <c r="T21">
        <v>9.4273530000000001</v>
      </c>
      <c r="U21">
        <f t="shared" si="9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191.58781400000001</v>
      </c>
      <c r="I22">
        <v>236.08711199999999</v>
      </c>
      <c r="J22" s="2">
        <f t="shared" si="0"/>
        <v>44.499297999999982</v>
      </c>
      <c r="K22" s="2">
        <f t="shared" si="1"/>
        <v>-583.04400175925934</v>
      </c>
      <c r="L22" s="2">
        <f t="shared" si="2"/>
        <v>-603.18359465740741</v>
      </c>
      <c r="M22" s="2">
        <f t="shared" si="3"/>
        <v>339940.3079874512</v>
      </c>
      <c r="N22" s="2">
        <f t="shared" si="4"/>
        <v>363830.44886383158</v>
      </c>
      <c r="O22" s="2">
        <f t="shared" si="5"/>
        <v>351682.57682458981</v>
      </c>
      <c r="P22" s="2">
        <f t="shared" si="6"/>
        <v>1980.1875224928024</v>
      </c>
      <c r="Q22" s="2">
        <f t="shared" si="7"/>
        <v>312128.14333158208</v>
      </c>
      <c r="R22" s="2">
        <f t="shared" si="8"/>
        <v>44.499297999999982</v>
      </c>
      <c r="S22">
        <v>10.529388000000001</v>
      </c>
      <c r="T22">
        <v>12.164102</v>
      </c>
      <c r="U22">
        <f t="shared" si="9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53.739719000000001</v>
      </c>
      <c r="I23">
        <v>88.176659000000001</v>
      </c>
      <c r="J23" s="2">
        <f t="shared" si="0"/>
        <v>34.43694</v>
      </c>
      <c r="K23" s="2">
        <f t="shared" si="1"/>
        <v>-730.95445475925931</v>
      </c>
      <c r="L23" s="2">
        <f t="shared" si="2"/>
        <v>-741.03168965740736</v>
      </c>
      <c r="M23" s="2">
        <f t="shared" si="3"/>
        <v>534294.41493240604</v>
      </c>
      <c r="N23" s="2">
        <f t="shared" si="4"/>
        <v>549127.96507651208</v>
      </c>
      <c r="O23" s="2">
        <f t="shared" si="5"/>
        <v>541660.41467286285</v>
      </c>
      <c r="P23" s="2">
        <f t="shared" si="6"/>
        <v>1185.9028365636</v>
      </c>
      <c r="Q23" s="2">
        <f t="shared" si="7"/>
        <v>499276.14024341427</v>
      </c>
      <c r="R23" s="2">
        <f t="shared" si="8"/>
        <v>34.43694</v>
      </c>
      <c r="S23">
        <v>12.893722</v>
      </c>
      <c r="T23">
        <v>14.740093</v>
      </c>
      <c r="U23">
        <f t="shared" si="9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35.215862000000001</v>
      </c>
      <c r="I24">
        <v>52.325760000000002</v>
      </c>
      <c r="J24" s="2">
        <f t="shared" si="0"/>
        <v>17.109898000000001</v>
      </c>
      <c r="K24" s="2">
        <f t="shared" si="1"/>
        <v>-766.80535375925933</v>
      </c>
      <c r="L24" s="2">
        <f t="shared" si="2"/>
        <v>-759.55554665740738</v>
      </c>
      <c r="M24" s="2">
        <f t="shared" si="3"/>
        <v>587990.45055386284</v>
      </c>
      <c r="N24" s="2">
        <f t="shared" si="4"/>
        <v>576924.62845803297</v>
      </c>
      <c r="O24" s="2">
        <f t="shared" si="5"/>
        <v>582431.25965444092</v>
      </c>
      <c r="P24" s="2">
        <f t="shared" si="6"/>
        <v>292.74860957040403</v>
      </c>
      <c r="Q24" s="2">
        <f t="shared" si="7"/>
        <v>551225.54121031845</v>
      </c>
      <c r="R24" s="2">
        <f t="shared" si="8"/>
        <v>17.109898000000001</v>
      </c>
      <c r="S24">
        <v>13.478433000000001</v>
      </c>
      <c r="T24">
        <v>15.472922000000001</v>
      </c>
      <c r="U24">
        <f t="shared" si="9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172.79556299999999</v>
      </c>
      <c r="I25">
        <v>94.820723999999998</v>
      </c>
      <c r="J25" s="2">
        <f t="shared" si="0"/>
        <v>-77.974838999999989</v>
      </c>
      <c r="K25" s="2">
        <f t="shared" si="1"/>
        <v>-724.31038975925924</v>
      </c>
      <c r="L25" s="2">
        <f t="shared" si="2"/>
        <v>-621.97584565740738</v>
      </c>
      <c r="M25" s="2">
        <f t="shared" si="3"/>
        <v>524625.54071321001</v>
      </c>
      <c r="N25" s="2">
        <f t="shared" si="4"/>
        <v>386853.95258124702</v>
      </c>
      <c r="O25" s="2">
        <f t="shared" si="5"/>
        <v>450503.56718896161</v>
      </c>
      <c r="P25" s="2">
        <f t="shared" si="6"/>
        <v>6080.0755170759194</v>
      </c>
      <c r="Q25" s="2">
        <f t="shared" si="7"/>
        <v>489930.96095237328</v>
      </c>
      <c r="R25" s="2">
        <f t="shared" si="8"/>
        <v>77.974838999999989</v>
      </c>
      <c r="S25">
        <v>12.416278</v>
      </c>
      <c r="T25">
        <v>14.415647999999999</v>
      </c>
      <c r="U25">
        <f t="shared" si="9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564.81317100000001</v>
      </c>
      <c r="I26">
        <v>598.75231900000006</v>
      </c>
      <c r="J26" s="2">
        <f t="shared" si="0"/>
        <v>33.939148000000046</v>
      </c>
      <c r="K26" s="2">
        <f t="shared" si="1"/>
        <v>-220.37879475925922</v>
      </c>
      <c r="L26" s="2">
        <f t="shared" si="2"/>
        <v>-229.95823765740738</v>
      </c>
      <c r="M26" s="2">
        <f t="shared" si="3"/>
        <v>48566.8131795437</v>
      </c>
      <c r="N26" s="2">
        <f t="shared" si="4"/>
        <v>52880.791066500657</v>
      </c>
      <c r="O26" s="2">
        <f t="shared" si="5"/>
        <v>50677.919259902737</v>
      </c>
      <c r="P26" s="2">
        <f t="shared" si="6"/>
        <v>1151.8657669659071</v>
      </c>
      <c r="Q26" s="2">
        <f t="shared" si="7"/>
        <v>38423.483510118698</v>
      </c>
      <c r="R26" s="2">
        <f t="shared" si="8"/>
        <v>33.939148000000046</v>
      </c>
      <c r="S26">
        <v>7.2547030000000001</v>
      </c>
      <c r="T26">
        <v>8.0990950000000002</v>
      </c>
      <c r="U26">
        <f t="shared" si="9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739.64129600000001</v>
      </c>
      <c r="I27">
        <v>695.10870399999999</v>
      </c>
      <c r="J27" s="2">
        <f t="shared" si="0"/>
        <v>-44.532592000000022</v>
      </c>
      <c r="K27" s="2">
        <f t="shared" si="1"/>
        <v>-124.02240975925929</v>
      </c>
      <c r="L27" s="2">
        <f t="shared" si="2"/>
        <v>-55.130112657407381</v>
      </c>
      <c r="M27" s="2">
        <f t="shared" si="3"/>
        <v>15381.558122493614</v>
      </c>
      <c r="N27" s="2">
        <f t="shared" si="4"/>
        <v>3039.3293216184293</v>
      </c>
      <c r="O27" s="2">
        <f t="shared" si="5"/>
        <v>6837.369422071105</v>
      </c>
      <c r="P27" s="2">
        <f t="shared" si="6"/>
        <v>1983.1517502384661</v>
      </c>
      <c r="Q27" s="2">
        <f t="shared" si="7"/>
        <v>9932.6546996296147</v>
      </c>
      <c r="R27" s="2">
        <f t="shared" si="8"/>
        <v>44.532592000000022</v>
      </c>
      <c r="S27">
        <v>3.306524</v>
      </c>
      <c r="T27">
        <v>3.2822840000000002</v>
      </c>
      <c r="U27">
        <f t="shared" si="9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1637.5291749999999</v>
      </c>
      <c r="I28">
        <v>1773.7142329999999</v>
      </c>
      <c r="J28" s="2">
        <f t="shared" si="0"/>
        <v>136.18505800000003</v>
      </c>
      <c r="K28" s="2">
        <f t="shared" si="1"/>
        <v>954.58311924074064</v>
      </c>
      <c r="L28" s="2">
        <f t="shared" si="2"/>
        <v>842.7577663425925</v>
      </c>
      <c r="M28" s="2">
        <f t="shared" si="3"/>
        <v>911228.93153938209</v>
      </c>
      <c r="N28" s="2">
        <f t="shared" si="4"/>
        <v>710240.65273075574</v>
      </c>
      <c r="O28" s="2">
        <f t="shared" si="5"/>
        <v>804482.33735967125</v>
      </c>
      <c r="P28" s="2">
        <f t="shared" si="6"/>
        <v>18546.370022463372</v>
      </c>
      <c r="Q28" s="2">
        <f t="shared" si="7"/>
        <v>958329.05333185196</v>
      </c>
      <c r="R28" s="2">
        <f t="shared" si="8"/>
        <v>136.18505800000003</v>
      </c>
      <c r="S28">
        <v>4.1439440000000003</v>
      </c>
      <c r="T28">
        <v>3.927359</v>
      </c>
      <c r="U28">
        <f t="shared" si="9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1633.4334719999999</v>
      </c>
      <c r="I29">
        <v>1190.2569579999999</v>
      </c>
      <c r="J29" s="2">
        <f t="shared" si="0"/>
        <v>-443.176514</v>
      </c>
      <c r="K29" s="2">
        <f t="shared" si="1"/>
        <v>371.12584424074066</v>
      </c>
      <c r="L29" s="2">
        <f t="shared" si="2"/>
        <v>838.66206334259255</v>
      </c>
      <c r="M29" s="2">
        <f t="shared" si="3"/>
        <v>137734.39226340249</v>
      </c>
      <c r="N29" s="2">
        <f t="shared" si="4"/>
        <v>703354.0564900547</v>
      </c>
      <c r="O29" s="2">
        <f t="shared" si="5"/>
        <v>311249.16629070119</v>
      </c>
      <c r="P29" s="2">
        <f t="shared" si="6"/>
        <v>196405.42256119219</v>
      </c>
      <c r="Q29" s="2">
        <f t="shared" si="7"/>
        <v>156408.81973881219</v>
      </c>
      <c r="R29" s="2">
        <f t="shared" si="8"/>
        <v>443.176514</v>
      </c>
      <c r="S29">
        <v>4.8668040000000001</v>
      </c>
      <c r="T29">
        <v>5.1388389999999999</v>
      </c>
      <c r="U29">
        <f t="shared" si="9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2088.1035160000001</v>
      </c>
      <c r="I30">
        <v>2156.7124020000001</v>
      </c>
      <c r="J30" s="2">
        <f t="shared" si="0"/>
        <v>68.608885999999984</v>
      </c>
      <c r="K30" s="2">
        <f t="shared" si="1"/>
        <v>1337.5812882407408</v>
      </c>
      <c r="L30" s="2">
        <f t="shared" si="2"/>
        <v>1293.3321073425927</v>
      </c>
      <c r="M30" s="2">
        <f t="shared" si="3"/>
        <v>1789123.7026517598</v>
      </c>
      <c r="N30" s="2">
        <f t="shared" si="4"/>
        <v>1672707.9398832319</v>
      </c>
      <c r="O30" s="2">
        <f t="shared" si="5"/>
        <v>1729936.8262624172</v>
      </c>
      <c r="P30" s="2">
        <f t="shared" si="6"/>
        <v>4707.1792381609939</v>
      </c>
      <c r="Q30" s="2">
        <f t="shared" si="7"/>
        <v>1854883.2693470081</v>
      </c>
      <c r="R30" s="2">
        <f t="shared" si="8"/>
        <v>68.608885999999984</v>
      </c>
      <c r="S30">
        <v>4.7258519999999997</v>
      </c>
      <c r="T30">
        <v>4.2618510000000001</v>
      </c>
      <c r="U30">
        <f t="shared" si="9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1674.4774170000001</v>
      </c>
      <c r="I31">
        <v>1907.112427</v>
      </c>
      <c r="J31" s="2">
        <f t="shared" si="0"/>
        <v>232.63500999999997</v>
      </c>
      <c r="K31" s="2">
        <f t="shared" si="1"/>
        <v>1087.9813132407407</v>
      </c>
      <c r="L31" s="2">
        <f t="shared" si="2"/>
        <v>879.70600834259267</v>
      </c>
      <c r="M31" s="2">
        <f t="shared" si="3"/>
        <v>1183703.3379610467</v>
      </c>
      <c r="N31" s="2">
        <f t="shared" si="4"/>
        <v>773882.66111405776</v>
      </c>
      <c r="O31" s="2">
        <f t="shared" si="5"/>
        <v>957103.69822234404</v>
      </c>
      <c r="P31" s="2">
        <f t="shared" si="6"/>
        <v>54119.047877700083</v>
      </c>
      <c r="Q31" s="2">
        <f t="shared" si="7"/>
        <v>1237302.541087436</v>
      </c>
      <c r="R31" s="2">
        <f t="shared" si="8"/>
        <v>232.63500999999997</v>
      </c>
      <c r="S31">
        <v>5.8077240000000003</v>
      </c>
      <c r="T31">
        <v>6.2101850000000001</v>
      </c>
      <c r="U31">
        <f t="shared" si="9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920.709656</v>
      </c>
      <c r="I32">
        <v>1013.316406</v>
      </c>
      <c r="J32" s="2">
        <f t="shared" si="0"/>
        <v>92.606750000000034</v>
      </c>
      <c r="K32" s="2">
        <f t="shared" si="1"/>
        <v>194.18529224074075</v>
      </c>
      <c r="L32" s="2">
        <f t="shared" si="2"/>
        <v>125.9382473425926</v>
      </c>
      <c r="M32" s="2">
        <f t="shared" si="3"/>
        <v>37707.927722621891</v>
      </c>
      <c r="N32" s="2">
        <f t="shared" si="4"/>
        <v>15860.442143724033</v>
      </c>
      <c r="O32" s="2">
        <f t="shared" si="5"/>
        <v>24455.355364508036</v>
      </c>
      <c r="P32" s="2">
        <f t="shared" si="6"/>
        <v>8576.0101455625063</v>
      </c>
      <c r="Q32" s="2">
        <f t="shared" si="7"/>
        <v>47761.91586347382</v>
      </c>
      <c r="R32" s="2">
        <f t="shared" si="8"/>
        <v>92.606750000000034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741.96478300000001</v>
      </c>
      <c r="I33">
        <v>790.40765399999998</v>
      </c>
      <c r="J33" s="2">
        <f t="shared" si="0"/>
        <v>48.442870999999968</v>
      </c>
      <c r="K33" s="2">
        <f t="shared" si="1"/>
        <v>-28.723459759259299</v>
      </c>
      <c r="L33" s="2">
        <f t="shared" si="2"/>
        <v>-52.80662565740738</v>
      </c>
      <c r="M33" s="2">
        <f t="shared" si="3"/>
        <v>825.03714054178829</v>
      </c>
      <c r="N33" s="2">
        <f t="shared" si="4"/>
        <v>2788.5397133215556</v>
      </c>
      <c r="O33" s="2">
        <f t="shared" si="5"/>
        <v>1516.7889870928104</v>
      </c>
      <c r="P33" s="2">
        <f t="shared" si="6"/>
        <v>2346.711750722638</v>
      </c>
      <c r="Q33" s="2">
        <f t="shared" si="7"/>
        <v>19.042354710044883</v>
      </c>
      <c r="R33" s="2">
        <f t="shared" si="8"/>
        <v>48.442870999999968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214.84451300000001</v>
      </c>
      <c r="I34">
        <v>216.284515</v>
      </c>
      <c r="J34" s="2">
        <f t="shared" si="0"/>
        <v>1.4400019999999927</v>
      </c>
      <c r="K34" s="2">
        <f t="shared" si="1"/>
        <v>-602.84659875925922</v>
      </c>
      <c r="L34" s="2">
        <f t="shared" si="2"/>
        <v>-579.92689565740739</v>
      </c>
      <c r="M34" s="2">
        <f t="shared" si="3"/>
        <v>363424.02163560729</v>
      </c>
      <c r="N34" s="2">
        <f t="shared" si="4"/>
        <v>336315.20430683746</v>
      </c>
      <c r="O34" s="2">
        <f t="shared" si="5"/>
        <v>349606.95657608384</v>
      </c>
      <c r="P34" s="2">
        <f t="shared" si="6"/>
        <v>2.073605760003979</v>
      </c>
      <c r="Q34" s="2">
        <f t="shared" si="7"/>
        <v>334647.08613339649</v>
      </c>
      <c r="R34" s="2">
        <f t="shared" si="8"/>
        <v>1.4400019999999927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56.193007999999999</v>
      </c>
      <c r="I35">
        <v>82.051772999999997</v>
      </c>
      <c r="J35" s="2">
        <f t="shared" si="0"/>
        <v>25.858764999999998</v>
      </c>
      <c r="K35" s="2">
        <f t="shared" si="1"/>
        <v>-737.07934075925925</v>
      </c>
      <c r="L35" s="2">
        <f t="shared" si="2"/>
        <v>-738.57840065740743</v>
      </c>
      <c r="M35" s="2">
        <f t="shared" si="3"/>
        <v>543285.95457410417</v>
      </c>
      <c r="N35" s="2">
        <f t="shared" si="4"/>
        <v>545498.05391765386</v>
      </c>
      <c r="O35" s="2">
        <f t="shared" si="5"/>
        <v>544390.88065558986</v>
      </c>
      <c r="P35" s="2">
        <f t="shared" si="6"/>
        <v>668.6757273252249</v>
      </c>
      <c r="Q35" s="2">
        <f t="shared" si="7"/>
        <v>507969.2790516275</v>
      </c>
      <c r="R35" s="2">
        <f t="shared" si="8"/>
        <v>25.858764999999998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33.520240999999999</v>
      </c>
      <c r="I36">
        <v>48.526245000000003</v>
      </c>
      <c r="J36" s="2">
        <f t="shared" si="0"/>
        <v>15.006004000000004</v>
      </c>
      <c r="K36" s="2">
        <f t="shared" si="1"/>
        <v>-770.60486875925926</v>
      </c>
      <c r="L36" s="2">
        <f t="shared" si="2"/>
        <v>-761.25116765740745</v>
      </c>
      <c r="M36" s="2">
        <f t="shared" si="3"/>
        <v>593831.86375547515</v>
      </c>
      <c r="N36" s="2">
        <f t="shared" si="4"/>
        <v>579503.34025976632</v>
      </c>
      <c r="O36" s="2">
        <f t="shared" si="5"/>
        <v>586623.85614546936</v>
      </c>
      <c r="P36" s="2">
        <f t="shared" si="6"/>
        <v>225.18015604801613</v>
      </c>
      <c r="Q36" s="2">
        <f t="shared" si="7"/>
        <v>556881.84428207076</v>
      </c>
      <c r="R36" s="2">
        <f t="shared" si="8"/>
        <v>15.006004000000004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498.03875699999998</v>
      </c>
      <c r="I37">
        <v>436.65524299999998</v>
      </c>
      <c r="J37" s="2">
        <f t="shared" si="0"/>
        <v>-61.383513999999991</v>
      </c>
      <c r="K37" s="2">
        <f t="shared" si="1"/>
        <v>-382.47587075925929</v>
      </c>
      <c r="L37" s="2">
        <f t="shared" si="2"/>
        <v>-296.73265165740742</v>
      </c>
      <c r="M37" s="2">
        <f t="shared" si="3"/>
        <v>146287.79171305362</v>
      </c>
      <c r="N37" s="2">
        <f t="shared" si="4"/>
        <v>88050.266559636293</v>
      </c>
      <c r="O37" s="2">
        <f t="shared" si="5"/>
        <v>113493.07932537087</v>
      </c>
      <c r="P37" s="2">
        <f t="shared" si="6"/>
        <v>3767.9357909881951</v>
      </c>
      <c r="Q37" s="2">
        <f t="shared" si="7"/>
        <v>128247.18810516366</v>
      </c>
      <c r="R37" s="2">
        <f t="shared" si="8"/>
        <v>61.383513999999991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1551.5017089999999</v>
      </c>
      <c r="I38">
        <v>1510.0024410000001</v>
      </c>
      <c r="J38" s="2">
        <f t="shared" si="0"/>
        <v>-41.499267999999802</v>
      </c>
      <c r="K38" s="2">
        <f t="shared" si="1"/>
        <v>690.87132724074081</v>
      </c>
      <c r="L38" s="2">
        <f t="shared" si="2"/>
        <v>756.7303003425925</v>
      </c>
      <c r="M38" s="2">
        <f t="shared" si="3"/>
        <v>477303.19080338278</v>
      </c>
      <c r="N38" s="2">
        <f t="shared" si="4"/>
        <v>572640.7474565903</v>
      </c>
      <c r="O38" s="2">
        <f t="shared" si="5"/>
        <v>522803.26696097129</v>
      </c>
      <c r="P38" s="2">
        <f t="shared" si="6"/>
        <v>1722.1892445358076</v>
      </c>
      <c r="Q38" s="2">
        <f t="shared" si="7"/>
        <v>511555.42962585087</v>
      </c>
      <c r="R38" s="2">
        <f t="shared" si="8"/>
        <v>41.499267999999802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1935.528687</v>
      </c>
      <c r="I39">
        <v>1956.4829099999999</v>
      </c>
      <c r="J39" s="2">
        <f t="shared" si="0"/>
        <v>20.954222999999956</v>
      </c>
      <c r="K39" s="2">
        <f t="shared" si="1"/>
        <v>1137.3517962407407</v>
      </c>
      <c r="L39" s="2">
        <f t="shared" si="2"/>
        <v>1140.7572783425926</v>
      </c>
      <c r="M39" s="2">
        <f t="shared" si="3"/>
        <v>1293569.1084120392</v>
      </c>
      <c r="N39" s="2">
        <f t="shared" si="4"/>
        <v>1301327.1680915994</v>
      </c>
      <c r="O39" s="2">
        <f t="shared" si="5"/>
        <v>1297442.3395976464</v>
      </c>
      <c r="P39" s="2">
        <f t="shared" si="6"/>
        <v>439.07946153372717</v>
      </c>
      <c r="Q39" s="2">
        <f t="shared" si="7"/>
        <v>1349573.6123516604</v>
      </c>
      <c r="R39" s="2">
        <f t="shared" si="8"/>
        <v>20.954222999999956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1193.755737</v>
      </c>
      <c r="I40">
        <v>1056.896606</v>
      </c>
      <c r="J40" s="2">
        <f t="shared" si="0"/>
        <v>-136.85913099999993</v>
      </c>
      <c r="K40" s="2">
        <f t="shared" si="1"/>
        <v>237.76549224074074</v>
      </c>
      <c r="L40" s="2">
        <f t="shared" si="2"/>
        <v>398.98432834259256</v>
      </c>
      <c r="M40" s="2">
        <f t="shared" si="3"/>
        <v>56532.429300481745</v>
      </c>
      <c r="N40" s="2">
        <f t="shared" si="4"/>
        <v>159188.4942629897</v>
      </c>
      <c r="O40" s="2">
        <f t="shared" si="5"/>
        <v>94864.705224717851</v>
      </c>
      <c r="P40" s="2">
        <f t="shared" si="6"/>
        <v>18730.421738075143</v>
      </c>
      <c r="Q40" s="2">
        <f t="shared" si="7"/>
        <v>68709.619081893135</v>
      </c>
      <c r="R40" s="2">
        <f t="shared" si="8"/>
        <v>136.85913099999993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946.14801</v>
      </c>
      <c r="I41">
        <v>842.22125200000005</v>
      </c>
      <c r="J41" s="2">
        <f t="shared" si="0"/>
        <v>-103.92675799999995</v>
      </c>
      <c r="K41" s="2">
        <f t="shared" si="1"/>
        <v>23.090138240740771</v>
      </c>
      <c r="L41" s="2">
        <f t="shared" si="2"/>
        <v>151.37660134259261</v>
      </c>
      <c r="M41" s="2">
        <f t="shared" si="3"/>
        <v>533.15448397651926</v>
      </c>
      <c r="N41" s="2">
        <f t="shared" si="4"/>
        <v>22914.875434034209</v>
      </c>
      <c r="O41" s="2">
        <f t="shared" si="5"/>
        <v>3495.3066514139682</v>
      </c>
      <c r="P41" s="2">
        <f t="shared" si="6"/>
        <v>10800.771028390554</v>
      </c>
      <c r="Q41" s="2">
        <f t="shared" si="7"/>
        <v>2251.4876332365848</v>
      </c>
      <c r="R41" s="2">
        <f t="shared" si="8"/>
        <v>103.92675799999995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835.12347399999999</v>
      </c>
      <c r="I42">
        <v>1139.0423579999999</v>
      </c>
      <c r="J42" s="2">
        <f t="shared" si="0"/>
        <v>303.91888399999993</v>
      </c>
      <c r="K42" s="2">
        <f t="shared" si="1"/>
        <v>319.91124424074064</v>
      </c>
      <c r="L42" s="2">
        <f t="shared" si="2"/>
        <v>40.352065342592596</v>
      </c>
      <c r="M42" s="2">
        <f t="shared" si="3"/>
        <v>102343.20419165882</v>
      </c>
      <c r="N42" s="2">
        <f t="shared" si="4"/>
        <v>1628.2891774128625</v>
      </c>
      <c r="O42" s="2">
        <f t="shared" si="5"/>
        <v>12909.079431432465</v>
      </c>
      <c r="P42" s="2">
        <f t="shared" si="6"/>
        <v>92366.688051805409</v>
      </c>
      <c r="Q42" s="2">
        <f t="shared" si="7"/>
        <v>118522.48656124991</v>
      </c>
      <c r="R42" s="2">
        <f t="shared" si="8"/>
        <v>303.91888399999993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921.21893299999999</v>
      </c>
      <c r="I43">
        <v>1353.411499</v>
      </c>
      <c r="J43" s="2">
        <f t="shared" si="0"/>
        <v>432.19256600000006</v>
      </c>
      <c r="K43" s="2">
        <f t="shared" si="1"/>
        <v>534.28038524074077</v>
      </c>
      <c r="L43" s="2">
        <f t="shared" si="2"/>
        <v>126.4475243425926</v>
      </c>
      <c r="M43" s="2">
        <f t="shared" si="3"/>
        <v>285455.53005299438</v>
      </c>
      <c r="N43" s="2">
        <f t="shared" si="4"/>
        <v>15988.976412370548</v>
      </c>
      <c r="O43" s="2">
        <f t="shared" si="5"/>
        <v>67558.432018498323</v>
      </c>
      <c r="P43" s="2">
        <f t="shared" si="6"/>
        <v>186790.41410566441</v>
      </c>
      <c r="Q43" s="2">
        <f t="shared" si="7"/>
        <v>312078.75053798006</v>
      </c>
      <c r="R43" s="2">
        <f t="shared" si="8"/>
        <v>432.19256600000006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529.57080099999996</v>
      </c>
      <c r="I44">
        <v>676.64843800000006</v>
      </c>
      <c r="J44" s="2">
        <f t="shared" si="0"/>
        <v>147.0776370000001</v>
      </c>
      <c r="K44" s="2">
        <f t="shared" si="1"/>
        <v>-142.48267575925922</v>
      </c>
      <c r="L44" s="2">
        <f t="shared" si="2"/>
        <v>-265.20060765740743</v>
      </c>
      <c r="M44" s="2">
        <f t="shared" si="3"/>
        <v>20301.312891518195</v>
      </c>
      <c r="N44" s="2">
        <f t="shared" si="4"/>
        <v>70331.362301858142</v>
      </c>
      <c r="O44" s="2">
        <f t="shared" si="5"/>
        <v>37786.492192008904</v>
      </c>
      <c r="P44" s="2">
        <f t="shared" si="6"/>
        <v>21631.831305503798</v>
      </c>
      <c r="Q44" s="2">
        <f t="shared" si="7"/>
        <v>13953.036196930714</v>
      </c>
      <c r="R44" s="2">
        <f t="shared" si="8"/>
        <v>147.0776370000001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370.33642600000002</v>
      </c>
      <c r="I45">
        <v>338.78427099999999</v>
      </c>
      <c r="J45" s="2">
        <f t="shared" si="0"/>
        <v>-31.552155000000027</v>
      </c>
      <c r="K45" s="2">
        <f t="shared" si="1"/>
        <v>-480.34684275925929</v>
      </c>
      <c r="L45" s="2">
        <f t="shared" si="2"/>
        <v>-424.43498265740737</v>
      </c>
      <c r="M45" s="2">
        <f t="shared" si="3"/>
        <v>230733.08934878858</v>
      </c>
      <c r="N45" s="2">
        <f t="shared" si="4"/>
        <v>180145.05450339371</v>
      </c>
      <c r="O45" s="2">
        <f t="shared" si="5"/>
        <v>203876.00387606659</v>
      </c>
      <c r="P45" s="2">
        <f t="shared" si="6"/>
        <v>995.53848514402671</v>
      </c>
      <c r="Q45" s="2">
        <f t="shared" si="7"/>
        <v>207924.26970899542</v>
      </c>
      <c r="R45" s="2">
        <f t="shared" si="8"/>
        <v>31.552155000000027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122.351158</v>
      </c>
      <c r="I46">
        <v>112.30991400000001</v>
      </c>
      <c r="J46" s="2">
        <f t="shared" si="0"/>
        <v>-10.041243999999992</v>
      </c>
      <c r="K46" s="2">
        <f t="shared" si="1"/>
        <v>-706.82119975925923</v>
      </c>
      <c r="L46" s="2">
        <f t="shared" si="2"/>
        <v>-672.42025065740745</v>
      </c>
      <c r="M46" s="2">
        <f t="shared" si="3"/>
        <v>499596.20842911862</v>
      </c>
      <c r="N46" s="2">
        <f t="shared" si="4"/>
        <v>452148.99349417066</v>
      </c>
      <c r="O46" s="2">
        <f t="shared" si="5"/>
        <v>475280.88831209054</v>
      </c>
      <c r="P46" s="2">
        <f t="shared" si="6"/>
        <v>100.82658106753584</v>
      </c>
      <c r="Q46" s="2">
        <f t="shared" si="7"/>
        <v>465753.69169002242</v>
      </c>
      <c r="R46" s="2">
        <f t="shared" si="8"/>
        <v>10.041243999999992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53.167965000000002</v>
      </c>
      <c r="I47">
        <v>60.310580999999999</v>
      </c>
      <c r="J47" s="2">
        <f t="shared" si="0"/>
        <v>7.1426159999999967</v>
      </c>
      <c r="K47" s="2">
        <f t="shared" si="1"/>
        <v>-758.82053275925932</v>
      </c>
      <c r="L47" s="2">
        <f t="shared" si="2"/>
        <v>-741.60344365740741</v>
      </c>
      <c r="M47" s="2">
        <f t="shared" si="3"/>
        <v>575808.60093704611</v>
      </c>
      <c r="N47" s="2">
        <f t="shared" si="4"/>
        <v>549975.66764452541</v>
      </c>
      <c r="O47" s="2">
        <f t="shared" si="5"/>
        <v>562743.92021221528</v>
      </c>
      <c r="P47" s="2">
        <f t="shared" si="6"/>
        <v>51.016963323455954</v>
      </c>
      <c r="Q47" s="2">
        <f t="shared" si="7"/>
        <v>539432.70736320398</v>
      </c>
      <c r="R47" s="2">
        <f t="shared" si="8"/>
        <v>7.1426159999999967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319.29376200000002</v>
      </c>
      <c r="I48">
        <v>375.83450299999998</v>
      </c>
      <c r="J48" s="2">
        <f t="shared" si="0"/>
        <v>56.540740999999969</v>
      </c>
      <c r="K48" s="2">
        <f t="shared" si="1"/>
        <v>-443.29661075925929</v>
      </c>
      <c r="L48" s="2">
        <f t="shared" si="2"/>
        <v>-475.47764665740738</v>
      </c>
      <c r="M48" s="2">
        <f t="shared" si="3"/>
        <v>196511.88511064625</v>
      </c>
      <c r="N48" s="2">
        <f t="shared" si="4"/>
        <v>226078.99247086633</v>
      </c>
      <c r="O48" s="2">
        <f t="shared" si="5"/>
        <v>210777.62925501735</v>
      </c>
      <c r="P48" s="2">
        <f t="shared" si="6"/>
        <v>3196.8553928290776</v>
      </c>
      <c r="Q48" s="2">
        <f t="shared" si="7"/>
        <v>175508.13092180347</v>
      </c>
      <c r="R48" s="2">
        <f t="shared" si="8"/>
        <v>56.540740999999969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581.30645800000002</v>
      </c>
      <c r="I49">
        <v>447.52209499999998</v>
      </c>
      <c r="J49" s="2">
        <f t="shared" si="0"/>
        <v>-133.78436300000004</v>
      </c>
      <c r="K49" s="2">
        <f t="shared" si="1"/>
        <v>-371.6090187592593</v>
      </c>
      <c r="L49" s="2">
        <f t="shared" si="2"/>
        <v>-213.46495065740737</v>
      </c>
      <c r="M49" s="2">
        <f t="shared" si="3"/>
        <v>138093.26282321953</v>
      </c>
      <c r="N49" s="2">
        <f t="shared" si="4"/>
        <v>45567.285159169362</v>
      </c>
      <c r="O49" s="2">
        <f t="shared" si="5"/>
        <v>79325.500853292862</v>
      </c>
      <c r="P49" s="2">
        <f t="shared" si="6"/>
        <v>17898.255783315781</v>
      </c>
      <c r="Q49" s="2">
        <f t="shared" si="7"/>
        <v>120582.08583554051</v>
      </c>
      <c r="R49" s="2">
        <f t="shared" si="8"/>
        <v>133.78436300000004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664.57232699999997</v>
      </c>
      <c r="I50">
        <v>666.25659199999996</v>
      </c>
      <c r="J50" s="2">
        <f t="shared" si="0"/>
        <v>1.6842649999999821</v>
      </c>
      <c r="K50" s="2">
        <f t="shared" si="1"/>
        <v>-152.87452175925932</v>
      </c>
      <c r="L50" s="2">
        <f t="shared" si="2"/>
        <v>-130.19908165740742</v>
      </c>
      <c r="M50" s="2">
        <f t="shared" si="3"/>
        <v>23370.619403122251</v>
      </c>
      <c r="N50" s="2">
        <f t="shared" si="4"/>
        <v>16951.800864432244</v>
      </c>
      <c r="O50" s="2">
        <f t="shared" si="5"/>
        <v>19904.122341870912</v>
      </c>
      <c r="P50" s="2">
        <f t="shared" si="6"/>
        <v>2.8367485902249396</v>
      </c>
      <c r="Q50" s="2">
        <f t="shared" si="7"/>
        <v>16516.058100487047</v>
      </c>
      <c r="R50" s="2">
        <f t="shared" si="8"/>
        <v>1.6842649999999821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617.40588400000001</v>
      </c>
      <c r="I51">
        <v>691.62335199999995</v>
      </c>
      <c r="J51" s="2">
        <f t="shared" si="0"/>
        <v>74.21746799999994</v>
      </c>
      <c r="K51" s="2">
        <f t="shared" si="1"/>
        <v>-127.50776175925932</v>
      </c>
      <c r="L51" s="2">
        <f t="shared" si="2"/>
        <v>-177.36552465740738</v>
      </c>
      <c r="M51" s="2">
        <f t="shared" si="3"/>
        <v>16258.229308856035</v>
      </c>
      <c r="N51" s="2">
        <f t="shared" si="4"/>
        <v>31458.529336997384</v>
      </c>
      <c r="O51" s="2">
        <f t="shared" si="5"/>
        <v>22615.481062322735</v>
      </c>
      <c r="P51" s="2">
        <f t="shared" si="6"/>
        <v>5508.2325563310151</v>
      </c>
      <c r="Q51" s="2">
        <f t="shared" si="7"/>
        <v>10639.521592199735</v>
      </c>
      <c r="R51" s="2">
        <f t="shared" si="8"/>
        <v>74.21746799999994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677.53668200000004</v>
      </c>
      <c r="I52">
        <v>972.16394000000003</v>
      </c>
      <c r="J52" s="2">
        <f t="shared" si="0"/>
        <v>294.62725799999998</v>
      </c>
      <c r="K52" s="2">
        <f t="shared" si="1"/>
        <v>153.03282624074075</v>
      </c>
      <c r="L52" s="2">
        <f t="shared" si="2"/>
        <v>-117.23472665740735</v>
      </c>
      <c r="M52" s="2">
        <f t="shared" si="3"/>
        <v>23419.045907228749</v>
      </c>
      <c r="N52" s="2">
        <f t="shared" si="4"/>
        <v>13743.981134437017</v>
      </c>
      <c r="O52" s="2">
        <f t="shared" si="5"/>
        <v>-17940.761553943757</v>
      </c>
      <c r="P52" s="2">
        <f t="shared" si="6"/>
        <v>86805.221156598549</v>
      </c>
      <c r="Q52" s="2">
        <f t="shared" si="7"/>
        <v>31468.110176132708</v>
      </c>
      <c r="R52" s="2">
        <f t="shared" si="8"/>
        <v>294.62725799999998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2084.6052249999998</v>
      </c>
      <c r="I53">
        <v>2825.3386230000001</v>
      </c>
      <c r="J53" s="2">
        <f t="shared" si="0"/>
        <v>740.73339800000031</v>
      </c>
      <c r="K53" s="2">
        <f t="shared" si="1"/>
        <v>2006.2075092407408</v>
      </c>
      <c r="L53" s="2">
        <f t="shared" si="2"/>
        <v>1289.8338163425924</v>
      </c>
      <c r="M53" s="2">
        <f t="shared" si="3"/>
        <v>4024868.5701339371</v>
      </c>
      <c r="N53" s="2">
        <f t="shared" si="4"/>
        <v>1663671.2737808963</v>
      </c>
      <c r="O53" s="2">
        <f t="shared" si="5"/>
        <v>2587674.2880191514</v>
      </c>
      <c r="P53" s="2">
        <f t="shared" si="6"/>
        <v>548685.96691262687</v>
      </c>
      <c r="Q53" s="2">
        <f t="shared" si="7"/>
        <v>4123203.211963037</v>
      </c>
      <c r="R53" s="2">
        <f t="shared" si="8"/>
        <v>740.73339800000031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2180.4272460000002</v>
      </c>
      <c r="I54">
        <v>2227.756836</v>
      </c>
      <c r="J54" s="2">
        <f t="shared" si="0"/>
        <v>47.329589999999826</v>
      </c>
      <c r="K54" s="2">
        <f t="shared" si="1"/>
        <v>1408.6257222407407</v>
      </c>
      <c r="L54" s="2">
        <f t="shared" si="2"/>
        <v>1385.6558373425928</v>
      </c>
      <c r="M54" s="2">
        <f t="shared" si="3"/>
        <v>1984226.4253582484</v>
      </c>
      <c r="N54" s="2">
        <f t="shared" si="4"/>
        <v>1920042.0995616021</v>
      </c>
      <c r="O54" s="2">
        <f t="shared" si="5"/>
        <v>1951870.4546538081</v>
      </c>
      <c r="P54" s="2">
        <f t="shared" si="6"/>
        <v>2240.0900895680834</v>
      </c>
      <c r="Q54" s="2">
        <f t="shared" si="7"/>
        <v>2053447.2349762328</v>
      </c>
      <c r="R54" s="2">
        <f t="shared" si="8"/>
        <v>47.329589999999826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1166.9305420000001</v>
      </c>
      <c r="I55">
        <v>1198.9385990000001</v>
      </c>
      <c r="J55" s="2">
        <f t="shared" si="0"/>
        <v>32.008057000000008</v>
      </c>
      <c r="K55" s="2">
        <f t="shared" si="1"/>
        <v>379.80748524074079</v>
      </c>
      <c r="L55" s="2">
        <f t="shared" si="2"/>
        <v>372.15913334259267</v>
      </c>
      <c r="M55" s="2">
        <f t="shared" si="3"/>
        <v>144253.72584489553</v>
      </c>
      <c r="N55" s="2">
        <f t="shared" si="4"/>
        <v>138502.42053030967</v>
      </c>
      <c r="O55" s="2">
        <f t="shared" si="5"/>
        <v>141348.82454422364</v>
      </c>
      <c r="P55" s="2">
        <f t="shared" si="6"/>
        <v>1024.5157129152494</v>
      </c>
      <c r="Q55" s="2">
        <f t="shared" si="7"/>
        <v>163351.11774942552</v>
      </c>
      <c r="R55" s="2">
        <f t="shared" si="8"/>
        <v>32.008057000000008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901.77288799999997</v>
      </c>
      <c r="I56">
        <v>851.66290300000003</v>
      </c>
      <c r="J56" s="2">
        <f t="shared" si="0"/>
        <v>-50.109984999999938</v>
      </c>
      <c r="K56" s="2">
        <f t="shared" si="1"/>
        <v>32.53178924074075</v>
      </c>
      <c r="L56" s="2">
        <f t="shared" si="2"/>
        <v>107.00147934259257</v>
      </c>
      <c r="M56" s="2">
        <f t="shared" si="3"/>
        <v>1058.3173112039756</v>
      </c>
      <c r="N56" s="2">
        <f t="shared" si="4"/>
        <v>11449.316581503266</v>
      </c>
      <c r="O56" s="2">
        <f t="shared" si="5"/>
        <v>3480.9495744206965</v>
      </c>
      <c r="P56" s="2">
        <f t="shared" si="6"/>
        <v>2511.0105967002187</v>
      </c>
      <c r="Q56" s="2">
        <f t="shared" si="7"/>
        <v>3236.6421285332499</v>
      </c>
      <c r="R56" s="2">
        <f t="shared" si="8"/>
        <v>50.109984999999938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347.65368699999999</v>
      </c>
      <c r="I57">
        <v>260.39031999999997</v>
      </c>
      <c r="J57" s="2">
        <f t="shared" si="0"/>
        <v>-87.263367000000017</v>
      </c>
      <c r="K57" s="2">
        <f t="shared" si="1"/>
        <v>-558.7407937592593</v>
      </c>
      <c r="L57" s="2">
        <f t="shared" si="2"/>
        <v>-447.1177216574074</v>
      </c>
      <c r="M57" s="2">
        <f t="shared" si="3"/>
        <v>312191.27461072715</v>
      </c>
      <c r="N57" s="2">
        <f t="shared" si="4"/>
        <v>199914.25702011085</v>
      </c>
      <c r="O57" s="2">
        <f t="shared" si="5"/>
        <v>249822.91070269138</v>
      </c>
      <c r="P57" s="2">
        <f t="shared" si="6"/>
        <v>7614.8952201766915</v>
      </c>
      <c r="Q57" s="2">
        <f t="shared" si="7"/>
        <v>285563.14791467594</v>
      </c>
      <c r="R57" s="2">
        <f t="shared" si="8"/>
        <v>87.263367000000017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128.83024599999999</v>
      </c>
      <c r="I58">
        <v>142.56411700000001</v>
      </c>
      <c r="J58" s="2">
        <f t="shared" si="0"/>
        <v>13.733871000000022</v>
      </c>
      <c r="K58" s="2">
        <f t="shared" si="1"/>
        <v>-676.56699675925927</v>
      </c>
      <c r="L58" s="2">
        <f t="shared" si="2"/>
        <v>-665.9411626574074</v>
      </c>
      <c r="M58" s="2">
        <f t="shared" si="3"/>
        <v>457742.90110384353</v>
      </c>
      <c r="N58" s="2">
        <f t="shared" si="4"/>
        <v>443477.63212149957</v>
      </c>
      <c r="O58" s="2">
        <f t="shared" si="5"/>
        <v>450553.81243749149</v>
      </c>
      <c r="P58" s="2">
        <f t="shared" si="6"/>
        <v>188.61921264464161</v>
      </c>
      <c r="Q58" s="2">
        <f t="shared" si="7"/>
        <v>425374.35129109048</v>
      </c>
      <c r="R58" s="2">
        <f t="shared" si="8"/>
        <v>13.733871000000022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48.333351</v>
      </c>
      <c r="I59">
        <v>57.535141000000003</v>
      </c>
      <c r="J59" s="2">
        <f t="shared" si="0"/>
        <v>9.2017900000000026</v>
      </c>
      <c r="K59" s="2">
        <f t="shared" si="1"/>
        <v>-761.59597275925933</v>
      </c>
      <c r="L59" s="2">
        <f t="shared" si="2"/>
        <v>-746.4380576574074</v>
      </c>
      <c r="M59" s="2">
        <f t="shared" si="3"/>
        <v>580028.42572312243</v>
      </c>
      <c r="N59" s="2">
        <f t="shared" si="4"/>
        <v>557169.77391936304</v>
      </c>
      <c r="O59" s="2">
        <f t="shared" si="5"/>
        <v>568484.21862612525</v>
      </c>
      <c r="P59" s="2">
        <f t="shared" si="6"/>
        <v>84.672939204100047</v>
      </c>
      <c r="Q59" s="2">
        <f t="shared" si="7"/>
        <v>543517.31434942444</v>
      </c>
      <c r="R59" s="2">
        <f t="shared" si="8"/>
        <v>9.2017900000000026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57.515948999999999</v>
      </c>
      <c r="I60">
        <v>46.229939000000002</v>
      </c>
      <c r="J60" s="2">
        <f t="shared" si="0"/>
        <v>-11.286009999999997</v>
      </c>
      <c r="K60" s="2">
        <f t="shared" si="1"/>
        <v>-772.90117475925922</v>
      </c>
      <c r="L60" s="2">
        <f t="shared" si="2"/>
        <v>-737.25545965740741</v>
      </c>
      <c r="M60" s="2">
        <f t="shared" si="3"/>
        <v>597376.22594424291</v>
      </c>
      <c r="N60" s="2">
        <f t="shared" si="4"/>
        <v>543545.61279465514</v>
      </c>
      <c r="O60" s="2">
        <f t="shared" si="5"/>
        <v>569825.61086688784</v>
      </c>
      <c r="P60" s="2">
        <f t="shared" si="6"/>
        <v>127.37402172009995</v>
      </c>
      <c r="Q60" s="2">
        <f t="shared" si="7"/>
        <v>560314.33179687127</v>
      </c>
      <c r="R60" s="2">
        <f t="shared" si="8"/>
        <v>11.286009999999997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429.51379400000002</v>
      </c>
      <c r="I61">
        <v>247.440292</v>
      </c>
      <c r="J61" s="2">
        <f t="shared" si="0"/>
        <v>-182.07350200000002</v>
      </c>
      <c r="K61" s="2">
        <f t="shared" si="1"/>
        <v>-571.69082175925928</v>
      </c>
      <c r="L61" s="2">
        <f t="shared" si="2"/>
        <v>-365.25761465740737</v>
      </c>
      <c r="M61" s="2">
        <f t="shared" si="3"/>
        <v>326830.39568377717</v>
      </c>
      <c r="N61" s="2">
        <f t="shared" si="4"/>
        <v>133413.12506521909</v>
      </c>
      <c r="O61" s="2">
        <f t="shared" si="5"/>
        <v>208814.42587732009</v>
      </c>
      <c r="P61" s="2">
        <f t="shared" si="6"/>
        <v>33150.760130544011</v>
      </c>
      <c r="Q61" s="2">
        <f t="shared" si="7"/>
        <v>299571.35126144451</v>
      </c>
      <c r="R61" s="2">
        <f t="shared" si="8"/>
        <v>182.07350200000002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1384.536499</v>
      </c>
      <c r="I62">
        <v>1161.0354</v>
      </c>
      <c r="J62" s="2">
        <f t="shared" si="0"/>
        <v>-223.50109900000007</v>
      </c>
      <c r="K62" s="2">
        <f t="shared" si="1"/>
        <v>341.9042862407407</v>
      </c>
      <c r="L62" s="2">
        <f t="shared" si="2"/>
        <v>589.76509034259266</v>
      </c>
      <c r="M62" s="2">
        <f t="shared" si="3"/>
        <v>116898.54094979035</v>
      </c>
      <c r="N62" s="2">
        <f t="shared" si="4"/>
        <v>347822.86178680649</v>
      </c>
      <c r="O62" s="2">
        <f t="shared" si="5"/>
        <v>201643.2122632901</v>
      </c>
      <c r="P62" s="2">
        <f t="shared" si="6"/>
        <v>49952.741254207831</v>
      </c>
      <c r="Q62" s="2">
        <f t="shared" si="7"/>
        <v>134149.31135420673</v>
      </c>
      <c r="R62" s="2">
        <f t="shared" si="8"/>
        <v>223.50109900000007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1914.740601</v>
      </c>
      <c r="I63">
        <v>2028.017456</v>
      </c>
      <c r="J63" s="2">
        <f t="shared" si="0"/>
        <v>113.27685500000007</v>
      </c>
      <c r="K63" s="2">
        <f t="shared" si="1"/>
        <v>1208.8863422407408</v>
      </c>
      <c r="L63" s="2">
        <f t="shared" si="2"/>
        <v>1119.9691923425926</v>
      </c>
      <c r="M63" s="2">
        <f t="shared" si="3"/>
        <v>1461406.1884561975</v>
      </c>
      <c r="N63" s="2">
        <f t="shared" si="4"/>
        <v>1254330.9917965191</v>
      </c>
      <c r="O63" s="2">
        <f t="shared" si="5"/>
        <v>1353915.4603533533</v>
      </c>
      <c r="P63" s="2">
        <f t="shared" si="6"/>
        <v>12831.645878691041</v>
      </c>
      <c r="Q63" s="2">
        <f t="shared" si="7"/>
        <v>1520895.8132861282</v>
      </c>
      <c r="R63" s="2">
        <f t="shared" si="8"/>
        <v>113.27685500000007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1122.851318</v>
      </c>
      <c r="I64">
        <v>958.68048099999999</v>
      </c>
      <c r="J64" s="2">
        <f t="shared" si="0"/>
        <v>-164.17083700000001</v>
      </c>
      <c r="K64" s="2">
        <f t="shared" si="1"/>
        <v>139.54936724074071</v>
      </c>
      <c r="L64" s="2">
        <f t="shared" si="2"/>
        <v>328.0799093425926</v>
      </c>
      <c r="M64" s="2">
        <f t="shared" si="3"/>
        <v>19474.025897291114</v>
      </c>
      <c r="N64" s="2">
        <f t="shared" si="4"/>
        <v>107636.42691424378</v>
      </c>
      <c r="O64" s="2">
        <f t="shared" si="5"/>
        <v>45783.34375315837</v>
      </c>
      <c r="P64" s="2">
        <f t="shared" si="6"/>
        <v>26952.06372128057</v>
      </c>
      <c r="Q64" s="2">
        <f t="shared" si="7"/>
        <v>26866.183996209253</v>
      </c>
      <c r="R64" s="2">
        <f t="shared" si="8"/>
        <v>164.17083700000001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966.76525900000001</v>
      </c>
      <c r="I65">
        <v>879.14904799999999</v>
      </c>
      <c r="J65" s="2">
        <f t="shared" si="0"/>
        <v>-87.616211000000021</v>
      </c>
      <c r="K65" s="2">
        <f t="shared" si="1"/>
        <v>60.017934240740715</v>
      </c>
      <c r="L65" s="2">
        <f t="shared" si="2"/>
        <v>171.99385034259262</v>
      </c>
      <c r="M65" s="2">
        <f t="shared" si="3"/>
        <v>3602.1524305258768</v>
      </c>
      <c r="N65" s="2">
        <f t="shared" si="4"/>
        <v>29581.884555670149</v>
      </c>
      <c r="O65" s="2">
        <f t="shared" si="5"/>
        <v>10322.715599673524</v>
      </c>
      <c r="P65" s="2">
        <f t="shared" si="6"/>
        <v>7676.6004299965243</v>
      </c>
      <c r="Q65" s="2">
        <f t="shared" si="7"/>
        <v>7119.586021028631</v>
      </c>
      <c r="R65" s="2">
        <f t="shared" si="8"/>
        <v>87.616211000000021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545.38006600000006</v>
      </c>
      <c r="I66">
        <v>417.10366800000003</v>
      </c>
      <c r="J66" s="2">
        <f t="shared" si="0"/>
        <v>-128.27639800000003</v>
      </c>
      <c r="K66" s="2">
        <f t="shared" si="1"/>
        <v>-402.02744575925925</v>
      </c>
      <c r="L66" s="2">
        <f t="shared" si="2"/>
        <v>-249.39134265740734</v>
      </c>
      <c r="M66" s="2">
        <f t="shared" si="3"/>
        <v>161626.06714371414</v>
      </c>
      <c r="N66" s="2">
        <f t="shared" si="4"/>
        <v>62196.041792464363</v>
      </c>
      <c r="O66" s="2">
        <f t="shared" si="5"/>
        <v>100262.16448302967</v>
      </c>
      <c r="P66" s="2">
        <f t="shared" si="6"/>
        <v>16454.834283854412</v>
      </c>
      <c r="Q66" s="2">
        <f t="shared" si="7"/>
        <v>142632.92233327072</v>
      </c>
      <c r="R66" s="2">
        <f t="shared" si="8"/>
        <v>128.27639800000003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610.06664999999998</v>
      </c>
      <c r="I67">
        <v>549.69439699999998</v>
      </c>
      <c r="J67" s="2">
        <f t="shared" si="0"/>
        <v>-60.372253000000001</v>
      </c>
      <c r="K67" s="2">
        <f t="shared" si="1"/>
        <v>-269.4367167592593</v>
      </c>
      <c r="L67" s="2">
        <f t="shared" si="2"/>
        <v>-184.70475865740741</v>
      </c>
      <c r="M67" s="2">
        <f t="shared" si="3"/>
        <v>72596.144338009326</v>
      </c>
      <c r="N67" s="2">
        <f t="shared" si="4"/>
        <v>34115.847870691119</v>
      </c>
      <c r="O67" s="2">
        <f t="shared" si="5"/>
        <v>49766.24374246323</v>
      </c>
      <c r="P67" s="2">
        <f t="shared" si="6"/>
        <v>3644.8089322960091</v>
      </c>
      <c r="Q67" s="2">
        <f t="shared" si="7"/>
        <v>60062.741642925008</v>
      </c>
      <c r="R67" s="2">
        <f t="shared" si="8"/>
        <v>60.372253000000001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291.46755999999999</v>
      </c>
      <c r="I68">
        <v>248.97293099999999</v>
      </c>
      <c r="J68" s="2">
        <f t="shared" si="0"/>
        <v>-42.494629000000003</v>
      </c>
      <c r="K68" s="2">
        <f t="shared" si="1"/>
        <v>-570.15818275925926</v>
      </c>
      <c r="L68" s="2">
        <f t="shared" si="2"/>
        <v>-503.3038486574074</v>
      </c>
      <c r="M68" s="2">
        <f t="shared" si="3"/>
        <v>325080.35336734087</v>
      </c>
      <c r="N68" s="2">
        <f t="shared" si="4"/>
        <v>253314.76407335844</v>
      </c>
      <c r="O68" s="2">
        <f t="shared" si="5"/>
        <v>286962.80772624863</v>
      </c>
      <c r="P68" s="2">
        <f t="shared" si="6"/>
        <v>1805.7934938476412</v>
      </c>
      <c r="Q68" s="2">
        <f t="shared" si="7"/>
        <v>297895.97821314342</v>
      </c>
      <c r="R68" s="2">
        <f t="shared" si="8"/>
        <v>42.494629000000003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121.738365</v>
      </c>
      <c r="I69">
        <v>127.751503</v>
      </c>
      <c r="J69" s="2">
        <f t="shared" ref="J69:J111" si="10">I69-H69</f>
        <v>6.0131379999999979</v>
      </c>
      <c r="K69" s="2">
        <f t="shared" ref="K69:K111" si="11">I69-I$2</f>
        <v>-691.37961075925932</v>
      </c>
      <c r="L69" s="2">
        <f t="shared" ref="L69:L111" si="12">H69-H$2</f>
        <v>-673.03304365740735</v>
      </c>
      <c r="M69" s="2">
        <f t="shared" ref="M69:M111" si="13">K69*K69</f>
        <v>478005.7661736249</v>
      </c>
      <c r="N69" s="2">
        <f t="shared" ref="N69:N111" si="14">L69*L69</f>
        <v>452973.47785475361</v>
      </c>
      <c r="O69" s="2">
        <f t="shared" ref="O69:O111" si="15">K69*L69</f>
        <v>465321.32375197788</v>
      </c>
      <c r="P69" s="2">
        <f t="shared" ref="P69:P111" si="16">J69*J69</f>
        <v>36.157828607043975</v>
      </c>
      <c r="Q69" s="2">
        <f t="shared" ref="Q69:Q111" si="17">(I69-H$2)*(I69-H$2)</f>
        <v>444915.55454321671</v>
      </c>
      <c r="R69" s="2">
        <f t="shared" ref="R69:R111" si="18">ABS(J69)</f>
        <v>6.0131379999999979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44.44558</v>
      </c>
      <c r="I70">
        <v>54.113059999999997</v>
      </c>
      <c r="J70" s="2">
        <f t="shared" si="10"/>
        <v>9.6674799999999976</v>
      </c>
      <c r="K70" s="2">
        <f t="shared" si="11"/>
        <v>-765.01805375925926</v>
      </c>
      <c r="L70" s="2">
        <f t="shared" si="12"/>
        <v>-750.32582865740744</v>
      </c>
      <c r="M70" s="2">
        <f t="shared" si="13"/>
        <v>585252.62257760484</v>
      </c>
      <c r="N70" s="2">
        <f t="shared" si="14"/>
        <v>562988.84915042517</v>
      </c>
      <c r="O70" s="2">
        <f t="shared" si="15"/>
        <v>574012.80512479332</v>
      </c>
      <c r="P70" s="2">
        <f t="shared" si="16"/>
        <v>93.460169550399954</v>
      </c>
      <c r="Q70" s="2">
        <f t="shared" si="17"/>
        <v>548574.78943591763</v>
      </c>
      <c r="R70" s="2">
        <f t="shared" si="18"/>
        <v>9.6674799999999976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31.942667</v>
      </c>
      <c r="I71">
        <v>33.396968999999999</v>
      </c>
      <c r="J71" s="2">
        <f t="shared" si="10"/>
        <v>1.4543019999999984</v>
      </c>
      <c r="K71" s="2">
        <f t="shared" si="11"/>
        <v>-785.73414475925927</v>
      </c>
      <c r="L71" s="2">
        <f t="shared" si="12"/>
        <v>-762.82874165740736</v>
      </c>
      <c r="M71" s="2">
        <f t="shared" si="13"/>
        <v>617378.14624056465</v>
      </c>
      <c r="N71" s="2">
        <f t="shared" si="14"/>
        <v>581907.68909862358</v>
      </c>
      <c r="O71" s="2">
        <f t="shared" si="15"/>
        <v>599380.58892396488</v>
      </c>
      <c r="P71" s="2">
        <f t="shared" si="16"/>
        <v>2.1149943072039954</v>
      </c>
      <c r="Q71" s="2">
        <f t="shared" si="17"/>
        <v>579691.03736363107</v>
      </c>
      <c r="R71" s="2">
        <f t="shared" si="18"/>
        <v>1.4543019999999984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64.338104000000001</v>
      </c>
      <c r="I72">
        <v>42.519340999999997</v>
      </c>
      <c r="J72" s="2">
        <f t="shared" si="10"/>
        <v>-21.818763000000004</v>
      </c>
      <c r="K72" s="2">
        <f t="shared" si="11"/>
        <v>-776.61177275925934</v>
      </c>
      <c r="L72" s="2">
        <f t="shared" si="12"/>
        <v>-730.43330465740735</v>
      </c>
      <c r="M72" s="2">
        <f t="shared" si="13"/>
        <v>603125.84558827942</v>
      </c>
      <c r="N72" s="2">
        <f t="shared" si="14"/>
        <v>533532.81255274091</v>
      </c>
      <c r="O72" s="2">
        <f t="shared" si="15"/>
        <v>567263.10361239326</v>
      </c>
      <c r="P72" s="2">
        <f t="shared" si="16"/>
        <v>476.05841885016918</v>
      </c>
      <c r="Q72" s="2">
        <f t="shared" si="17"/>
        <v>565883.17329484469</v>
      </c>
      <c r="R72" s="2">
        <f t="shared" si="18"/>
        <v>21.818763000000004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73.832199000000003</v>
      </c>
      <c r="I73">
        <v>50.941746000000002</v>
      </c>
      <c r="J73" s="2">
        <f t="shared" si="10"/>
        <v>-22.890453000000001</v>
      </c>
      <c r="K73" s="2">
        <f t="shared" si="11"/>
        <v>-768.18936775925931</v>
      </c>
      <c r="L73" s="2">
        <f t="shared" si="12"/>
        <v>-720.93920965740745</v>
      </c>
      <c r="M73" s="2">
        <f t="shared" si="13"/>
        <v>590114.90473837056</v>
      </c>
      <c r="N73" s="2">
        <f t="shared" si="14"/>
        <v>519753.34402144729</v>
      </c>
      <c r="O73" s="2">
        <f t="shared" si="15"/>
        <v>553817.83565958391</v>
      </c>
      <c r="P73" s="2">
        <f t="shared" si="16"/>
        <v>523.97283854520902</v>
      </c>
      <c r="Q73" s="2">
        <f t="shared" si="17"/>
        <v>553282.56704903254</v>
      </c>
      <c r="R73" s="2">
        <f t="shared" si="18"/>
        <v>22.890453000000001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962.24285899999995</v>
      </c>
      <c r="I74">
        <v>794.45434599999999</v>
      </c>
      <c r="J74" s="2">
        <f t="shared" si="10"/>
        <v>-167.78851299999997</v>
      </c>
      <c r="K74" s="2">
        <f t="shared" si="11"/>
        <v>-24.676767759259292</v>
      </c>
      <c r="L74" s="2">
        <f t="shared" si="12"/>
        <v>167.47145034259256</v>
      </c>
      <c r="M74" s="2">
        <f t="shared" si="13"/>
        <v>608.9428670444189</v>
      </c>
      <c r="N74" s="2">
        <f t="shared" si="14"/>
        <v>28046.686679851446</v>
      </c>
      <c r="O74" s="2">
        <f t="shared" si="15"/>
        <v>-4132.6540864104818</v>
      </c>
      <c r="P74" s="2">
        <f t="shared" si="16"/>
        <v>28152.985094751159</v>
      </c>
      <c r="Q74" s="2">
        <f t="shared" si="17"/>
        <v>0.10052872872224541</v>
      </c>
      <c r="R74" s="2">
        <f t="shared" si="18"/>
        <v>167.78851299999997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2451.2973630000001</v>
      </c>
      <c r="I75">
        <v>2458.882568</v>
      </c>
      <c r="J75" s="2">
        <f t="shared" si="10"/>
        <v>7.5852049999998599</v>
      </c>
      <c r="K75" s="2">
        <f t="shared" si="11"/>
        <v>1639.7514542407407</v>
      </c>
      <c r="L75" s="2">
        <f t="shared" si="12"/>
        <v>1656.5259543425927</v>
      </c>
      <c r="M75" s="2">
        <f t="shared" si="13"/>
        <v>2688784.8316846238</v>
      </c>
      <c r="N75" s="2">
        <f t="shared" si="14"/>
        <v>2744078.2374106376</v>
      </c>
      <c r="O75" s="2">
        <f t="shared" si="15"/>
        <v>2716290.8426207975</v>
      </c>
      <c r="P75" s="2">
        <f t="shared" si="16"/>
        <v>57.535334892022874</v>
      </c>
      <c r="Q75" s="2">
        <f t="shared" si="17"/>
        <v>2769265.9506485476</v>
      </c>
      <c r="R75" s="2">
        <f t="shared" si="18"/>
        <v>7.5852049999998599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1665.0161129999999</v>
      </c>
      <c r="I76">
        <v>1395.707275</v>
      </c>
      <c r="J76" s="2">
        <f t="shared" si="10"/>
        <v>-269.30883799999992</v>
      </c>
      <c r="K76" s="2">
        <f t="shared" si="11"/>
        <v>576.5761612407407</v>
      </c>
      <c r="L76" s="2">
        <f t="shared" si="12"/>
        <v>870.24470434259251</v>
      </c>
      <c r="M76" s="2">
        <f t="shared" si="13"/>
        <v>332440.06971110863</v>
      </c>
      <c r="N76" s="2">
        <f t="shared" si="14"/>
        <v>757325.84543632623</v>
      </c>
      <c r="O76" s="2">
        <f t="shared" si="15"/>
        <v>501762.35096993536</v>
      </c>
      <c r="P76" s="2">
        <f t="shared" si="16"/>
        <v>72527.250224910196</v>
      </c>
      <c r="Q76" s="2">
        <f t="shared" si="17"/>
        <v>361123.91545692232</v>
      </c>
      <c r="R76" s="2">
        <f t="shared" si="18"/>
        <v>269.30883799999992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1313.038086</v>
      </c>
      <c r="I77">
        <v>1475.443481</v>
      </c>
      <c r="J77" s="2">
        <f t="shared" si="10"/>
        <v>162.405395</v>
      </c>
      <c r="K77" s="2">
        <f t="shared" si="11"/>
        <v>656.31236724074074</v>
      </c>
      <c r="L77" s="2">
        <f t="shared" si="12"/>
        <v>518.26667734259263</v>
      </c>
      <c r="M77" s="2">
        <f t="shared" si="13"/>
        <v>430745.92339314491</v>
      </c>
      <c r="N77" s="2">
        <f t="shared" si="14"/>
        <v>268600.34884373104</v>
      </c>
      <c r="O77" s="2">
        <f t="shared" si="15"/>
        <v>340144.82986871013</v>
      </c>
      <c r="P77" s="2">
        <f t="shared" si="16"/>
        <v>26375.512325106025</v>
      </c>
      <c r="Q77" s="2">
        <f t="shared" si="17"/>
        <v>463314.47006715968</v>
      </c>
      <c r="R77" s="2">
        <f t="shared" si="18"/>
        <v>162.405395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1524.256592</v>
      </c>
      <c r="I78">
        <v>1626.1469729999999</v>
      </c>
      <c r="J78" s="2">
        <f t="shared" si="10"/>
        <v>101.89038099999993</v>
      </c>
      <c r="K78" s="2">
        <f t="shared" si="11"/>
        <v>807.01585924074061</v>
      </c>
      <c r="L78" s="2">
        <f t="shared" si="12"/>
        <v>729.48518334259256</v>
      </c>
      <c r="M78" s="2">
        <f t="shared" si="13"/>
        <v>651274.59706607088</v>
      </c>
      <c r="N78" s="2">
        <f t="shared" si="14"/>
        <v>532148.63271637587</v>
      </c>
      <c r="O78" s="2">
        <f t="shared" si="15"/>
        <v>588706.11203861155</v>
      </c>
      <c r="P78" s="2">
        <f t="shared" si="16"/>
        <v>10381.649740325147</v>
      </c>
      <c r="Q78" s="2">
        <f t="shared" si="17"/>
        <v>691185.32898596418</v>
      </c>
      <c r="R78" s="2">
        <f t="shared" si="18"/>
        <v>101.89038099999993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782.05267300000003</v>
      </c>
      <c r="I79">
        <v>763.15240500000004</v>
      </c>
      <c r="J79" s="2">
        <f t="shared" si="10"/>
        <v>-18.900267999999983</v>
      </c>
      <c r="K79" s="2">
        <f t="shared" si="11"/>
        <v>-55.978708759259234</v>
      </c>
      <c r="L79" s="2">
        <f t="shared" si="12"/>
        <v>-12.718735657407365</v>
      </c>
      <c r="M79" s="2">
        <f t="shared" si="13"/>
        <v>3133.6158343539664</v>
      </c>
      <c r="N79" s="2">
        <f t="shared" si="14"/>
        <v>161.76623672300556</v>
      </c>
      <c r="O79" s="2">
        <f t="shared" si="15"/>
        <v>711.97839915201234</v>
      </c>
      <c r="P79" s="2">
        <f t="shared" si="16"/>
        <v>357.22013047182332</v>
      </c>
      <c r="Q79" s="2">
        <f t="shared" si="17"/>
        <v>999.76139228713919</v>
      </c>
      <c r="R79" s="2">
        <f t="shared" si="18"/>
        <v>18.900267999999983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374.32534800000002</v>
      </c>
      <c r="I80">
        <v>323.98367300000001</v>
      </c>
      <c r="J80" s="2">
        <f t="shared" si="10"/>
        <v>-50.341675000000009</v>
      </c>
      <c r="K80" s="2">
        <f t="shared" si="11"/>
        <v>-495.14744075925927</v>
      </c>
      <c r="L80" s="2">
        <f t="shared" si="12"/>
        <v>-420.44606065740737</v>
      </c>
      <c r="M80" s="2">
        <f t="shared" si="13"/>
        <v>245170.98809044415</v>
      </c>
      <c r="N80" s="2">
        <f t="shared" si="14"/>
        <v>176774.88992233228</v>
      </c>
      <c r="O80" s="2">
        <f t="shared" si="15"/>
        <v>208182.79091182756</v>
      </c>
      <c r="P80" s="2">
        <f t="shared" si="16"/>
        <v>2534.2842418056262</v>
      </c>
      <c r="Q80" s="2">
        <f t="shared" si="17"/>
        <v>221641.0920454289</v>
      </c>
      <c r="R80" s="2">
        <f t="shared" si="18"/>
        <v>50.341675000000009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225.08613600000001</v>
      </c>
      <c r="I81">
        <v>163.978317</v>
      </c>
      <c r="J81" s="2">
        <f t="shared" si="10"/>
        <v>-61.107819000000006</v>
      </c>
      <c r="K81" s="2">
        <f t="shared" si="11"/>
        <v>-655.15279675925922</v>
      </c>
      <c r="L81" s="2">
        <f t="shared" si="12"/>
        <v>-569.68527265740738</v>
      </c>
      <c r="M81" s="2">
        <f t="shared" si="13"/>
        <v>429225.18710147921</v>
      </c>
      <c r="N81" s="2">
        <f t="shared" si="14"/>
        <v>324541.30988274456</v>
      </c>
      <c r="O81" s="2">
        <f t="shared" si="15"/>
        <v>373230.89965406159</v>
      </c>
      <c r="P81" s="2">
        <f t="shared" si="16"/>
        <v>3734.165542936762</v>
      </c>
      <c r="Q81" s="2">
        <f t="shared" si="17"/>
        <v>397899.92448271031</v>
      </c>
      <c r="R81" s="2">
        <f t="shared" si="18"/>
        <v>61.107819000000006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130.91064499999999</v>
      </c>
      <c r="I82">
        <v>104.27789300000001</v>
      </c>
      <c r="J82" s="2">
        <f t="shared" si="10"/>
        <v>-26.632751999999982</v>
      </c>
      <c r="K82" s="2">
        <f t="shared" si="11"/>
        <v>-714.85322075925933</v>
      </c>
      <c r="L82" s="2">
        <f t="shared" si="12"/>
        <v>-663.86076365740746</v>
      </c>
      <c r="M82" s="2">
        <f t="shared" si="13"/>
        <v>511015.12722988636</v>
      </c>
      <c r="N82" s="2">
        <f t="shared" si="14"/>
        <v>440711.1135237962</v>
      </c>
      <c r="O82" s="2">
        <f t="shared" si="15"/>
        <v>474563.00503619917</v>
      </c>
      <c r="P82" s="2">
        <f t="shared" si="16"/>
        <v>709.30347909350303</v>
      </c>
      <c r="Q82" s="2">
        <f t="shared" si="17"/>
        <v>476781.29516492639</v>
      </c>
      <c r="R82" s="2">
        <f t="shared" si="18"/>
        <v>26.632751999999982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42.970283999999999</v>
      </c>
      <c r="I83">
        <v>49.320072000000003</v>
      </c>
      <c r="J83" s="2">
        <f t="shared" si="10"/>
        <v>6.3497880000000038</v>
      </c>
      <c r="K83" s="2">
        <f t="shared" si="11"/>
        <v>-769.8110417592593</v>
      </c>
      <c r="L83" s="2">
        <f t="shared" si="12"/>
        <v>-751.8011246574074</v>
      </c>
      <c r="M83" s="2">
        <f t="shared" si="13"/>
        <v>592609.04001447605</v>
      </c>
      <c r="N83" s="2">
        <f t="shared" si="14"/>
        <v>565204.93103614263</v>
      </c>
      <c r="O83" s="2">
        <f t="shared" si="15"/>
        <v>578744.80696830153</v>
      </c>
      <c r="P83" s="2">
        <f t="shared" si="16"/>
        <v>40.319807644944049</v>
      </c>
      <c r="Q83" s="2">
        <f t="shared" si="17"/>
        <v>555697.69532431534</v>
      </c>
      <c r="R83" s="2">
        <f t="shared" si="18"/>
        <v>6.3497880000000038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85.683059999999998</v>
      </c>
      <c r="I84">
        <v>49.947617000000001</v>
      </c>
      <c r="J84" s="2">
        <f t="shared" si="10"/>
        <v>-35.735442999999997</v>
      </c>
      <c r="K84" s="2">
        <f t="shared" si="11"/>
        <v>-769.18349675925924</v>
      </c>
      <c r="L84" s="2">
        <f t="shared" si="12"/>
        <v>-709.08834865740744</v>
      </c>
      <c r="M84" s="2">
        <f t="shared" si="13"/>
        <v>591643.25168680132</v>
      </c>
      <c r="N84" s="2">
        <f t="shared" si="14"/>
        <v>502806.28620168898</v>
      </c>
      <c r="O84" s="2">
        <f t="shared" si="15"/>
        <v>545419.05553155346</v>
      </c>
      <c r="P84" s="2">
        <f t="shared" si="16"/>
        <v>1277.0218864062488</v>
      </c>
      <c r="Q84" s="2">
        <f t="shared" si="17"/>
        <v>554762.48061891692</v>
      </c>
      <c r="R84" s="2">
        <f t="shared" si="18"/>
        <v>35.735442999999997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1498.8532709999999</v>
      </c>
      <c r="I85">
        <v>1199.2501219999999</v>
      </c>
      <c r="J85" s="2">
        <f t="shared" si="10"/>
        <v>-299.60314900000003</v>
      </c>
      <c r="K85" s="2">
        <f t="shared" si="11"/>
        <v>380.11900824074064</v>
      </c>
      <c r="L85" s="2">
        <f t="shared" si="12"/>
        <v>704.08186234259256</v>
      </c>
      <c r="M85" s="2">
        <f t="shared" si="13"/>
        <v>144490.46042592425</v>
      </c>
      <c r="N85" s="2">
        <f t="shared" si="14"/>
        <v>495731.26887981343</v>
      </c>
      <c r="O85" s="2">
        <f t="shared" si="15"/>
        <v>267634.89923395996</v>
      </c>
      <c r="P85" s="2">
        <f t="shared" si="16"/>
        <v>89762.046890716214</v>
      </c>
      <c r="Q85" s="2">
        <f t="shared" si="17"/>
        <v>163603.02954727915</v>
      </c>
      <c r="R85" s="2">
        <f t="shared" si="18"/>
        <v>299.60314900000003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1271.5648189999999</v>
      </c>
      <c r="I86">
        <v>999.75817900000004</v>
      </c>
      <c r="J86" s="2">
        <f t="shared" si="10"/>
        <v>-271.8066399999999</v>
      </c>
      <c r="K86" s="2">
        <f t="shared" si="11"/>
        <v>180.62706524074076</v>
      </c>
      <c r="L86" s="2">
        <f t="shared" si="12"/>
        <v>476.79341034259255</v>
      </c>
      <c r="M86" s="2">
        <f t="shared" si="13"/>
        <v>32626.13669748282</v>
      </c>
      <c r="N86" s="2">
        <f t="shared" si="14"/>
        <v>227331.95614611983</v>
      </c>
      <c r="O86" s="2">
        <f t="shared" si="15"/>
        <v>86121.794436306751</v>
      </c>
      <c r="P86" s="2">
        <f t="shared" si="16"/>
        <v>73878.849548089551</v>
      </c>
      <c r="Q86" s="2">
        <f t="shared" si="17"/>
        <v>42019.576015486819</v>
      </c>
      <c r="R86" s="2">
        <f t="shared" si="18"/>
        <v>271.8066399999999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1139.3359379999999</v>
      </c>
      <c r="I87">
        <v>1666.6495359999999</v>
      </c>
      <c r="J87" s="2">
        <f t="shared" si="10"/>
        <v>527.31359799999996</v>
      </c>
      <c r="K87" s="2">
        <f t="shared" si="11"/>
        <v>847.51842224074062</v>
      </c>
      <c r="L87" s="2">
        <f t="shared" si="12"/>
        <v>344.56452934259255</v>
      </c>
      <c r="M87" s="2">
        <f t="shared" si="13"/>
        <v>718287.4760374343</v>
      </c>
      <c r="N87" s="2">
        <f t="shared" si="14"/>
        <v>118724.71488108233</v>
      </c>
      <c r="O87" s="2">
        <f t="shared" si="15"/>
        <v>292024.78626855742</v>
      </c>
      <c r="P87" s="2">
        <f t="shared" si="16"/>
        <v>278059.63063570554</v>
      </c>
      <c r="Q87" s="2">
        <f t="shared" si="17"/>
        <v>760171.468938426</v>
      </c>
      <c r="R87" s="2">
        <f t="shared" si="18"/>
        <v>527.31359799999996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1505.595581</v>
      </c>
      <c r="I88">
        <v>883.47076400000003</v>
      </c>
      <c r="J88" s="2">
        <f t="shared" si="10"/>
        <v>-622.12481700000001</v>
      </c>
      <c r="K88" s="2">
        <f t="shared" si="11"/>
        <v>64.339650240740752</v>
      </c>
      <c r="L88" s="2">
        <f t="shared" si="12"/>
        <v>710.82417234259265</v>
      </c>
      <c r="M88" s="2">
        <f t="shared" si="13"/>
        <v>4139.5905931008519</v>
      </c>
      <c r="N88" s="2">
        <f t="shared" si="14"/>
        <v>505271.00398653187</v>
      </c>
      <c r="O88" s="2">
        <f t="shared" si="15"/>
        <v>45734.178631186434</v>
      </c>
      <c r="P88" s="2">
        <f t="shared" si="16"/>
        <v>387039.2879272835</v>
      </c>
      <c r="Q88" s="2">
        <f t="shared" si="17"/>
        <v>7867.5756381915171</v>
      </c>
      <c r="R88" s="2">
        <f t="shared" si="18"/>
        <v>622.12481700000001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1867.9216309999999</v>
      </c>
      <c r="I89">
        <v>1982.800659</v>
      </c>
      <c r="J89" s="2">
        <f t="shared" si="10"/>
        <v>114.87902800000006</v>
      </c>
      <c r="K89" s="2">
        <f t="shared" si="11"/>
        <v>1163.6695452407407</v>
      </c>
      <c r="L89" s="2">
        <f t="shared" si="12"/>
        <v>1073.1502223425925</v>
      </c>
      <c r="M89" s="2">
        <f t="shared" si="13"/>
        <v>1354126.8105207924</v>
      </c>
      <c r="N89" s="2">
        <f t="shared" si="14"/>
        <v>1151651.3997139558</v>
      </c>
      <c r="O89" s="2">
        <f t="shared" si="15"/>
        <v>1248792.2312084045</v>
      </c>
      <c r="P89" s="2">
        <f t="shared" si="16"/>
        <v>13197.191074224798</v>
      </c>
      <c r="Q89" s="2">
        <f t="shared" si="17"/>
        <v>1411413.4996695826</v>
      </c>
      <c r="R89" s="2">
        <f t="shared" si="18"/>
        <v>114.87902800000006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2453.9099120000001</v>
      </c>
      <c r="I90">
        <v>2704.5686040000001</v>
      </c>
      <c r="J90" s="2">
        <f t="shared" si="10"/>
        <v>250.65869199999997</v>
      </c>
      <c r="K90" s="2">
        <f t="shared" si="11"/>
        <v>1885.4374902407408</v>
      </c>
      <c r="L90" s="2">
        <f t="shared" si="12"/>
        <v>1659.1385033425927</v>
      </c>
      <c r="M90" s="2">
        <f t="shared" si="13"/>
        <v>3554874.5296053034</v>
      </c>
      <c r="N90" s="2">
        <f t="shared" si="14"/>
        <v>2752740.5732738986</v>
      </c>
      <c r="O90" s="2">
        <f t="shared" si="15"/>
        <v>3128201.9357040366</v>
      </c>
      <c r="P90" s="2">
        <f t="shared" si="16"/>
        <v>62829.779875150853</v>
      </c>
      <c r="Q90" s="2">
        <f t="shared" si="17"/>
        <v>3647325.3273384329</v>
      </c>
      <c r="R90" s="2">
        <f t="shared" si="18"/>
        <v>250.65869199999997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1535.156982</v>
      </c>
      <c r="I91">
        <v>1638.1872559999999</v>
      </c>
      <c r="J91" s="2">
        <f t="shared" si="10"/>
        <v>103.03027399999996</v>
      </c>
      <c r="K91" s="2">
        <f t="shared" si="11"/>
        <v>819.05614224074066</v>
      </c>
      <c r="L91" s="2">
        <f t="shared" si="12"/>
        <v>740.38557334259258</v>
      </c>
      <c r="M91" s="2">
        <f t="shared" si="13"/>
        <v>670852.96414228436</v>
      </c>
      <c r="N91" s="2">
        <f t="shared" si="14"/>
        <v>548170.79721383948</v>
      </c>
      <c r="O91" s="2">
        <f t="shared" si="15"/>
        <v>606417.35147268279</v>
      </c>
      <c r="P91" s="2">
        <f t="shared" si="16"/>
        <v>10615.237360515068</v>
      </c>
      <c r="Q91" s="2">
        <f t="shared" si="17"/>
        <v>711350.29154862335</v>
      </c>
      <c r="R91" s="2">
        <f t="shared" si="18"/>
        <v>103.03027399999996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938.67059300000005</v>
      </c>
      <c r="I92">
        <v>1226.932861</v>
      </c>
      <c r="J92" s="2">
        <f t="shared" si="10"/>
        <v>288.26226799999995</v>
      </c>
      <c r="K92" s="2">
        <f t="shared" si="11"/>
        <v>407.80174724074072</v>
      </c>
      <c r="L92" s="2">
        <f t="shared" si="12"/>
        <v>143.89918434259266</v>
      </c>
      <c r="M92" s="2">
        <f t="shared" si="13"/>
        <v>166302.265052601</v>
      </c>
      <c r="N92" s="2">
        <f t="shared" si="14"/>
        <v>20706.975254463465</v>
      </c>
      <c r="O92" s="2">
        <f t="shared" si="15"/>
        <v>58682.338801426726</v>
      </c>
      <c r="P92" s="2">
        <f t="shared" si="16"/>
        <v>83095.13515250379</v>
      </c>
      <c r="Q92" s="2">
        <f t="shared" si="17"/>
        <v>186763.52089085896</v>
      </c>
      <c r="R92" s="2">
        <f t="shared" si="18"/>
        <v>288.26226799999995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201.507553</v>
      </c>
      <c r="I93">
        <v>353.37994400000002</v>
      </c>
      <c r="J93" s="2">
        <f t="shared" si="10"/>
        <v>151.87239100000002</v>
      </c>
      <c r="K93" s="2">
        <f t="shared" si="11"/>
        <v>-465.75116975925926</v>
      </c>
      <c r="L93" s="2">
        <f t="shared" si="12"/>
        <v>-593.26385565740736</v>
      </c>
      <c r="M93" s="2">
        <f t="shared" si="13"/>
        <v>216924.15213211832</v>
      </c>
      <c r="N93" s="2">
        <f t="shared" si="14"/>
        <v>351962.00242949306</v>
      </c>
      <c r="O93" s="2">
        <f t="shared" si="15"/>
        <v>276313.33474832581</v>
      </c>
      <c r="P93" s="2">
        <f t="shared" si="16"/>
        <v>23065.223148056888</v>
      </c>
      <c r="Q93" s="2">
        <f t="shared" si="17"/>
        <v>194826.42507241131</v>
      </c>
      <c r="R93" s="2">
        <f t="shared" si="18"/>
        <v>151.87239100000002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58.490498000000002</v>
      </c>
      <c r="I94">
        <v>106.810005</v>
      </c>
      <c r="J94" s="2">
        <f t="shared" si="10"/>
        <v>48.319507000000002</v>
      </c>
      <c r="K94" s="2">
        <f t="shared" si="11"/>
        <v>-712.32110875925923</v>
      </c>
      <c r="L94" s="2">
        <f t="shared" si="12"/>
        <v>-736.28091065740739</v>
      </c>
      <c r="M94" s="2">
        <f t="shared" si="13"/>
        <v>507401.36198402045</v>
      </c>
      <c r="N94" s="2">
        <f t="shared" si="14"/>
        <v>542109.57939850108</v>
      </c>
      <c r="O94" s="2">
        <f t="shared" si="15"/>
        <v>524468.43463776156</v>
      </c>
      <c r="P94" s="2">
        <f t="shared" si="16"/>
        <v>2334.774756723049</v>
      </c>
      <c r="Q94" s="2">
        <f t="shared" si="17"/>
        <v>473290.89292227017</v>
      </c>
      <c r="R94" s="2">
        <f t="shared" si="18"/>
        <v>48.319507000000002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34.757114000000001</v>
      </c>
      <c r="I95">
        <v>52.725360999999999</v>
      </c>
      <c r="J95" s="2">
        <f t="shared" si="10"/>
        <v>17.968246999999998</v>
      </c>
      <c r="K95" s="2">
        <f t="shared" si="11"/>
        <v>-766.40575275925926</v>
      </c>
      <c r="L95" s="2">
        <f t="shared" si="12"/>
        <v>-760.01429465740739</v>
      </c>
      <c r="M95" s="2">
        <f t="shared" si="13"/>
        <v>587377.77786248678</v>
      </c>
      <c r="N95" s="2">
        <f t="shared" si="14"/>
        <v>577621.72808359645</v>
      </c>
      <c r="O95" s="2">
        <f t="shared" si="15"/>
        <v>582479.3276047078</v>
      </c>
      <c r="P95" s="2">
        <f t="shared" si="16"/>
        <v>322.85790025300895</v>
      </c>
      <c r="Q95" s="2">
        <f t="shared" si="17"/>
        <v>550632.33684397931</v>
      </c>
      <c r="R95" s="2">
        <f t="shared" si="18"/>
        <v>17.968246999999998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132.97740200000001</v>
      </c>
      <c r="I96">
        <v>104.675072</v>
      </c>
      <c r="J96" s="2">
        <f t="shared" si="10"/>
        <v>-28.302330000000012</v>
      </c>
      <c r="K96" s="2">
        <f t="shared" si="11"/>
        <v>-714.45604175925928</v>
      </c>
      <c r="L96" s="2">
        <f t="shared" si="12"/>
        <v>-661.79400665740741</v>
      </c>
      <c r="M96" s="2">
        <f t="shared" si="13"/>
        <v>510447.43560630846</v>
      </c>
      <c r="N96" s="2">
        <f t="shared" si="14"/>
        <v>437971.3072476646</v>
      </c>
      <c r="O96" s="2">
        <f t="shared" si="15"/>
        <v>472822.72645645216</v>
      </c>
      <c r="P96" s="2">
        <f t="shared" si="16"/>
        <v>801.02188342890065</v>
      </c>
      <c r="Q96" s="2">
        <f t="shared" si="17"/>
        <v>476232.95386797376</v>
      </c>
      <c r="R96" s="2">
        <f t="shared" si="18"/>
        <v>28.302330000000012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815.31585700000005</v>
      </c>
      <c r="I97">
        <v>722.99408000000005</v>
      </c>
      <c r="J97" s="2">
        <f t="shared" si="10"/>
        <v>-92.321776999999997</v>
      </c>
      <c r="K97" s="2">
        <f t="shared" si="11"/>
        <v>-96.137033759259225</v>
      </c>
      <c r="L97" s="2">
        <f t="shared" si="12"/>
        <v>20.544448342592659</v>
      </c>
      <c r="M97" s="2">
        <f t="shared" si="13"/>
        <v>9242.3292600289478</v>
      </c>
      <c r="N97" s="2">
        <f t="shared" si="14"/>
        <v>422.07435770145827</v>
      </c>
      <c r="O97" s="2">
        <f t="shared" si="15"/>
        <v>-1975.0823238771877</v>
      </c>
      <c r="P97" s="2">
        <f t="shared" si="16"/>
        <v>8523.3105084377294</v>
      </c>
      <c r="Q97" s="2">
        <f t="shared" si="17"/>
        <v>5151.9849091934684</v>
      </c>
      <c r="R97" s="2">
        <f t="shared" si="18"/>
        <v>92.321776999999997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1564.5614009999999</v>
      </c>
      <c r="I98">
        <v>1431.7170410000001</v>
      </c>
      <c r="J98" s="2">
        <f t="shared" si="10"/>
        <v>-132.84435999999982</v>
      </c>
      <c r="K98" s="2">
        <f t="shared" si="11"/>
        <v>612.58592724074083</v>
      </c>
      <c r="L98" s="2">
        <f t="shared" si="12"/>
        <v>769.78999234259254</v>
      </c>
      <c r="M98" s="2">
        <f t="shared" si="13"/>
        <v>375261.51825339824</v>
      </c>
      <c r="N98" s="2">
        <f t="shared" si="14"/>
        <v>592576.63231080864</v>
      </c>
      <c r="O98" s="2">
        <f t="shared" si="15"/>
        <v>471562.51623982983</v>
      </c>
      <c r="P98" s="2">
        <f t="shared" si="16"/>
        <v>17647.623983809553</v>
      </c>
      <c r="Q98" s="2">
        <f t="shared" si="17"/>
        <v>405699.73856030527</v>
      </c>
      <c r="R98" s="2">
        <f t="shared" si="18"/>
        <v>132.84435999999982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914.28936799999997</v>
      </c>
      <c r="I99">
        <v>747.49426300000005</v>
      </c>
      <c r="J99" s="2">
        <f t="shared" si="10"/>
        <v>-166.79510499999992</v>
      </c>
      <c r="K99" s="2">
        <f t="shared" si="11"/>
        <v>-71.636850759259232</v>
      </c>
      <c r="L99" s="2">
        <f t="shared" si="12"/>
        <v>119.51795934259258</v>
      </c>
      <c r="M99" s="2">
        <f t="shared" si="13"/>
        <v>5131.8383867043804</v>
      </c>
      <c r="N99" s="2">
        <f t="shared" si="14"/>
        <v>14284.542605417611</v>
      </c>
      <c r="O99" s="2">
        <f t="shared" si="15"/>
        <v>-8561.8902164765168</v>
      </c>
      <c r="P99" s="2">
        <f t="shared" si="16"/>
        <v>27820.607051961</v>
      </c>
      <c r="Q99" s="2">
        <f t="shared" si="17"/>
        <v>2235.1285015117101</v>
      </c>
      <c r="R99" s="2">
        <f t="shared" si="18"/>
        <v>166.79510499999992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1259.9221190000001</v>
      </c>
      <c r="I100">
        <v>1372.1108400000001</v>
      </c>
      <c r="J100" s="2">
        <f t="shared" si="10"/>
        <v>112.18872099999999</v>
      </c>
      <c r="K100" s="2">
        <f t="shared" si="11"/>
        <v>552.97972624074077</v>
      </c>
      <c r="L100" s="2">
        <f t="shared" si="12"/>
        <v>465.15071034259267</v>
      </c>
      <c r="M100" s="2">
        <f t="shared" si="13"/>
        <v>305786.57763328461</v>
      </c>
      <c r="N100" s="2">
        <f t="shared" si="14"/>
        <v>216365.18333221856</v>
      </c>
      <c r="O100" s="2">
        <f t="shared" si="15"/>
        <v>257218.91246593301</v>
      </c>
      <c r="P100" s="2">
        <f t="shared" si="16"/>
        <v>12586.309119615838</v>
      </c>
      <c r="Q100" s="2">
        <f t="shared" si="17"/>
        <v>333320.81898298825</v>
      </c>
      <c r="R100" s="2">
        <f t="shared" si="18"/>
        <v>112.18872099999999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756.70257600000002</v>
      </c>
      <c r="I101">
        <v>823.21582000000001</v>
      </c>
      <c r="J101" s="2">
        <f t="shared" si="10"/>
        <v>66.513243999999986</v>
      </c>
      <c r="K101" s="2">
        <f t="shared" si="11"/>
        <v>4.0847062407407293</v>
      </c>
      <c r="L101" s="2">
        <f t="shared" si="12"/>
        <v>-38.06883265740737</v>
      </c>
      <c r="M101" s="2">
        <f t="shared" si="13"/>
        <v>16.684825073146261</v>
      </c>
      <c r="N101" s="2">
        <f t="shared" si="14"/>
        <v>1449.2360198976858</v>
      </c>
      <c r="O101" s="2">
        <f t="shared" si="15"/>
        <v>-155.49999833342636</v>
      </c>
      <c r="P101" s="2">
        <f t="shared" si="16"/>
        <v>4424.0116274035345</v>
      </c>
      <c r="Q101" s="2">
        <f t="shared" si="17"/>
        <v>809.08453662661145</v>
      </c>
      <c r="R101" s="2">
        <f t="shared" si="18"/>
        <v>66.513243999999986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1152.8220209999999</v>
      </c>
      <c r="I102">
        <v>1114.830322</v>
      </c>
      <c r="J102" s="2">
        <f t="shared" si="10"/>
        <v>-37.991698999999926</v>
      </c>
      <c r="K102" s="2">
        <f t="shared" si="11"/>
        <v>295.69920824074075</v>
      </c>
      <c r="L102" s="2">
        <f t="shared" si="12"/>
        <v>358.05061234259256</v>
      </c>
      <c r="M102" s="2">
        <f t="shared" si="13"/>
        <v>87438.021754200963</v>
      </c>
      <c r="N102" s="2">
        <f t="shared" si="14"/>
        <v>128200.2409989055</v>
      </c>
      <c r="O102" s="2">
        <f t="shared" si="15"/>
        <v>105875.28257981701</v>
      </c>
      <c r="P102" s="2">
        <f t="shared" si="16"/>
        <v>1443.3691929065953</v>
      </c>
      <c r="Q102" s="2">
        <f t="shared" si="17"/>
        <v>102437.70801004121</v>
      </c>
      <c r="R102" s="2">
        <f t="shared" si="18"/>
        <v>37.991698999999926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1161.3358149999999</v>
      </c>
      <c r="I103">
        <v>1572.7282709999999</v>
      </c>
      <c r="J103" s="2">
        <f t="shared" si="10"/>
        <v>411.39245600000004</v>
      </c>
      <c r="K103" s="2">
        <f t="shared" si="11"/>
        <v>753.59715724074067</v>
      </c>
      <c r="L103" s="2">
        <f t="shared" si="12"/>
        <v>366.56440634259252</v>
      </c>
      <c r="M103" s="2">
        <f t="shared" si="13"/>
        <v>567908.67540132557</v>
      </c>
      <c r="N103" s="2">
        <f t="shared" si="14"/>
        <v>134369.46399729728</v>
      </c>
      <c r="O103" s="2">
        <f t="shared" si="15"/>
        <v>276241.89456541743</v>
      </c>
      <c r="P103" s="2">
        <f t="shared" si="16"/>
        <v>169243.75285371198</v>
      </c>
      <c r="Q103" s="2">
        <f t="shared" si="17"/>
        <v>605216.87966593145</v>
      </c>
      <c r="R103" s="2">
        <f t="shared" si="18"/>
        <v>411.39245600000004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344.79357900000002</v>
      </c>
      <c r="I104">
        <v>428.169037</v>
      </c>
      <c r="J104" s="2">
        <f t="shared" si="10"/>
        <v>83.375457999999981</v>
      </c>
      <c r="K104" s="2">
        <f t="shared" si="11"/>
        <v>-390.96207675925928</v>
      </c>
      <c r="L104" s="2">
        <f t="shared" si="12"/>
        <v>-449.97782965740737</v>
      </c>
      <c r="M104" s="2">
        <f t="shared" si="13"/>
        <v>152851.34546391293</v>
      </c>
      <c r="N104" s="2">
        <f t="shared" si="14"/>
        <v>202480.04718319073</v>
      </c>
      <c r="O104" s="2">
        <f t="shared" si="15"/>
        <v>175924.26677848419</v>
      </c>
      <c r="P104" s="2">
        <f t="shared" si="16"/>
        <v>6951.4669967097607</v>
      </c>
      <c r="Q104" s="2">
        <f t="shared" si="17"/>
        <v>134397.29890483586</v>
      </c>
      <c r="R104" s="2">
        <f t="shared" si="18"/>
        <v>83.375457999999981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77.059760999999995</v>
      </c>
      <c r="I105">
        <v>168.25727800000001</v>
      </c>
      <c r="J105" s="2">
        <f t="shared" si="10"/>
        <v>91.197517000000019</v>
      </c>
      <c r="K105" s="2">
        <f t="shared" si="11"/>
        <v>-650.87383575925924</v>
      </c>
      <c r="L105" s="2">
        <f t="shared" si="12"/>
        <v>-717.71164765740741</v>
      </c>
      <c r="M105" s="2">
        <f t="shared" si="13"/>
        <v>423636.75007597118</v>
      </c>
      <c r="N105" s="2">
        <f t="shared" si="14"/>
        <v>515110.00918311049</v>
      </c>
      <c r="O105" s="2">
        <f t="shared" si="15"/>
        <v>467139.73307987471</v>
      </c>
      <c r="P105" s="2">
        <f t="shared" si="16"/>
        <v>8316.9871069652927</v>
      </c>
      <c r="Q105" s="2">
        <f t="shared" si="17"/>
        <v>392519.95591340691</v>
      </c>
      <c r="R105" s="2">
        <f t="shared" si="18"/>
        <v>91.197517000000019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35.729221000000003</v>
      </c>
      <c r="I106">
        <v>68.754836999999995</v>
      </c>
      <c r="J106" s="2">
        <f t="shared" si="10"/>
        <v>33.025615999999992</v>
      </c>
      <c r="K106" s="2">
        <f t="shared" si="11"/>
        <v>-750.37627675925933</v>
      </c>
      <c r="L106" s="2">
        <f t="shared" si="12"/>
        <v>-759.04218765740734</v>
      </c>
      <c r="M106" s="2">
        <f t="shared" si="13"/>
        <v>563064.55672308849</v>
      </c>
      <c r="N106" s="2">
        <f t="shared" si="14"/>
        <v>576145.04264374275</v>
      </c>
      <c r="O106" s="2">
        <f t="shared" si="15"/>
        <v>569567.25067756837</v>
      </c>
      <c r="P106" s="2">
        <f t="shared" si="16"/>
        <v>1090.6913121794555</v>
      </c>
      <c r="Q106" s="2">
        <f t="shared" si="17"/>
        <v>527100.06232117547</v>
      </c>
      <c r="R106" s="2">
        <f t="shared" si="18"/>
        <v>33.025615999999992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30.353624</v>
      </c>
      <c r="I107">
        <v>41.732703999999998</v>
      </c>
      <c r="J107" s="2">
        <f t="shared" si="10"/>
        <v>11.379079999999998</v>
      </c>
      <c r="K107" s="2">
        <f t="shared" si="11"/>
        <v>-777.39840975925927</v>
      </c>
      <c r="L107" s="2">
        <f t="shared" si="12"/>
        <v>-764.41778465740742</v>
      </c>
      <c r="M107" s="2">
        <f t="shared" si="13"/>
        <v>604348.28749622521</v>
      </c>
      <c r="N107" s="2">
        <f t="shared" si="14"/>
        <v>584334.5495005385</v>
      </c>
      <c r="O107" s="2">
        <f t="shared" si="15"/>
        <v>594257.17018436443</v>
      </c>
      <c r="P107" s="2">
        <f t="shared" si="16"/>
        <v>129.48346164639997</v>
      </c>
      <c r="Q107" s="2">
        <f t="shared" si="17"/>
        <v>567067.29071210604</v>
      </c>
      <c r="R107" s="2">
        <f t="shared" si="18"/>
        <v>11.379079999999998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37.357928999999999</v>
      </c>
      <c r="I108">
        <v>35.454998000000003</v>
      </c>
      <c r="J108" s="2">
        <f t="shared" si="10"/>
        <v>-1.9029309999999953</v>
      </c>
      <c r="K108" s="2">
        <f t="shared" si="11"/>
        <v>-783.67611575925923</v>
      </c>
      <c r="L108" s="2">
        <f t="shared" si="12"/>
        <v>-757.41347965740738</v>
      </c>
      <c r="M108" s="2">
        <f t="shared" si="13"/>
        <v>614148.25441151985</v>
      </c>
      <c r="N108" s="2">
        <f t="shared" si="14"/>
        <v>573675.1791667419</v>
      </c>
      <c r="O108" s="2">
        <f t="shared" si="15"/>
        <v>593566.85376162175</v>
      </c>
      <c r="P108" s="2">
        <f t="shared" si="16"/>
        <v>3.6211463907609818</v>
      </c>
      <c r="Q108" s="2">
        <f t="shared" si="17"/>
        <v>576561.41149364843</v>
      </c>
      <c r="R108" s="2">
        <f t="shared" si="18"/>
        <v>1.9029309999999953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94.489975000000001</v>
      </c>
      <c r="I109">
        <v>67.634688999999995</v>
      </c>
      <c r="J109" s="2">
        <f t="shared" si="10"/>
        <v>-26.855286000000007</v>
      </c>
      <c r="K109" s="2">
        <f t="shared" si="11"/>
        <v>-751.4964247592593</v>
      </c>
      <c r="L109" s="2">
        <f t="shared" si="12"/>
        <v>-700.28143365740743</v>
      </c>
      <c r="M109" s="2">
        <f t="shared" si="13"/>
        <v>564746.87642594904</v>
      </c>
      <c r="N109" s="2">
        <f t="shared" si="14"/>
        <v>490394.08632527391</v>
      </c>
      <c r="O109" s="2">
        <f t="shared" si="15"/>
        <v>526258.99371883017</v>
      </c>
      <c r="P109" s="2">
        <f t="shared" si="16"/>
        <v>721.20638614179632</v>
      </c>
      <c r="Q109" s="2">
        <f t="shared" si="17"/>
        <v>528727.80907413515</v>
      </c>
      <c r="R109" s="2">
        <f t="shared" si="18"/>
        <v>26.855286000000007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453.96026599999999</v>
      </c>
      <c r="I110">
        <v>307.04153400000001</v>
      </c>
      <c r="J110" s="2">
        <f t="shared" si="10"/>
        <v>-146.91873199999998</v>
      </c>
      <c r="K110" s="2">
        <f t="shared" si="11"/>
        <v>-512.08957975925932</v>
      </c>
      <c r="L110" s="2">
        <f t="shared" si="12"/>
        <v>-340.8111426574074</v>
      </c>
      <c r="M110" s="2">
        <f t="shared" si="13"/>
        <v>262235.73769801483</v>
      </c>
      <c r="N110" s="2">
        <f t="shared" si="14"/>
        <v>116152.2349594477</v>
      </c>
      <c r="O110" s="2">
        <f t="shared" si="15"/>
        <v>174525.83482070474</v>
      </c>
      <c r="P110" s="2">
        <f t="shared" si="16"/>
        <v>21585.113812487816</v>
      </c>
      <c r="Q110" s="2">
        <f t="shared" si="17"/>
        <v>237880.43063333031</v>
      </c>
      <c r="R110" s="2">
        <f t="shared" si="18"/>
        <v>146.91873199999998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1271.2332759999999</v>
      </c>
      <c r="I111">
        <v>1104.7379149999999</v>
      </c>
      <c r="J111" s="2">
        <f t="shared" si="10"/>
        <v>-166.495361</v>
      </c>
      <c r="K111" s="2">
        <f t="shared" si="11"/>
        <v>285.60680124074065</v>
      </c>
      <c r="L111" s="2">
        <f t="shared" si="12"/>
        <v>476.46186734259254</v>
      </c>
      <c r="M111" s="2">
        <f t="shared" si="13"/>
        <v>81571.244914967931</v>
      </c>
      <c r="N111" s="2">
        <f t="shared" si="14"/>
        <v>227015.91103159025</v>
      </c>
      <c r="O111" s="2">
        <f t="shared" si="15"/>
        <v>136080.74984490796</v>
      </c>
      <c r="P111" s="2">
        <f t="shared" si="16"/>
        <v>27720.705234520323</v>
      </c>
      <c r="Q111" s="2">
        <f t="shared" si="17"/>
        <v>96079.235054232457</v>
      </c>
      <c r="R111" s="2">
        <f t="shared" si="18"/>
        <v>166.495361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563.02069100000006</v>
      </c>
      <c r="I112">
        <v>438.73611499999998</v>
      </c>
      <c r="S112"/>
      <c r="T112"/>
      <c r="U112"/>
      <c r="V112"/>
    </row>
    <row r="113" spans="8:22" x14ac:dyDescent="0.3">
      <c r="H113">
        <v>441.26516700000002</v>
      </c>
      <c r="I113">
        <v>371.96408100000002</v>
      </c>
      <c r="S113"/>
      <c r="T113"/>
      <c r="U113"/>
      <c r="V113"/>
    </row>
    <row r="114" spans="8:22" x14ac:dyDescent="0.3">
      <c r="H114">
        <v>460.99056999999999</v>
      </c>
      <c r="I114">
        <v>240.55571</v>
      </c>
      <c r="S114"/>
      <c r="T114"/>
      <c r="U114"/>
      <c r="V114"/>
    </row>
    <row r="115" spans="8:22" x14ac:dyDescent="0.3">
      <c r="H115">
        <v>863.19226100000003</v>
      </c>
      <c r="I115">
        <v>923.58709699999997</v>
      </c>
      <c r="S115"/>
      <c r="T115"/>
      <c r="U115"/>
      <c r="V115"/>
    </row>
    <row r="116" spans="8:22" x14ac:dyDescent="0.3">
      <c r="H116">
        <v>542.05572500000005</v>
      </c>
      <c r="I116">
        <v>512.78112799999997</v>
      </c>
      <c r="S116"/>
      <c r="T116"/>
      <c r="U116"/>
      <c r="V116"/>
    </row>
    <row r="117" spans="8:22" x14ac:dyDescent="0.3">
      <c r="H117">
        <v>409.016144</v>
      </c>
      <c r="I117">
        <v>362.353973</v>
      </c>
      <c r="S117"/>
      <c r="T117"/>
      <c r="U117"/>
      <c r="V117"/>
    </row>
    <row r="118" spans="8:22" x14ac:dyDescent="0.3">
      <c r="H118">
        <v>323.34811400000001</v>
      </c>
      <c r="I118">
        <v>257.08166499999999</v>
      </c>
      <c r="S118"/>
      <c r="T118"/>
      <c r="U118"/>
      <c r="V118"/>
    </row>
    <row r="119" spans="8:22" x14ac:dyDescent="0.3">
      <c r="H119">
        <v>273.27713</v>
      </c>
      <c r="I119">
        <v>210.764084</v>
      </c>
      <c r="S119"/>
      <c r="T119"/>
      <c r="U119"/>
      <c r="V119"/>
    </row>
    <row r="120" spans="8:22" x14ac:dyDescent="0.3">
      <c r="H120">
        <v>273.17126500000001</v>
      </c>
      <c r="I120">
        <v>185.76071200000001</v>
      </c>
      <c r="S120"/>
      <c r="T120"/>
      <c r="U120"/>
      <c r="V120"/>
    </row>
    <row r="121" spans="8:22" x14ac:dyDescent="0.3">
      <c r="H121">
        <v>283.31991599999998</v>
      </c>
      <c r="I121">
        <v>188.855515</v>
      </c>
      <c r="S121"/>
      <c r="T121"/>
      <c r="U121"/>
      <c r="V121"/>
    </row>
    <row r="122" spans="8:22" x14ac:dyDescent="0.3">
      <c r="H122">
        <v>254.693817</v>
      </c>
      <c r="I122">
        <v>175.55844099999999</v>
      </c>
      <c r="S122"/>
      <c r="T122"/>
      <c r="U122"/>
      <c r="V122"/>
    </row>
    <row r="123" spans="8:22" x14ac:dyDescent="0.3">
      <c r="H123">
        <v>272.96816999999999</v>
      </c>
      <c r="I123">
        <v>203.73919699999999</v>
      </c>
      <c r="S123"/>
      <c r="T123"/>
      <c r="U123"/>
      <c r="V123"/>
    </row>
    <row r="124" spans="8:22" x14ac:dyDescent="0.3">
      <c r="H124">
        <v>402.618225</v>
      </c>
      <c r="I124">
        <v>343.474152</v>
      </c>
      <c r="S124"/>
      <c r="T124"/>
      <c r="U124"/>
      <c r="V124"/>
    </row>
    <row r="125" spans="8:22" x14ac:dyDescent="0.3">
      <c r="H125">
        <v>599.22985800000004</v>
      </c>
      <c r="I125">
        <v>546.27380400000004</v>
      </c>
      <c r="S125"/>
      <c r="T125"/>
      <c r="U125"/>
      <c r="V125"/>
    </row>
    <row r="126" spans="8:22" x14ac:dyDescent="0.3">
      <c r="H126">
        <v>500.22409099999999</v>
      </c>
      <c r="I126">
        <v>303.95086700000002</v>
      </c>
      <c r="S126"/>
      <c r="T126"/>
      <c r="U126"/>
      <c r="V126"/>
    </row>
    <row r="127" spans="8:22" x14ac:dyDescent="0.3">
      <c r="H127">
        <v>457.09435999999999</v>
      </c>
      <c r="I127">
        <v>437.96002199999998</v>
      </c>
      <c r="S127"/>
      <c r="T127"/>
      <c r="U127"/>
      <c r="V127"/>
    </row>
    <row r="128" spans="8:22" x14ac:dyDescent="0.3">
      <c r="H128">
        <v>391.42327899999998</v>
      </c>
      <c r="I128">
        <v>520.13635299999999</v>
      </c>
      <c r="S128"/>
      <c r="T128"/>
      <c r="U128"/>
      <c r="V128"/>
    </row>
    <row r="129" spans="8:22" x14ac:dyDescent="0.3">
      <c r="H129">
        <v>354.33621199999999</v>
      </c>
      <c r="I129">
        <v>388.07919299999998</v>
      </c>
      <c r="S129"/>
      <c r="T129"/>
      <c r="U129"/>
      <c r="V129"/>
    </row>
    <row r="130" spans="8:22" x14ac:dyDescent="0.3">
      <c r="H130">
        <v>289.211792</v>
      </c>
      <c r="I130">
        <v>278.70727499999998</v>
      </c>
      <c r="S130"/>
      <c r="T130"/>
      <c r="U130"/>
      <c r="V130"/>
    </row>
    <row r="131" spans="8:22" x14ac:dyDescent="0.3">
      <c r="H131">
        <v>251.38841199999999</v>
      </c>
      <c r="I131">
        <v>191.16635099999999</v>
      </c>
      <c r="S131"/>
      <c r="T131"/>
      <c r="U131"/>
      <c r="V131"/>
    </row>
    <row r="132" spans="8:22" x14ac:dyDescent="0.3">
      <c r="H132">
        <v>237.66464199999999</v>
      </c>
      <c r="I132">
        <v>160.796539</v>
      </c>
      <c r="S132"/>
      <c r="T132"/>
      <c r="U132"/>
      <c r="V132"/>
    </row>
    <row r="133" spans="8:22" x14ac:dyDescent="0.3">
      <c r="H133">
        <v>259.27020299999998</v>
      </c>
      <c r="I133">
        <v>156.71487400000001</v>
      </c>
      <c r="S133"/>
      <c r="T133"/>
      <c r="U133"/>
      <c r="V133"/>
    </row>
    <row r="134" spans="8:22" x14ac:dyDescent="0.3">
      <c r="H134">
        <v>318.351654</v>
      </c>
      <c r="I134">
        <v>227.47267199999999</v>
      </c>
      <c r="S134"/>
      <c r="T134"/>
      <c r="U134"/>
      <c r="V134"/>
    </row>
    <row r="135" spans="8:22" x14ac:dyDescent="0.3">
      <c r="H135">
        <v>491.87271099999998</v>
      </c>
      <c r="I135">
        <v>410.76449600000001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EC1-3CFC-45C5-8967-47D027C45F1F}">
  <dimension ref="A1:D6"/>
  <sheetViews>
    <sheetView workbookViewId="0">
      <selection activeCell="B2" sqref="B2:C6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B2" t="s">
        <v>45</v>
      </c>
      <c r="C2" t="s">
        <v>44</v>
      </c>
      <c r="D2" t="s">
        <v>46</v>
      </c>
    </row>
    <row r="3" spans="1:4" x14ac:dyDescent="0.3">
      <c r="A3" t="s">
        <v>48</v>
      </c>
      <c r="B3">
        <v>0.85</v>
      </c>
      <c r="C3">
        <v>10.5</v>
      </c>
      <c r="D3">
        <v>0</v>
      </c>
    </row>
    <row r="4" spans="1:4" x14ac:dyDescent="0.3">
      <c r="A4" t="s">
        <v>49</v>
      </c>
      <c r="B4">
        <v>0.25900000000000001</v>
      </c>
      <c r="C4">
        <v>4.0780000000000003</v>
      </c>
      <c r="D4">
        <v>0</v>
      </c>
    </row>
    <row r="5" spans="1:4" x14ac:dyDescent="0.3">
      <c r="B5">
        <v>0.85</v>
      </c>
      <c r="C5">
        <v>10.5</v>
      </c>
    </row>
    <row r="6" spans="1:4" x14ac:dyDescent="0.3">
      <c r="A6" s="8"/>
      <c r="B6">
        <v>0.25900000000000001</v>
      </c>
      <c r="C6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F77-5236-44DD-A36D-671A44C846C1}">
  <dimension ref="A1:I109"/>
  <sheetViews>
    <sheetView workbookViewId="0">
      <selection activeCell="Z16" sqref="Z16"/>
    </sheetView>
  </sheetViews>
  <sheetFormatPr defaultRowHeight="14.4" x14ac:dyDescent="0.3"/>
  <cols>
    <col min="9" max="9" width="14.88671875" customWidth="1"/>
  </cols>
  <sheetData>
    <row r="1" spans="1:9" s="3" customFormat="1" ht="201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58</v>
      </c>
      <c r="G1" s="3" t="s">
        <v>56</v>
      </c>
      <c r="I1" s="3" t="s">
        <v>59</v>
      </c>
    </row>
    <row r="2" spans="1:9" x14ac:dyDescent="0.3">
      <c r="A2">
        <v>0</v>
      </c>
      <c r="B2">
        <v>2010</v>
      </c>
      <c r="C2">
        <v>1</v>
      </c>
      <c r="D2">
        <v>31</v>
      </c>
      <c r="E2">
        <v>152.49580399999999</v>
      </c>
      <c r="F2">
        <v>152.49580399999999</v>
      </c>
      <c r="G2">
        <v>224.984543</v>
      </c>
      <c r="I2">
        <f>F2-E2</f>
        <v>0</v>
      </c>
    </row>
    <row r="3" spans="1:9" x14ac:dyDescent="0.3">
      <c r="A3">
        <v>1</v>
      </c>
      <c r="B3">
        <v>2010</v>
      </c>
      <c r="C3">
        <v>2</v>
      </c>
      <c r="D3">
        <v>28</v>
      </c>
      <c r="E3">
        <v>96.066581999999997</v>
      </c>
      <c r="F3">
        <v>96.066581999999997</v>
      </c>
      <c r="G3">
        <v>101.548119</v>
      </c>
      <c r="I3">
        <f t="shared" ref="I3:I66" si="0">F3-E3</f>
        <v>0</v>
      </c>
    </row>
    <row r="4" spans="1:9" x14ac:dyDescent="0.3">
      <c r="A4">
        <v>2</v>
      </c>
      <c r="B4">
        <v>2010</v>
      </c>
      <c r="C4">
        <v>3</v>
      </c>
      <c r="D4">
        <v>31</v>
      </c>
      <c r="E4">
        <v>80.057816000000003</v>
      </c>
      <c r="F4">
        <v>80.057816000000003</v>
      </c>
      <c r="G4">
        <v>115.60668200000001</v>
      </c>
      <c r="I4">
        <f t="shared" si="0"/>
        <v>0</v>
      </c>
    </row>
    <row r="5" spans="1:9" x14ac:dyDescent="0.3">
      <c r="A5">
        <v>3</v>
      </c>
      <c r="B5">
        <v>2010</v>
      </c>
      <c r="C5">
        <v>4</v>
      </c>
      <c r="D5">
        <v>30</v>
      </c>
      <c r="E5">
        <v>113.851929</v>
      </c>
      <c r="F5">
        <v>113.851929</v>
      </c>
      <c r="G5">
        <v>160.64776599999999</v>
      </c>
      <c r="I5">
        <f t="shared" si="0"/>
        <v>0</v>
      </c>
    </row>
    <row r="6" spans="1:9" x14ac:dyDescent="0.3">
      <c r="A6">
        <v>4</v>
      </c>
      <c r="B6">
        <v>2010</v>
      </c>
      <c r="C6">
        <v>5</v>
      </c>
      <c r="D6">
        <v>31</v>
      </c>
      <c r="E6">
        <v>89.854545999999999</v>
      </c>
      <c r="F6">
        <v>89.854545999999999</v>
      </c>
      <c r="G6">
        <v>127.66250599999999</v>
      </c>
      <c r="I6">
        <f t="shared" si="0"/>
        <v>0</v>
      </c>
    </row>
    <row r="7" spans="1:9" x14ac:dyDescent="0.3">
      <c r="A7">
        <v>5</v>
      </c>
      <c r="B7">
        <v>2010</v>
      </c>
      <c r="C7">
        <v>6</v>
      </c>
      <c r="D7">
        <v>30</v>
      </c>
      <c r="E7">
        <v>100.440262</v>
      </c>
      <c r="F7">
        <v>100.440262</v>
      </c>
      <c r="G7">
        <v>181.728928</v>
      </c>
      <c r="I7">
        <f t="shared" si="0"/>
        <v>0</v>
      </c>
    </row>
    <row r="8" spans="1:9" x14ac:dyDescent="0.3">
      <c r="A8">
        <v>6</v>
      </c>
      <c r="B8">
        <v>2010</v>
      </c>
      <c r="C8">
        <v>7</v>
      </c>
      <c r="D8">
        <v>31</v>
      </c>
      <c r="E8">
        <v>26.012867</v>
      </c>
      <c r="F8">
        <v>26.012867</v>
      </c>
      <c r="G8">
        <v>27.014382999999999</v>
      </c>
      <c r="I8">
        <f t="shared" si="0"/>
        <v>0</v>
      </c>
    </row>
    <row r="9" spans="1:9" x14ac:dyDescent="0.3">
      <c r="A9">
        <v>7</v>
      </c>
      <c r="B9">
        <v>2010</v>
      </c>
      <c r="C9">
        <v>8</v>
      </c>
      <c r="D9">
        <v>31</v>
      </c>
      <c r="E9">
        <v>12.718508</v>
      </c>
      <c r="F9">
        <v>12.718508</v>
      </c>
      <c r="G9">
        <v>14.563711</v>
      </c>
      <c r="I9">
        <f t="shared" si="0"/>
        <v>0</v>
      </c>
    </row>
    <row r="10" spans="1:9" x14ac:dyDescent="0.3">
      <c r="A10">
        <v>8</v>
      </c>
      <c r="B10">
        <v>2010</v>
      </c>
      <c r="C10">
        <v>9</v>
      </c>
      <c r="D10">
        <v>30</v>
      </c>
      <c r="E10">
        <v>15.440191</v>
      </c>
      <c r="F10">
        <v>15.440191</v>
      </c>
      <c r="G10">
        <v>17.287223999999998</v>
      </c>
      <c r="I10">
        <f t="shared" si="0"/>
        <v>0</v>
      </c>
    </row>
    <row r="11" spans="1:9" x14ac:dyDescent="0.3">
      <c r="A11">
        <v>9</v>
      </c>
      <c r="B11">
        <v>2010</v>
      </c>
      <c r="C11">
        <v>10</v>
      </c>
      <c r="D11">
        <v>31</v>
      </c>
      <c r="E11">
        <v>24.490490000000001</v>
      </c>
      <c r="F11">
        <v>24.490490000000001</v>
      </c>
      <c r="G11">
        <v>37.810206999999998</v>
      </c>
      <c r="I11">
        <f t="shared" si="0"/>
        <v>0</v>
      </c>
    </row>
    <row r="12" spans="1:9" x14ac:dyDescent="0.3">
      <c r="A12">
        <v>10</v>
      </c>
      <c r="B12">
        <v>2010</v>
      </c>
      <c r="C12">
        <v>11</v>
      </c>
      <c r="D12">
        <v>30</v>
      </c>
      <c r="E12">
        <v>81.764388999999994</v>
      </c>
      <c r="F12">
        <v>81.764388999999994</v>
      </c>
      <c r="G12">
        <v>120.047028</v>
      </c>
      <c r="I12">
        <f t="shared" si="0"/>
        <v>0</v>
      </c>
    </row>
    <row r="13" spans="1:9" x14ac:dyDescent="0.3">
      <c r="A13">
        <v>11</v>
      </c>
      <c r="B13">
        <v>2010</v>
      </c>
      <c r="C13">
        <v>12</v>
      </c>
      <c r="D13">
        <v>31</v>
      </c>
      <c r="E13">
        <v>229.04821799999999</v>
      </c>
      <c r="F13">
        <v>229.04821799999999</v>
      </c>
      <c r="G13">
        <v>335.821259</v>
      </c>
      <c r="I13">
        <f t="shared" si="0"/>
        <v>0</v>
      </c>
    </row>
    <row r="14" spans="1:9" x14ac:dyDescent="0.3">
      <c r="A14">
        <v>12</v>
      </c>
      <c r="B14">
        <v>2011</v>
      </c>
      <c r="C14">
        <v>1</v>
      </c>
      <c r="D14">
        <v>31</v>
      </c>
      <c r="E14">
        <v>239.69014000000001</v>
      </c>
      <c r="F14">
        <v>258.19552599999997</v>
      </c>
      <c r="G14">
        <v>338.13394199999999</v>
      </c>
      <c r="I14">
        <f t="shared" si="0"/>
        <v>18.505385999999959</v>
      </c>
    </row>
    <row r="15" spans="1:9" x14ac:dyDescent="0.3">
      <c r="A15">
        <v>13</v>
      </c>
      <c r="B15">
        <v>2011</v>
      </c>
      <c r="C15">
        <v>2</v>
      </c>
      <c r="D15">
        <v>28</v>
      </c>
      <c r="E15">
        <v>98.163833999999994</v>
      </c>
      <c r="F15">
        <v>121.703384</v>
      </c>
      <c r="G15">
        <v>74.280799999999999</v>
      </c>
      <c r="I15">
        <f t="shared" si="0"/>
        <v>23.539550000000006</v>
      </c>
    </row>
    <row r="16" spans="1:9" x14ac:dyDescent="0.3">
      <c r="A16">
        <v>14</v>
      </c>
      <c r="B16">
        <v>2011</v>
      </c>
      <c r="C16">
        <v>3</v>
      </c>
      <c r="D16">
        <v>31</v>
      </c>
      <c r="E16">
        <v>211.85754399999999</v>
      </c>
      <c r="F16">
        <v>292.49215700000002</v>
      </c>
      <c r="G16">
        <v>234.80252100000001</v>
      </c>
      <c r="I16">
        <f t="shared" si="0"/>
        <v>80.63461300000003</v>
      </c>
    </row>
    <row r="17" spans="1:9" x14ac:dyDescent="0.3">
      <c r="A17">
        <v>15</v>
      </c>
      <c r="B17">
        <v>2011</v>
      </c>
      <c r="C17">
        <v>4</v>
      </c>
      <c r="D17">
        <v>30</v>
      </c>
      <c r="E17">
        <v>187.72976700000001</v>
      </c>
      <c r="F17">
        <v>225.23696899999999</v>
      </c>
      <c r="G17">
        <v>279.08163500000001</v>
      </c>
      <c r="I17">
        <f t="shared" si="0"/>
        <v>37.507201999999978</v>
      </c>
    </row>
    <row r="18" spans="1:9" x14ac:dyDescent="0.3">
      <c r="A18">
        <v>16</v>
      </c>
      <c r="B18">
        <v>2011</v>
      </c>
      <c r="C18">
        <v>5</v>
      </c>
      <c r="D18">
        <v>31</v>
      </c>
      <c r="E18">
        <v>105.471909</v>
      </c>
      <c r="F18">
        <v>143.58760100000001</v>
      </c>
      <c r="G18">
        <v>184.289703</v>
      </c>
      <c r="I18">
        <f t="shared" si="0"/>
        <v>38.11569200000001</v>
      </c>
    </row>
    <row r="19" spans="1:9" x14ac:dyDescent="0.3">
      <c r="A19">
        <v>17</v>
      </c>
      <c r="B19">
        <v>2011</v>
      </c>
      <c r="C19">
        <v>6</v>
      </c>
      <c r="D19">
        <v>30</v>
      </c>
      <c r="E19">
        <v>52.174849999999999</v>
      </c>
      <c r="F19">
        <v>85.188209999999998</v>
      </c>
      <c r="G19">
        <v>126.18029</v>
      </c>
      <c r="I19">
        <f t="shared" si="0"/>
        <v>33.013359999999999</v>
      </c>
    </row>
    <row r="20" spans="1:9" x14ac:dyDescent="0.3">
      <c r="A20">
        <v>18</v>
      </c>
      <c r="B20">
        <v>2011</v>
      </c>
      <c r="C20">
        <v>7</v>
      </c>
      <c r="D20">
        <v>31</v>
      </c>
      <c r="E20">
        <v>19.086365000000001</v>
      </c>
      <c r="F20">
        <v>39.234282999999998</v>
      </c>
      <c r="G20">
        <v>33.813167999999997</v>
      </c>
      <c r="I20">
        <f t="shared" si="0"/>
        <v>20.147917999999997</v>
      </c>
    </row>
    <row r="21" spans="1:9" x14ac:dyDescent="0.3">
      <c r="A21">
        <v>19</v>
      </c>
      <c r="B21">
        <v>2011</v>
      </c>
      <c r="C21">
        <v>8</v>
      </c>
      <c r="D21">
        <v>31</v>
      </c>
      <c r="E21">
        <v>10.543342000000001</v>
      </c>
      <c r="F21">
        <v>15.079402</v>
      </c>
      <c r="G21">
        <v>17.995622999999998</v>
      </c>
      <c r="I21">
        <f t="shared" si="0"/>
        <v>4.5360599999999991</v>
      </c>
    </row>
    <row r="22" spans="1:9" x14ac:dyDescent="0.3">
      <c r="A22">
        <v>20</v>
      </c>
      <c r="B22">
        <v>2011</v>
      </c>
      <c r="C22">
        <v>9</v>
      </c>
      <c r="D22">
        <v>30</v>
      </c>
      <c r="E22">
        <v>8.2996479999999995</v>
      </c>
      <c r="F22">
        <v>9.8108190000000004</v>
      </c>
      <c r="G22">
        <v>13.170626</v>
      </c>
      <c r="I22">
        <f t="shared" si="0"/>
        <v>1.5111710000000009</v>
      </c>
    </row>
    <row r="23" spans="1:9" x14ac:dyDescent="0.3">
      <c r="A23">
        <v>21</v>
      </c>
      <c r="B23">
        <v>2011</v>
      </c>
      <c r="C23">
        <v>10</v>
      </c>
      <c r="D23">
        <v>31</v>
      </c>
      <c r="E23">
        <v>13.866337</v>
      </c>
      <c r="F23">
        <v>21.184857999999998</v>
      </c>
      <c r="G23">
        <v>16.641162999999999</v>
      </c>
      <c r="I23">
        <f t="shared" si="0"/>
        <v>7.3185209999999987</v>
      </c>
    </row>
    <row r="24" spans="1:9" x14ac:dyDescent="0.3">
      <c r="A24">
        <v>22</v>
      </c>
      <c r="B24">
        <v>2011</v>
      </c>
      <c r="C24">
        <v>11</v>
      </c>
      <c r="D24">
        <v>30</v>
      </c>
      <c r="E24">
        <v>44.940178000000003</v>
      </c>
      <c r="F24">
        <v>91.466362000000004</v>
      </c>
      <c r="G24">
        <v>76.129622999999995</v>
      </c>
      <c r="I24">
        <f t="shared" si="0"/>
        <v>46.526184000000001</v>
      </c>
    </row>
    <row r="25" spans="1:9" x14ac:dyDescent="0.3">
      <c r="A25">
        <v>23</v>
      </c>
      <c r="B25">
        <v>2011</v>
      </c>
      <c r="C25">
        <v>12</v>
      </c>
      <c r="D25">
        <v>31</v>
      </c>
      <c r="E25">
        <v>70.878699999999995</v>
      </c>
      <c r="F25">
        <v>123.905762</v>
      </c>
      <c r="G25">
        <v>177.51033000000001</v>
      </c>
      <c r="I25">
        <f t="shared" si="0"/>
        <v>53.027062000000001</v>
      </c>
    </row>
    <row r="26" spans="1:9" x14ac:dyDescent="0.3">
      <c r="A26">
        <v>24</v>
      </c>
      <c r="B26">
        <v>2012</v>
      </c>
      <c r="C26">
        <v>1</v>
      </c>
      <c r="D26">
        <v>31</v>
      </c>
      <c r="E26">
        <v>179.20826700000001</v>
      </c>
      <c r="F26">
        <v>292.909515</v>
      </c>
      <c r="G26">
        <v>354.45547499999998</v>
      </c>
      <c r="I26">
        <f t="shared" si="0"/>
        <v>113.70124799999999</v>
      </c>
    </row>
    <row r="27" spans="1:9" x14ac:dyDescent="0.3">
      <c r="A27">
        <v>25</v>
      </c>
      <c r="B27">
        <v>2012</v>
      </c>
      <c r="C27">
        <v>2</v>
      </c>
      <c r="D27">
        <v>29</v>
      </c>
      <c r="E27">
        <v>178.887787</v>
      </c>
      <c r="F27">
        <v>201.07209800000001</v>
      </c>
      <c r="G27">
        <v>156.20162999999999</v>
      </c>
      <c r="I27">
        <f t="shared" si="0"/>
        <v>22.184311000000008</v>
      </c>
    </row>
    <row r="28" spans="1:9" x14ac:dyDescent="0.3">
      <c r="A28">
        <v>26</v>
      </c>
      <c r="B28">
        <v>2012</v>
      </c>
      <c r="C28">
        <v>3</v>
      </c>
      <c r="D28">
        <v>31</v>
      </c>
      <c r="E28">
        <v>236.921783</v>
      </c>
      <c r="F28">
        <v>331.02420000000001</v>
      </c>
      <c r="G28">
        <v>348.49148600000001</v>
      </c>
      <c r="I28">
        <f t="shared" si="0"/>
        <v>94.102417000000003</v>
      </c>
    </row>
    <row r="29" spans="1:9" x14ac:dyDescent="0.3">
      <c r="A29">
        <v>27</v>
      </c>
      <c r="B29">
        <v>2012</v>
      </c>
      <c r="C29">
        <v>4</v>
      </c>
      <c r="D29">
        <v>30</v>
      </c>
      <c r="E29">
        <v>198.96137999999999</v>
      </c>
      <c r="F29">
        <v>234.15283199999999</v>
      </c>
      <c r="G29">
        <v>312.46820100000002</v>
      </c>
      <c r="I29">
        <f t="shared" si="0"/>
        <v>35.191451999999998</v>
      </c>
    </row>
    <row r="30" spans="1:9" x14ac:dyDescent="0.3">
      <c r="A30">
        <v>28</v>
      </c>
      <c r="B30">
        <v>2012</v>
      </c>
      <c r="C30">
        <v>5</v>
      </c>
      <c r="D30">
        <v>31</v>
      </c>
      <c r="E30">
        <v>92.234809999999996</v>
      </c>
      <c r="F30">
        <v>138.35395800000001</v>
      </c>
      <c r="G30">
        <v>150.61863700000001</v>
      </c>
      <c r="I30">
        <f t="shared" si="0"/>
        <v>46.11914800000001</v>
      </c>
    </row>
    <row r="31" spans="1:9" x14ac:dyDescent="0.3">
      <c r="A31">
        <v>29</v>
      </c>
      <c r="B31">
        <v>2012</v>
      </c>
      <c r="C31">
        <v>6</v>
      </c>
      <c r="D31">
        <v>30</v>
      </c>
      <c r="E31">
        <v>45.510384000000002</v>
      </c>
      <c r="F31">
        <v>111.743118</v>
      </c>
      <c r="G31">
        <v>88.850914000000003</v>
      </c>
      <c r="I31">
        <f t="shared" si="0"/>
        <v>66.232733999999994</v>
      </c>
    </row>
    <row r="32" spans="1:9" x14ac:dyDescent="0.3">
      <c r="A32">
        <v>30</v>
      </c>
      <c r="B32">
        <v>2012</v>
      </c>
      <c r="C32">
        <v>7</v>
      </c>
      <c r="D32">
        <v>31</v>
      </c>
      <c r="E32">
        <v>17.129342999999999</v>
      </c>
      <c r="F32">
        <v>44.784897000000001</v>
      </c>
      <c r="G32">
        <v>33.839984999999999</v>
      </c>
      <c r="I32">
        <f t="shared" si="0"/>
        <v>27.655554000000002</v>
      </c>
    </row>
    <row r="33" spans="1:9" x14ac:dyDescent="0.3">
      <c r="A33">
        <v>31</v>
      </c>
      <c r="B33">
        <v>2012</v>
      </c>
      <c r="C33">
        <v>8</v>
      </c>
      <c r="D33">
        <v>31</v>
      </c>
      <c r="E33">
        <v>9.6507590000000008</v>
      </c>
      <c r="F33">
        <v>17.261765</v>
      </c>
      <c r="G33">
        <v>16.869467</v>
      </c>
      <c r="I33">
        <f t="shared" si="0"/>
        <v>7.6110059999999997</v>
      </c>
    </row>
    <row r="34" spans="1:9" x14ac:dyDescent="0.3">
      <c r="A34">
        <v>32</v>
      </c>
      <c r="B34">
        <v>2012</v>
      </c>
      <c r="C34">
        <v>9</v>
      </c>
      <c r="D34">
        <v>30</v>
      </c>
      <c r="E34">
        <v>8.1727620000000005</v>
      </c>
      <c r="F34">
        <v>10.335022</v>
      </c>
      <c r="G34">
        <v>11.758542</v>
      </c>
      <c r="I34">
        <f t="shared" si="0"/>
        <v>2.1622599999999998</v>
      </c>
    </row>
    <row r="35" spans="1:9" x14ac:dyDescent="0.3">
      <c r="A35">
        <v>33</v>
      </c>
      <c r="B35">
        <v>2012</v>
      </c>
      <c r="C35">
        <v>10</v>
      </c>
      <c r="D35">
        <v>31</v>
      </c>
      <c r="E35">
        <v>39.145916</v>
      </c>
      <c r="F35">
        <v>65.313950000000006</v>
      </c>
      <c r="G35">
        <v>54.172272</v>
      </c>
      <c r="I35">
        <f t="shared" si="0"/>
        <v>26.168034000000006</v>
      </c>
    </row>
    <row r="36" spans="1:9" x14ac:dyDescent="0.3">
      <c r="A36">
        <v>34</v>
      </c>
      <c r="B36">
        <v>2012</v>
      </c>
      <c r="C36">
        <v>11</v>
      </c>
      <c r="D36">
        <v>30</v>
      </c>
      <c r="E36">
        <v>163.61889600000001</v>
      </c>
      <c r="F36">
        <v>214.39012099999999</v>
      </c>
      <c r="G36">
        <v>209.363831</v>
      </c>
      <c r="I36">
        <f t="shared" si="0"/>
        <v>50.771224999999987</v>
      </c>
    </row>
    <row r="37" spans="1:9" x14ac:dyDescent="0.3">
      <c r="A37">
        <v>35</v>
      </c>
      <c r="B37">
        <v>2012</v>
      </c>
      <c r="C37">
        <v>12</v>
      </c>
      <c r="D37">
        <v>31</v>
      </c>
      <c r="E37">
        <v>235.47711200000001</v>
      </c>
      <c r="F37">
        <v>292.269226</v>
      </c>
      <c r="G37">
        <v>311.26397700000001</v>
      </c>
      <c r="I37">
        <f t="shared" si="0"/>
        <v>56.792113999999998</v>
      </c>
    </row>
    <row r="38" spans="1:9" x14ac:dyDescent="0.3">
      <c r="A38">
        <v>36</v>
      </c>
      <c r="B38">
        <v>2013</v>
      </c>
      <c r="C38">
        <v>1</v>
      </c>
      <c r="D38">
        <v>31</v>
      </c>
      <c r="E38">
        <v>147.12956199999999</v>
      </c>
      <c r="F38">
        <v>219.760254</v>
      </c>
      <c r="G38">
        <v>151.70794699999999</v>
      </c>
      <c r="I38">
        <f t="shared" si="0"/>
        <v>72.63069200000001</v>
      </c>
    </row>
    <row r="39" spans="1:9" x14ac:dyDescent="0.3">
      <c r="A39">
        <v>37</v>
      </c>
      <c r="B39">
        <v>2013</v>
      </c>
      <c r="C39">
        <v>2</v>
      </c>
      <c r="D39">
        <v>28</v>
      </c>
      <c r="E39">
        <v>122.31334699999999</v>
      </c>
      <c r="F39">
        <v>143.17163099999999</v>
      </c>
      <c r="G39">
        <v>115.894051</v>
      </c>
      <c r="I39">
        <f t="shared" si="0"/>
        <v>20.858283999999998</v>
      </c>
    </row>
    <row r="40" spans="1:9" x14ac:dyDescent="0.3">
      <c r="A40">
        <v>38</v>
      </c>
      <c r="B40">
        <v>2013</v>
      </c>
      <c r="C40">
        <v>3</v>
      </c>
      <c r="D40">
        <v>31</v>
      </c>
      <c r="E40">
        <v>92.99324</v>
      </c>
      <c r="F40">
        <v>132.752792</v>
      </c>
      <c r="G40">
        <v>153.450638</v>
      </c>
      <c r="I40">
        <f t="shared" si="0"/>
        <v>39.759551999999999</v>
      </c>
    </row>
    <row r="41" spans="1:9" x14ac:dyDescent="0.3">
      <c r="A41">
        <v>39</v>
      </c>
      <c r="B41">
        <v>2013</v>
      </c>
      <c r="C41">
        <v>4</v>
      </c>
      <c r="D41">
        <v>30</v>
      </c>
      <c r="E41">
        <v>87.789398000000006</v>
      </c>
      <c r="F41">
        <v>149.98069799999999</v>
      </c>
      <c r="G41">
        <v>171.349625</v>
      </c>
      <c r="I41">
        <f t="shared" si="0"/>
        <v>62.191299999999984</v>
      </c>
    </row>
    <row r="42" spans="1:9" x14ac:dyDescent="0.3">
      <c r="A42">
        <v>40</v>
      </c>
      <c r="B42">
        <v>2013</v>
      </c>
      <c r="C42">
        <v>5</v>
      </c>
      <c r="D42">
        <v>31</v>
      </c>
      <c r="E42">
        <v>37.371367999999997</v>
      </c>
      <c r="F42">
        <v>89.430931000000001</v>
      </c>
      <c r="G42">
        <v>81.932525999999996</v>
      </c>
      <c r="I42">
        <f t="shared" si="0"/>
        <v>52.059563000000004</v>
      </c>
    </row>
    <row r="43" spans="1:9" x14ac:dyDescent="0.3">
      <c r="A43">
        <v>41</v>
      </c>
      <c r="B43">
        <v>2013</v>
      </c>
      <c r="C43">
        <v>6</v>
      </c>
      <c r="D43">
        <v>30</v>
      </c>
      <c r="E43">
        <v>23.488634000000001</v>
      </c>
      <c r="F43">
        <v>68.998671999999999</v>
      </c>
      <c r="G43">
        <v>48.28096</v>
      </c>
      <c r="I43">
        <f t="shared" si="0"/>
        <v>45.510037999999994</v>
      </c>
    </row>
    <row r="44" spans="1:9" x14ac:dyDescent="0.3">
      <c r="A44">
        <v>42</v>
      </c>
      <c r="B44">
        <v>2013</v>
      </c>
      <c r="C44">
        <v>7</v>
      </c>
      <c r="D44">
        <v>31</v>
      </c>
      <c r="E44">
        <v>11.226226</v>
      </c>
      <c r="F44">
        <v>29.938348999999999</v>
      </c>
      <c r="G44">
        <v>19.789213</v>
      </c>
      <c r="I44">
        <f t="shared" si="0"/>
        <v>18.712122999999998</v>
      </c>
    </row>
    <row r="45" spans="1:9" x14ac:dyDescent="0.3">
      <c r="A45">
        <v>43</v>
      </c>
      <c r="B45">
        <v>2013</v>
      </c>
      <c r="C45">
        <v>8</v>
      </c>
      <c r="D45">
        <v>31</v>
      </c>
      <c r="E45">
        <v>8.2768420000000003</v>
      </c>
      <c r="F45">
        <v>18.998632000000001</v>
      </c>
      <c r="G45">
        <v>12.458938</v>
      </c>
      <c r="I45">
        <f t="shared" si="0"/>
        <v>10.72179</v>
      </c>
    </row>
    <row r="46" spans="1:9" x14ac:dyDescent="0.3">
      <c r="A46">
        <v>44</v>
      </c>
      <c r="B46">
        <v>2013</v>
      </c>
      <c r="C46">
        <v>9</v>
      </c>
      <c r="D46">
        <v>30</v>
      </c>
      <c r="E46">
        <v>16.279716000000001</v>
      </c>
      <c r="F46">
        <v>51.650326</v>
      </c>
      <c r="G46">
        <v>41.227176999999998</v>
      </c>
      <c r="I46">
        <f t="shared" si="0"/>
        <v>35.370609999999999</v>
      </c>
    </row>
    <row r="47" spans="1:9" x14ac:dyDescent="0.3">
      <c r="A47">
        <v>45</v>
      </c>
      <c r="B47">
        <v>2013</v>
      </c>
      <c r="C47">
        <v>10</v>
      </c>
      <c r="D47">
        <v>31</v>
      </c>
      <c r="E47">
        <v>48.766700999999998</v>
      </c>
      <c r="F47">
        <v>81.477858999999995</v>
      </c>
      <c r="G47">
        <v>55.666694999999997</v>
      </c>
      <c r="I47">
        <f t="shared" si="0"/>
        <v>32.711157999999998</v>
      </c>
    </row>
    <row r="48" spans="1:9" x14ac:dyDescent="0.3">
      <c r="A48">
        <v>46</v>
      </c>
      <c r="B48">
        <v>2013</v>
      </c>
      <c r="C48">
        <v>11</v>
      </c>
      <c r="D48">
        <v>30</v>
      </c>
      <c r="E48">
        <v>48.710022000000002</v>
      </c>
      <c r="F48">
        <v>125.705223</v>
      </c>
      <c r="G48">
        <v>95.413307000000003</v>
      </c>
      <c r="I48">
        <f t="shared" si="0"/>
        <v>76.995201000000009</v>
      </c>
    </row>
    <row r="49" spans="1:9" x14ac:dyDescent="0.3">
      <c r="A49">
        <v>47</v>
      </c>
      <c r="B49">
        <v>2013</v>
      </c>
      <c r="C49">
        <v>12</v>
      </c>
      <c r="D49">
        <v>31</v>
      </c>
      <c r="E49">
        <v>48.412193000000002</v>
      </c>
      <c r="F49">
        <v>108.300072</v>
      </c>
      <c r="G49">
        <v>81.885681000000005</v>
      </c>
      <c r="I49">
        <f t="shared" si="0"/>
        <v>59.887878999999998</v>
      </c>
    </row>
    <row r="50" spans="1:9" x14ac:dyDescent="0.3">
      <c r="A50">
        <v>48</v>
      </c>
      <c r="B50">
        <v>2014</v>
      </c>
      <c r="C50">
        <v>1</v>
      </c>
      <c r="D50">
        <v>31</v>
      </c>
      <c r="E50">
        <v>48.118744</v>
      </c>
      <c r="F50">
        <v>126.995026</v>
      </c>
      <c r="G50">
        <v>116.753181</v>
      </c>
      <c r="I50">
        <f t="shared" si="0"/>
        <v>78.876282000000003</v>
      </c>
    </row>
    <row r="51" spans="1:9" x14ac:dyDescent="0.3">
      <c r="A51">
        <v>49</v>
      </c>
      <c r="B51">
        <v>2014</v>
      </c>
      <c r="C51">
        <v>2</v>
      </c>
      <c r="D51">
        <v>28</v>
      </c>
      <c r="E51">
        <v>227.42289700000001</v>
      </c>
      <c r="F51">
        <v>345.300049</v>
      </c>
      <c r="G51">
        <v>429.16342200000003</v>
      </c>
      <c r="I51">
        <f t="shared" si="0"/>
        <v>117.877152</v>
      </c>
    </row>
    <row r="52" spans="1:9" x14ac:dyDescent="0.3">
      <c r="A52">
        <v>50</v>
      </c>
      <c r="B52">
        <v>2014</v>
      </c>
      <c r="C52">
        <v>3</v>
      </c>
      <c r="D52">
        <v>31</v>
      </c>
      <c r="E52">
        <v>280.39587399999999</v>
      </c>
      <c r="F52">
        <v>353.383759</v>
      </c>
      <c r="G52">
        <v>325.44311499999998</v>
      </c>
      <c r="I52">
        <f t="shared" si="0"/>
        <v>72.987885000000006</v>
      </c>
    </row>
    <row r="53" spans="1:9" x14ac:dyDescent="0.3">
      <c r="A53">
        <v>51</v>
      </c>
      <c r="B53">
        <v>2014</v>
      </c>
      <c r="C53">
        <v>4</v>
      </c>
      <c r="D53">
        <v>30</v>
      </c>
      <c r="E53">
        <v>138.78839099999999</v>
      </c>
      <c r="F53">
        <v>202.919693</v>
      </c>
      <c r="G53">
        <v>177.7603</v>
      </c>
      <c r="I53">
        <f t="shared" si="0"/>
        <v>64.131302000000005</v>
      </c>
    </row>
    <row r="54" spans="1:9" x14ac:dyDescent="0.3">
      <c r="A54">
        <v>52</v>
      </c>
      <c r="B54">
        <v>2014</v>
      </c>
      <c r="C54">
        <v>5</v>
      </c>
      <c r="D54">
        <v>31</v>
      </c>
      <c r="E54">
        <v>89.957168999999993</v>
      </c>
      <c r="F54">
        <v>156.069016</v>
      </c>
      <c r="G54">
        <v>132.737427</v>
      </c>
      <c r="I54">
        <f t="shared" si="0"/>
        <v>66.111847000000012</v>
      </c>
    </row>
    <row r="55" spans="1:9" x14ac:dyDescent="0.3">
      <c r="A55">
        <v>53</v>
      </c>
      <c r="B55">
        <v>2014</v>
      </c>
      <c r="C55">
        <v>6</v>
      </c>
      <c r="D55">
        <v>30</v>
      </c>
      <c r="E55">
        <v>30.946386</v>
      </c>
      <c r="F55">
        <v>72.201926999999998</v>
      </c>
      <c r="G55">
        <v>37.706383000000002</v>
      </c>
      <c r="I55">
        <f t="shared" si="0"/>
        <v>41.255540999999994</v>
      </c>
    </row>
    <row r="56" spans="1:9" x14ac:dyDescent="0.3">
      <c r="A56">
        <v>54</v>
      </c>
      <c r="B56">
        <v>2014</v>
      </c>
      <c r="C56">
        <v>7</v>
      </c>
      <c r="D56">
        <v>31</v>
      </c>
      <c r="E56">
        <v>14.549409000000001</v>
      </c>
      <c r="F56">
        <v>35.817397999999997</v>
      </c>
      <c r="G56">
        <v>21.328249</v>
      </c>
      <c r="I56">
        <f t="shared" si="0"/>
        <v>21.267988999999996</v>
      </c>
    </row>
    <row r="57" spans="1:9" x14ac:dyDescent="0.3">
      <c r="A57">
        <v>55</v>
      </c>
      <c r="B57">
        <v>2014</v>
      </c>
      <c r="C57">
        <v>8</v>
      </c>
      <c r="D57">
        <v>31</v>
      </c>
      <c r="E57">
        <v>9.2752280000000003</v>
      </c>
      <c r="F57">
        <v>18.093617999999999</v>
      </c>
      <c r="G57">
        <v>12.315524999999999</v>
      </c>
      <c r="I57">
        <f t="shared" si="0"/>
        <v>8.8183899999999991</v>
      </c>
    </row>
    <row r="58" spans="1:9" x14ac:dyDescent="0.3">
      <c r="A58">
        <v>56</v>
      </c>
      <c r="B58">
        <v>2014</v>
      </c>
      <c r="C58">
        <v>9</v>
      </c>
      <c r="D58">
        <v>30</v>
      </c>
      <c r="E58">
        <v>8.2766540000000006</v>
      </c>
      <c r="F58">
        <v>15.315408</v>
      </c>
      <c r="G58">
        <v>9.9685609999999993</v>
      </c>
      <c r="I58">
        <f t="shared" si="0"/>
        <v>7.0387539999999991</v>
      </c>
    </row>
    <row r="59" spans="1:9" x14ac:dyDescent="0.3">
      <c r="A59">
        <v>57</v>
      </c>
      <c r="B59">
        <v>2014</v>
      </c>
      <c r="C59">
        <v>10</v>
      </c>
      <c r="D59">
        <v>31</v>
      </c>
      <c r="E59">
        <v>29.750433000000001</v>
      </c>
      <c r="F59">
        <v>69.080376000000001</v>
      </c>
      <c r="G59">
        <v>31.270403000000002</v>
      </c>
      <c r="I59">
        <f t="shared" si="0"/>
        <v>39.329943</v>
      </c>
    </row>
    <row r="60" spans="1:9" x14ac:dyDescent="0.3">
      <c r="A60">
        <v>58</v>
      </c>
      <c r="B60">
        <v>2014</v>
      </c>
      <c r="C60">
        <v>11</v>
      </c>
      <c r="D60">
        <v>30</v>
      </c>
      <c r="E60">
        <v>168.46727000000001</v>
      </c>
      <c r="F60">
        <v>234.84080499999999</v>
      </c>
      <c r="G60">
        <v>208.67678799999999</v>
      </c>
      <c r="I60">
        <f t="shared" si="0"/>
        <v>66.373534999999976</v>
      </c>
    </row>
    <row r="61" spans="1:9" x14ac:dyDescent="0.3">
      <c r="A61">
        <v>59</v>
      </c>
      <c r="B61">
        <v>2014</v>
      </c>
      <c r="C61">
        <v>12</v>
      </c>
      <c r="D61">
        <v>31</v>
      </c>
      <c r="E61">
        <v>254.435089</v>
      </c>
      <c r="F61">
        <v>303.19116200000002</v>
      </c>
      <c r="G61">
        <v>271.87902800000001</v>
      </c>
      <c r="I61">
        <f t="shared" si="0"/>
        <v>48.756073000000015</v>
      </c>
    </row>
    <row r="62" spans="1:9" x14ac:dyDescent="0.3">
      <c r="A62">
        <v>60</v>
      </c>
      <c r="B62">
        <v>2015</v>
      </c>
      <c r="C62">
        <v>1</v>
      </c>
      <c r="D62">
        <v>31</v>
      </c>
      <c r="E62">
        <v>145.47160299999999</v>
      </c>
      <c r="F62">
        <v>189.16662600000001</v>
      </c>
      <c r="G62">
        <v>120.428009</v>
      </c>
      <c r="I62">
        <f t="shared" si="0"/>
        <v>43.69502300000002</v>
      </c>
    </row>
    <row r="63" spans="1:9" x14ac:dyDescent="0.3">
      <c r="A63">
        <v>61</v>
      </c>
      <c r="B63">
        <v>2015</v>
      </c>
      <c r="C63">
        <v>2</v>
      </c>
      <c r="D63">
        <v>28</v>
      </c>
      <c r="E63">
        <v>104.558418</v>
      </c>
      <c r="F63">
        <v>159.97496000000001</v>
      </c>
      <c r="G63">
        <v>110.717545</v>
      </c>
      <c r="I63">
        <f t="shared" si="0"/>
        <v>55.416542000000007</v>
      </c>
    </row>
    <row r="64" spans="1:9" x14ac:dyDescent="0.3">
      <c r="A64">
        <v>62</v>
      </c>
      <c r="B64">
        <v>2015</v>
      </c>
      <c r="C64">
        <v>3</v>
      </c>
      <c r="D64">
        <v>31</v>
      </c>
      <c r="E64">
        <v>48.862194000000002</v>
      </c>
      <c r="F64">
        <v>111.77469600000001</v>
      </c>
      <c r="G64">
        <v>62.194369999999999</v>
      </c>
      <c r="I64">
        <f t="shared" si="0"/>
        <v>62.912502000000003</v>
      </c>
    </row>
    <row r="65" spans="1:9" x14ac:dyDescent="0.3">
      <c r="A65">
        <v>63</v>
      </c>
      <c r="B65">
        <v>2015</v>
      </c>
      <c r="C65">
        <v>4</v>
      </c>
      <c r="D65">
        <v>30</v>
      </c>
      <c r="E65">
        <v>42.451836</v>
      </c>
      <c r="F65">
        <v>112.297241</v>
      </c>
      <c r="G65">
        <v>67.796683999999999</v>
      </c>
      <c r="I65">
        <f t="shared" si="0"/>
        <v>69.845405</v>
      </c>
    </row>
    <row r="66" spans="1:9" x14ac:dyDescent="0.3">
      <c r="A66">
        <v>64</v>
      </c>
      <c r="B66">
        <v>2015</v>
      </c>
      <c r="C66">
        <v>5</v>
      </c>
      <c r="D66">
        <v>31</v>
      </c>
      <c r="E66">
        <v>16.535848999999999</v>
      </c>
      <c r="F66">
        <v>62.023586000000002</v>
      </c>
      <c r="G66">
        <v>33.467205</v>
      </c>
      <c r="I66">
        <f t="shared" si="0"/>
        <v>45.487737000000003</v>
      </c>
    </row>
    <row r="67" spans="1:9" x14ac:dyDescent="0.3">
      <c r="A67">
        <v>65</v>
      </c>
      <c r="B67">
        <v>2015</v>
      </c>
      <c r="C67">
        <v>6</v>
      </c>
      <c r="D67">
        <v>30</v>
      </c>
      <c r="E67">
        <v>9.6332509999999996</v>
      </c>
      <c r="F67">
        <v>29.588127</v>
      </c>
      <c r="G67">
        <v>18.507083999999999</v>
      </c>
      <c r="I67">
        <f t="shared" ref="I67:I109" si="1">F67-E67</f>
        <v>19.954875999999999</v>
      </c>
    </row>
    <row r="68" spans="1:9" x14ac:dyDescent="0.3">
      <c r="A68">
        <v>66</v>
      </c>
      <c r="B68">
        <v>2015</v>
      </c>
      <c r="C68">
        <v>7</v>
      </c>
      <c r="D68">
        <v>31</v>
      </c>
      <c r="E68">
        <v>8.0931540000000002</v>
      </c>
      <c r="F68">
        <v>14.409388</v>
      </c>
      <c r="G68">
        <v>10.610415</v>
      </c>
      <c r="I68">
        <f t="shared" si="1"/>
        <v>6.3162339999999997</v>
      </c>
    </row>
    <row r="69" spans="1:9" x14ac:dyDescent="0.3">
      <c r="A69">
        <v>67</v>
      </c>
      <c r="B69">
        <v>2015</v>
      </c>
      <c r="C69">
        <v>8</v>
      </c>
      <c r="D69">
        <v>31</v>
      </c>
      <c r="E69">
        <v>8.0034829999999992</v>
      </c>
      <c r="F69">
        <v>9.3848389999999995</v>
      </c>
      <c r="G69">
        <v>7.2080080000000004</v>
      </c>
      <c r="I69">
        <f t="shared" si="1"/>
        <v>1.3813560000000003</v>
      </c>
    </row>
    <row r="70" spans="1:9" x14ac:dyDescent="0.3">
      <c r="A70">
        <v>68</v>
      </c>
      <c r="B70">
        <v>2015</v>
      </c>
      <c r="C70">
        <v>9</v>
      </c>
      <c r="D70">
        <v>30</v>
      </c>
      <c r="E70">
        <v>8.2760370000000005</v>
      </c>
      <c r="F70">
        <v>15.913399999999999</v>
      </c>
      <c r="G70">
        <v>9.0098830000000003</v>
      </c>
      <c r="I70">
        <f t="shared" si="1"/>
        <v>7.6373629999999988</v>
      </c>
    </row>
    <row r="71" spans="1:9" x14ac:dyDescent="0.3">
      <c r="A71">
        <v>69</v>
      </c>
      <c r="B71">
        <v>2015</v>
      </c>
      <c r="C71">
        <v>10</v>
      </c>
      <c r="D71">
        <v>31</v>
      </c>
      <c r="E71">
        <v>8.6889380000000003</v>
      </c>
      <c r="F71">
        <v>16.531791999999999</v>
      </c>
      <c r="G71">
        <v>8.9354610000000001</v>
      </c>
      <c r="I71">
        <f t="shared" si="1"/>
        <v>7.8428539999999991</v>
      </c>
    </row>
    <row r="72" spans="1:9" x14ac:dyDescent="0.3">
      <c r="A72">
        <v>70</v>
      </c>
      <c r="B72">
        <v>2015</v>
      </c>
      <c r="C72">
        <v>11</v>
      </c>
      <c r="D72">
        <v>30</v>
      </c>
      <c r="E72">
        <v>100.625641</v>
      </c>
      <c r="F72">
        <v>155.67555200000001</v>
      </c>
      <c r="G72">
        <v>94.091553000000005</v>
      </c>
      <c r="I72">
        <f t="shared" si="1"/>
        <v>55.049911000000009</v>
      </c>
    </row>
    <row r="73" spans="1:9" x14ac:dyDescent="0.3">
      <c r="A73">
        <v>71</v>
      </c>
      <c r="B73">
        <v>2015</v>
      </c>
      <c r="C73">
        <v>12</v>
      </c>
      <c r="D73">
        <v>31</v>
      </c>
      <c r="E73">
        <v>281.83895899999999</v>
      </c>
      <c r="F73">
        <v>374.38534499999997</v>
      </c>
      <c r="G73">
        <v>334.24340799999999</v>
      </c>
      <c r="I73">
        <f t="shared" si="1"/>
        <v>92.546385999999984</v>
      </c>
    </row>
    <row r="74" spans="1:9" x14ac:dyDescent="0.3">
      <c r="A74">
        <v>72</v>
      </c>
      <c r="B74">
        <v>2016</v>
      </c>
      <c r="C74">
        <v>1</v>
      </c>
      <c r="D74">
        <v>31</v>
      </c>
      <c r="E74">
        <v>231.25247200000001</v>
      </c>
      <c r="F74">
        <v>260.51232900000002</v>
      </c>
      <c r="G74">
        <v>219.096146</v>
      </c>
      <c r="I74">
        <f t="shared" si="1"/>
        <v>29.259857000000011</v>
      </c>
    </row>
    <row r="75" spans="1:9" x14ac:dyDescent="0.3">
      <c r="A75">
        <v>73</v>
      </c>
      <c r="B75">
        <v>2016</v>
      </c>
      <c r="C75">
        <v>2</v>
      </c>
      <c r="D75">
        <v>29</v>
      </c>
      <c r="E75">
        <v>177.10817</v>
      </c>
      <c r="F75">
        <v>206.636719</v>
      </c>
      <c r="G75">
        <v>206.44142199999999</v>
      </c>
      <c r="I75">
        <f t="shared" si="1"/>
        <v>29.528548999999998</v>
      </c>
    </row>
    <row r="76" spans="1:9" x14ac:dyDescent="0.3">
      <c r="A76">
        <v>74</v>
      </c>
      <c r="B76">
        <v>2016</v>
      </c>
      <c r="C76">
        <v>3</v>
      </c>
      <c r="D76">
        <v>31</v>
      </c>
      <c r="E76">
        <v>198.74913000000001</v>
      </c>
      <c r="F76">
        <v>259.59500100000002</v>
      </c>
      <c r="G76">
        <v>215.78646900000001</v>
      </c>
      <c r="I76">
        <f t="shared" si="1"/>
        <v>60.845871000000017</v>
      </c>
    </row>
    <row r="77" spans="1:9" x14ac:dyDescent="0.3">
      <c r="A77">
        <v>75</v>
      </c>
      <c r="B77">
        <v>2016</v>
      </c>
      <c r="C77">
        <v>4</v>
      </c>
      <c r="D77">
        <v>30</v>
      </c>
      <c r="E77">
        <v>95.991859000000005</v>
      </c>
      <c r="F77">
        <v>141.248459</v>
      </c>
      <c r="G77">
        <v>113.167862</v>
      </c>
      <c r="I77">
        <f t="shared" si="1"/>
        <v>45.256599999999992</v>
      </c>
    </row>
    <row r="78" spans="1:9" x14ac:dyDescent="0.3">
      <c r="A78">
        <v>76</v>
      </c>
      <c r="B78">
        <v>2016</v>
      </c>
      <c r="C78">
        <v>5</v>
      </c>
      <c r="D78">
        <v>31</v>
      </c>
      <c r="E78">
        <v>36.895888999999997</v>
      </c>
      <c r="F78">
        <v>77.015861999999998</v>
      </c>
      <c r="G78">
        <v>46.767775999999998</v>
      </c>
      <c r="I78">
        <f t="shared" si="1"/>
        <v>40.119973000000002</v>
      </c>
    </row>
    <row r="79" spans="1:9" x14ac:dyDescent="0.3">
      <c r="A79">
        <v>77</v>
      </c>
      <c r="B79">
        <v>2016</v>
      </c>
      <c r="C79">
        <v>6</v>
      </c>
      <c r="D79">
        <v>30</v>
      </c>
      <c r="E79">
        <v>16.372966999999999</v>
      </c>
      <c r="F79">
        <v>44.285572000000002</v>
      </c>
      <c r="G79">
        <v>24.157187</v>
      </c>
      <c r="I79">
        <f t="shared" si="1"/>
        <v>27.912605000000003</v>
      </c>
    </row>
    <row r="80" spans="1:9" x14ac:dyDescent="0.3">
      <c r="A80">
        <v>78</v>
      </c>
      <c r="B80">
        <v>2016</v>
      </c>
      <c r="C80">
        <v>7</v>
      </c>
      <c r="D80">
        <v>31</v>
      </c>
      <c r="E80">
        <v>10.907317000000001</v>
      </c>
      <c r="F80">
        <v>27.907133000000002</v>
      </c>
      <c r="G80">
        <v>17.164484000000002</v>
      </c>
      <c r="I80">
        <f t="shared" si="1"/>
        <v>16.999816000000003</v>
      </c>
    </row>
    <row r="81" spans="1:9" x14ac:dyDescent="0.3">
      <c r="A81">
        <v>79</v>
      </c>
      <c r="B81">
        <v>2016</v>
      </c>
      <c r="C81">
        <v>8</v>
      </c>
      <c r="D81">
        <v>31</v>
      </c>
      <c r="E81">
        <v>8.1569780000000005</v>
      </c>
      <c r="F81">
        <v>11.332516</v>
      </c>
      <c r="G81">
        <v>9.6875730000000004</v>
      </c>
      <c r="I81">
        <f t="shared" si="1"/>
        <v>3.1755379999999995</v>
      </c>
    </row>
    <row r="82" spans="1:9" x14ac:dyDescent="0.3">
      <c r="A82">
        <v>80</v>
      </c>
      <c r="B82">
        <v>2016</v>
      </c>
      <c r="C82">
        <v>9</v>
      </c>
      <c r="D82">
        <v>30</v>
      </c>
      <c r="E82">
        <v>8.3371670000000009</v>
      </c>
      <c r="F82">
        <v>13.432164999999999</v>
      </c>
      <c r="G82">
        <v>9.3609279999999995</v>
      </c>
      <c r="I82">
        <f t="shared" si="1"/>
        <v>5.0949979999999986</v>
      </c>
    </row>
    <row r="83" spans="1:9" x14ac:dyDescent="0.3">
      <c r="A83">
        <v>81</v>
      </c>
      <c r="B83">
        <v>2016</v>
      </c>
      <c r="C83">
        <v>10</v>
      </c>
      <c r="D83">
        <v>31</v>
      </c>
      <c r="E83">
        <v>141.537857</v>
      </c>
      <c r="F83">
        <v>187.440933</v>
      </c>
      <c r="G83">
        <v>120.070251</v>
      </c>
      <c r="I83">
        <f t="shared" si="1"/>
        <v>45.903075999999999</v>
      </c>
    </row>
    <row r="84" spans="1:9" x14ac:dyDescent="0.3">
      <c r="A84">
        <v>82</v>
      </c>
      <c r="B84">
        <v>2016</v>
      </c>
      <c r="C84">
        <v>11</v>
      </c>
      <c r="D84">
        <v>30</v>
      </c>
      <c r="E84">
        <v>131.980255</v>
      </c>
      <c r="F84">
        <v>171.230515</v>
      </c>
      <c r="G84">
        <v>112.48670199999999</v>
      </c>
      <c r="I84">
        <f t="shared" si="1"/>
        <v>39.250259999999997</v>
      </c>
    </row>
    <row r="85" spans="1:9" x14ac:dyDescent="0.3">
      <c r="A85">
        <v>83</v>
      </c>
      <c r="B85">
        <v>2016</v>
      </c>
      <c r="C85">
        <v>12</v>
      </c>
      <c r="D85">
        <v>31</v>
      </c>
      <c r="E85">
        <v>98.300751000000005</v>
      </c>
      <c r="F85">
        <v>156.634567</v>
      </c>
      <c r="G85">
        <v>198.67775</v>
      </c>
      <c r="I85">
        <f t="shared" si="1"/>
        <v>58.333815999999999</v>
      </c>
    </row>
    <row r="86" spans="1:9" x14ac:dyDescent="0.3">
      <c r="A86">
        <v>84</v>
      </c>
      <c r="B86">
        <v>2017</v>
      </c>
      <c r="C86">
        <v>1</v>
      </c>
      <c r="D86">
        <v>31</v>
      </c>
      <c r="E86">
        <v>140.24383499999999</v>
      </c>
      <c r="F86">
        <v>293.49160799999999</v>
      </c>
      <c r="G86">
        <v>129.833618</v>
      </c>
      <c r="I86">
        <f t="shared" si="1"/>
        <v>153.247773</v>
      </c>
    </row>
    <row r="87" spans="1:9" x14ac:dyDescent="0.3">
      <c r="A87">
        <v>85</v>
      </c>
      <c r="B87">
        <v>2017</v>
      </c>
      <c r="C87">
        <v>2</v>
      </c>
      <c r="D87">
        <v>28</v>
      </c>
      <c r="E87">
        <v>292.509705</v>
      </c>
      <c r="F87">
        <v>270.27325400000001</v>
      </c>
      <c r="G87">
        <v>286.07879600000001</v>
      </c>
      <c r="I87">
        <f t="shared" si="1"/>
        <v>-22.236450999999988</v>
      </c>
    </row>
    <row r="88" spans="1:9" x14ac:dyDescent="0.3">
      <c r="A88">
        <v>86</v>
      </c>
      <c r="B88">
        <v>2017</v>
      </c>
      <c r="C88">
        <v>3</v>
      </c>
      <c r="D88">
        <v>31</v>
      </c>
      <c r="E88">
        <v>307.16885400000001</v>
      </c>
      <c r="F88">
        <v>373.08371</v>
      </c>
      <c r="G88">
        <v>395.16918900000002</v>
      </c>
      <c r="I88">
        <f t="shared" si="1"/>
        <v>65.914855999999986</v>
      </c>
    </row>
    <row r="89" spans="1:9" x14ac:dyDescent="0.3">
      <c r="A89">
        <v>87</v>
      </c>
      <c r="B89">
        <v>2017</v>
      </c>
      <c r="C89">
        <v>4</v>
      </c>
      <c r="D89">
        <v>30</v>
      </c>
      <c r="E89">
        <v>174.49430799999999</v>
      </c>
      <c r="F89">
        <v>234.532318</v>
      </c>
      <c r="G89">
        <v>223.42610199999999</v>
      </c>
      <c r="I89">
        <f t="shared" si="1"/>
        <v>60.038010000000014</v>
      </c>
    </row>
    <row r="90" spans="1:9" x14ac:dyDescent="0.3">
      <c r="A90">
        <v>88</v>
      </c>
      <c r="B90">
        <v>2017</v>
      </c>
      <c r="C90">
        <v>5</v>
      </c>
      <c r="D90">
        <v>31</v>
      </c>
      <c r="E90">
        <v>99.780784999999995</v>
      </c>
      <c r="F90">
        <v>149.562164</v>
      </c>
      <c r="G90">
        <v>164.57418799999999</v>
      </c>
      <c r="I90">
        <f t="shared" si="1"/>
        <v>49.781379000000001</v>
      </c>
    </row>
    <row r="91" spans="1:9" x14ac:dyDescent="0.3">
      <c r="A91">
        <v>89</v>
      </c>
      <c r="B91">
        <v>2017</v>
      </c>
      <c r="C91">
        <v>6</v>
      </c>
      <c r="D91">
        <v>30</v>
      </c>
      <c r="E91">
        <v>32.548831999999997</v>
      </c>
      <c r="F91">
        <v>49.336799999999997</v>
      </c>
      <c r="G91">
        <v>50.818119000000003</v>
      </c>
      <c r="I91">
        <f t="shared" si="1"/>
        <v>16.787967999999999</v>
      </c>
    </row>
    <row r="92" spans="1:9" x14ac:dyDescent="0.3">
      <c r="A92">
        <v>90</v>
      </c>
      <c r="B92">
        <v>2017</v>
      </c>
      <c r="C92">
        <v>7</v>
      </c>
      <c r="D92">
        <v>31</v>
      </c>
      <c r="E92">
        <v>15.060267</v>
      </c>
      <c r="F92">
        <v>20.177206000000002</v>
      </c>
      <c r="G92">
        <v>20.310856000000001</v>
      </c>
      <c r="I92">
        <f t="shared" si="1"/>
        <v>5.1169390000000021</v>
      </c>
    </row>
    <row r="93" spans="1:9" x14ac:dyDescent="0.3">
      <c r="A93">
        <v>91</v>
      </c>
      <c r="B93">
        <v>2017</v>
      </c>
      <c r="C93">
        <v>8</v>
      </c>
      <c r="D93">
        <v>31</v>
      </c>
      <c r="E93">
        <v>9.6683249999999994</v>
      </c>
      <c r="F93">
        <v>11.535239000000001</v>
      </c>
      <c r="G93">
        <v>11.678566999999999</v>
      </c>
      <c r="I93">
        <f t="shared" si="1"/>
        <v>1.8669140000000013</v>
      </c>
    </row>
    <row r="94" spans="1:9" x14ac:dyDescent="0.3">
      <c r="A94">
        <v>92</v>
      </c>
      <c r="B94">
        <v>2017</v>
      </c>
      <c r="C94">
        <v>9</v>
      </c>
      <c r="D94">
        <v>30</v>
      </c>
      <c r="E94">
        <v>16.703493000000002</v>
      </c>
      <c r="F94">
        <v>21.646151</v>
      </c>
      <c r="G94">
        <v>22.908991</v>
      </c>
      <c r="I94">
        <f t="shared" si="1"/>
        <v>4.942657999999998</v>
      </c>
    </row>
    <row r="95" spans="1:9" x14ac:dyDescent="0.3">
      <c r="A95">
        <v>93</v>
      </c>
      <c r="B95">
        <v>2017</v>
      </c>
      <c r="C95">
        <v>10</v>
      </c>
      <c r="D95">
        <v>31</v>
      </c>
      <c r="E95">
        <v>68.775527999999994</v>
      </c>
      <c r="F95">
        <v>123.885666</v>
      </c>
      <c r="G95">
        <v>106.280472</v>
      </c>
      <c r="I95">
        <f t="shared" si="1"/>
        <v>55.110138000000006</v>
      </c>
    </row>
    <row r="96" spans="1:9" x14ac:dyDescent="0.3">
      <c r="A96">
        <v>94</v>
      </c>
      <c r="B96">
        <v>2017</v>
      </c>
      <c r="C96">
        <v>11</v>
      </c>
      <c r="D96">
        <v>30</v>
      </c>
      <c r="E96">
        <v>164.134995</v>
      </c>
      <c r="F96">
        <v>234.78338600000001</v>
      </c>
      <c r="G96">
        <v>233.91177400000001</v>
      </c>
      <c r="I96">
        <f t="shared" si="1"/>
        <v>70.648391000000004</v>
      </c>
    </row>
    <row r="97" spans="1:9" x14ac:dyDescent="0.3">
      <c r="A97">
        <v>95</v>
      </c>
      <c r="B97">
        <v>2017</v>
      </c>
      <c r="C97">
        <v>12</v>
      </c>
      <c r="D97">
        <v>31</v>
      </c>
      <c r="E97">
        <v>103.899384</v>
      </c>
      <c r="F97">
        <v>151.277176</v>
      </c>
      <c r="G97">
        <v>89.485466000000002</v>
      </c>
      <c r="I97">
        <f t="shared" si="1"/>
        <v>47.377791999999999</v>
      </c>
    </row>
    <row r="98" spans="1:9" x14ac:dyDescent="0.3">
      <c r="A98">
        <v>96</v>
      </c>
      <c r="B98">
        <v>2018</v>
      </c>
      <c r="C98">
        <v>1</v>
      </c>
      <c r="D98">
        <v>31</v>
      </c>
      <c r="E98">
        <v>131.07740799999999</v>
      </c>
      <c r="F98">
        <v>200.086624</v>
      </c>
      <c r="G98">
        <v>206.238617</v>
      </c>
      <c r="I98">
        <f t="shared" si="1"/>
        <v>69.009216000000009</v>
      </c>
    </row>
    <row r="99" spans="1:9" x14ac:dyDescent="0.3">
      <c r="A99">
        <v>97</v>
      </c>
      <c r="B99">
        <v>2018</v>
      </c>
      <c r="C99">
        <v>2</v>
      </c>
      <c r="D99">
        <v>28</v>
      </c>
      <c r="E99">
        <v>91.072029000000001</v>
      </c>
      <c r="F99">
        <v>130.52192700000001</v>
      </c>
      <c r="G99">
        <v>119.385918</v>
      </c>
      <c r="I99">
        <f t="shared" si="1"/>
        <v>39.449898000000005</v>
      </c>
    </row>
    <row r="100" spans="1:9" x14ac:dyDescent="0.3">
      <c r="A100">
        <v>98</v>
      </c>
      <c r="B100">
        <v>2018</v>
      </c>
      <c r="C100">
        <v>3</v>
      </c>
      <c r="D100">
        <v>31</v>
      </c>
      <c r="E100">
        <v>124.98101</v>
      </c>
      <c r="F100">
        <v>193.09277299999999</v>
      </c>
      <c r="G100">
        <v>146.006485</v>
      </c>
      <c r="I100">
        <f t="shared" si="1"/>
        <v>68.111762999999996</v>
      </c>
    </row>
    <row r="101" spans="1:9" x14ac:dyDescent="0.3">
      <c r="A101">
        <v>99</v>
      </c>
      <c r="B101">
        <v>2018</v>
      </c>
      <c r="C101">
        <v>4</v>
      </c>
      <c r="D101">
        <v>30</v>
      </c>
      <c r="E101">
        <v>118.12303900000001</v>
      </c>
      <c r="F101">
        <v>174.21885700000001</v>
      </c>
      <c r="G101">
        <v>218.51000999999999</v>
      </c>
      <c r="I101">
        <f t="shared" si="1"/>
        <v>56.095818000000008</v>
      </c>
    </row>
    <row r="102" spans="1:9" x14ac:dyDescent="0.3">
      <c r="A102">
        <v>100</v>
      </c>
      <c r="B102">
        <v>2018</v>
      </c>
      <c r="C102">
        <v>5</v>
      </c>
      <c r="D102">
        <v>31</v>
      </c>
      <c r="E102">
        <v>41.410336000000001</v>
      </c>
      <c r="F102">
        <v>66.536568000000003</v>
      </c>
      <c r="G102">
        <v>63.154933999999997</v>
      </c>
      <c r="I102">
        <f t="shared" si="1"/>
        <v>25.126232000000002</v>
      </c>
    </row>
    <row r="103" spans="1:9" x14ac:dyDescent="0.3">
      <c r="A103">
        <v>101</v>
      </c>
      <c r="B103">
        <v>2018</v>
      </c>
      <c r="C103">
        <v>6</v>
      </c>
      <c r="D103">
        <v>30</v>
      </c>
      <c r="E103">
        <v>16.434517</v>
      </c>
      <c r="F103">
        <v>23.366607999999999</v>
      </c>
      <c r="G103">
        <v>25.151734999999999</v>
      </c>
      <c r="I103">
        <f t="shared" si="1"/>
        <v>6.9320909999999998</v>
      </c>
    </row>
    <row r="104" spans="1:9" x14ac:dyDescent="0.3">
      <c r="A104">
        <v>102</v>
      </c>
      <c r="B104">
        <v>2018</v>
      </c>
      <c r="C104">
        <v>7</v>
      </c>
      <c r="D104">
        <v>31</v>
      </c>
      <c r="E104">
        <v>10.133984</v>
      </c>
      <c r="F104">
        <v>11.931281</v>
      </c>
      <c r="G104">
        <v>13.838665000000001</v>
      </c>
      <c r="I104">
        <f t="shared" si="1"/>
        <v>1.7972970000000004</v>
      </c>
    </row>
    <row r="105" spans="1:9" x14ac:dyDescent="0.3">
      <c r="A105">
        <v>103</v>
      </c>
      <c r="B105">
        <v>2018</v>
      </c>
      <c r="C105">
        <v>8</v>
      </c>
      <c r="D105">
        <v>31</v>
      </c>
      <c r="E105">
        <v>8.2246869999999994</v>
      </c>
      <c r="F105">
        <v>8.7253129999999999</v>
      </c>
      <c r="G105">
        <v>8.7217269999999996</v>
      </c>
      <c r="I105">
        <f t="shared" si="1"/>
        <v>0.50062600000000046</v>
      </c>
    </row>
    <row r="106" spans="1:9" x14ac:dyDescent="0.3">
      <c r="A106">
        <v>104</v>
      </c>
      <c r="B106">
        <v>2018</v>
      </c>
      <c r="C106">
        <v>9</v>
      </c>
      <c r="D106">
        <v>30</v>
      </c>
      <c r="E106">
        <v>8.0456479999999999</v>
      </c>
      <c r="F106">
        <v>8.1724300000000003</v>
      </c>
      <c r="G106">
        <v>7.5985529999999999</v>
      </c>
      <c r="I106">
        <f t="shared" si="1"/>
        <v>0.12678200000000039</v>
      </c>
    </row>
    <row r="107" spans="1:9" x14ac:dyDescent="0.3">
      <c r="A107">
        <v>105</v>
      </c>
      <c r="B107">
        <v>2018</v>
      </c>
      <c r="C107">
        <v>10</v>
      </c>
      <c r="D107">
        <v>31</v>
      </c>
      <c r="E107">
        <v>9.7280060000000006</v>
      </c>
      <c r="F107">
        <v>13.864666</v>
      </c>
      <c r="G107">
        <v>12.835352</v>
      </c>
      <c r="I107">
        <f t="shared" si="1"/>
        <v>4.1366599999999991</v>
      </c>
    </row>
    <row r="108" spans="1:9" x14ac:dyDescent="0.3">
      <c r="A108">
        <v>106</v>
      </c>
      <c r="B108">
        <v>2018</v>
      </c>
      <c r="C108">
        <v>11</v>
      </c>
      <c r="D108">
        <v>30</v>
      </c>
      <c r="E108">
        <v>35.771510999999997</v>
      </c>
      <c r="F108">
        <v>68.338829000000004</v>
      </c>
      <c r="G108">
        <v>30.196342000000001</v>
      </c>
      <c r="I108">
        <f t="shared" si="1"/>
        <v>32.567318000000007</v>
      </c>
    </row>
    <row r="109" spans="1:9" x14ac:dyDescent="0.3">
      <c r="A109">
        <v>107</v>
      </c>
      <c r="B109">
        <v>2018</v>
      </c>
      <c r="C109">
        <v>12</v>
      </c>
      <c r="D109">
        <v>31</v>
      </c>
      <c r="E109">
        <v>138.62815900000001</v>
      </c>
      <c r="F109">
        <v>201.42039500000001</v>
      </c>
      <c r="G109">
        <v>137.813919</v>
      </c>
      <c r="I109">
        <f t="shared" si="1"/>
        <v>62.792236000000003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D97-AF36-42AA-BEF7-82C06523D923}">
  <dimension ref="A1:A3290"/>
  <sheetViews>
    <sheetView workbookViewId="0">
      <selection activeCell="A2" sqref="A2"/>
    </sheetView>
  </sheetViews>
  <sheetFormatPr defaultRowHeight="14.4" x14ac:dyDescent="0.3"/>
  <cols>
    <col min="1" max="1" width="8.88671875" style="2"/>
  </cols>
  <sheetData>
    <row r="1" spans="1:1" x14ac:dyDescent="0.3">
      <c r="A1" t="s">
        <v>51</v>
      </c>
    </row>
    <row r="2" spans="1:1" x14ac:dyDescent="0.3">
      <c r="A2">
        <f>AVERAGE(A4:A111)</f>
        <v>459.65940049999978</v>
      </c>
    </row>
    <row r="3" spans="1:1" s="3" customFormat="1" ht="158.4" x14ac:dyDescent="0.3">
      <c r="A3" s="3" t="s">
        <v>50</v>
      </c>
    </row>
    <row r="4" spans="1:1" x14ac:dyDescent="0.3">
      <c r="A4">
        <v>635.074524</v>
      </c>
    </row>
    <row r="5" spans="1:1" x14ac:dyDescent="0.3">
      <c r="A5">
        <v>446.69482399999998</v>
      </c>
    </row>
    <row r="6" spans="1:1" x14ac:dyDescent="0.3">
      <c r="A6">
        <v>429.43414300000001</v>
      </c>
    </row>
    <row r="7" spans="1:1" x14ac:dyDescent="0.3">
      <c r="A7">
        <v>537.17199700000003</v>
      </c>
    </row>
    <row r="8" spans="1:1" x14ac:dyDescent="0.3">
      <c r="A8">
        <v>479.75430299999999</v>
      </c>
    </row>
    <row r="9" spans="1:1" x14ac:dyDescent="0.3">
      <c r="A9">
        <v>513.75567599999999</v>
      </c>
    </row>
    <row r="10" spans="1:1" x14ac:dyDescent="0.3">
      <c r="A10">
        <v>232.52389500000001</v>
      </c>
    </row>
    <row r="11" spans="1:1" x14ac:dyDescent="0.3">
      <c r="A11">
        <v>214.92675800000001</v>
      </c>
    </row>
    <row r="12" spans="1:1" x14ac:dyDescent="0.3">
      <c r="A12">
        <v>256.08566300000001</v>
      </c>
    </row>
    <row r="13" spans="1:1" x14ac:dyDescent="0.3">
      <c r="A13">
        <v>341.83694500000001</v>
      </c>
    </row>
    <row r="14" spans="1:1" x14ac:dyDescent="0.3">
      <c r="A14">
        <v>450.61367799999999</v>
      </c>
    </row>
    <row r="15" spans="1:1" x14ac:dyDescent="0.3">
      <c r="A15">
        <v>681.46227999999996</v>
      </c>
    </row>
    <row r="16" spans="1:1" x14ac:dyDescent="0.3">
      <c r="A16">
        <v>768.93145800000002</v>
      </c>
    </row>
    <row r="17" spans="1:1" x14ac:dyDescent="0.3">
      <c r="A17">
        <v>453.37286399999999</v>
      </c>
    </row>
    <row r="18" spans="1:1" x14ac:dyDescent="0.3">
      <c r="A18">
        <v>663.84844999999996</v>
      </c>
    </row>
    <row r="19" spans="1:1" x14ac:dyDescent="0.3">
      <c r="A19">
        <v>748.33416699999998</v>
      </c>
    </row>
    <row r="20" spans="1:1" x14ac:dyDescent="0.3">
      <c r="A20">
        <v>701.49694799999997</v>
      </c>
    </row>
    <row r="21" spans="1:1" x14ac:dyDescent="0.3">
      <c r="A21">
        <v>379.85211199999998</v>
      </c>
    </row>
    <row r="22" spans="1:1" x14ac:dyDescent="0.3">
      <c r="A22">
        <v>260.995544</v>
      </c>
    </row>
    <row r="23" spans="1:1" x14ac:dyDescent="0.3">
      <c r="A23">
        <v>215.58062699999999</v>
      </c>
    </row>
    <row r="24" spans="1:1" x14ac:dyDescent="0.3">
      <c r="A24">
        <v>211.67953499999999</v>
      </c>
    </row>
    <row r="25" spans="1:1" x14ac:dyDescent="0.3">
      <c r="A25">
        <v>254.88497899999999</v>
      </c>
    </row>
    <row r="26" spans="1:1" x14ac:dyDescent="0.3">
      <c r="A26">
        <v>361.93780500000003</v>
      </c>
    </row>
    <row r="27" spans="1:1" x14ac:dyDescent="0.3">
      <c r="A27">
        <v>465.55215500000003</v>
      </c>
    </row>
    <row r="28" spans="1:1" x14ac:dyDescent="0.3">
      <c r="A28">
        <v>588.44397000000004</v>
      </c>
    </row>
    <row r="29" spans="1:1" x14ac:dyDescent="0.3">
      <c r="A29">
        <v>646.91357400000004</v>
      </c>
    </row>
    <row r="30" spans="1:1" x14ac:dyDescent="0.3">
      <c r="A30">
        <v>709.64111300000002</v>
      </c>
    </row>
    <row r="31" spans="1:1" x14ac:dyDescent="0.3">
      <c r="A31">
        <v>1049.6682129999999</v>
      </c>
    </row>
    <row r="32" spans="1:1" x14ac:dyDescent="0.3">
      <c r="A32">
        <v>515.27844200000004</v>
      </c>
    </row>
    <row r="33" spans="1:1" x14ac:dyDescent="0.3">
      <c r="A33">
        <v>447.27880900000002</v>
      </c>
    </row>
    <row r="34" spans="1:1" x14ac:dyDescent="0.3">
      <c r="A34">
        <v>247.09229999999999</v>
      </c>
    </row>
    <row r="35" spans="1:1" x14ac:dyDescent="0.3">
      <c r="A35">
        <v>216.49142499999999</v>
      </c>
    </row>
    <row r="36" spans="1:1" x14ac:dyDescent="0.3">
      <c r="A36">
        <v>210.69169600000001</v>
      </c>
    </row>
    <row r="37" spans="1:1" x14ac:dyDescent="0.3">
      <c r="A37">
        <v>400.940247</v>
      </c>
    </row>
    <row r="38" spans="1:1" x14ac:dyDescent="0.3">
      <c r="A38">
        <v>690.92065400000001</v>
      </c>
    </row>
    <row r="39" spans="1:1" x14ac:dyDescent="0.3">
      <c r="A39">
        <v>631.20581100000004</v>
      </c>
    </row>
    <row r="40" spans="1:1" x14ac:dyDescent="0.3">
      <c r="A40">
        <v>364.63397200000003</v>
      </c>
    </row>
    <row r="41" spans="1:1" x14ac:dyDescent="0.3">
      <c r="A41">
        <v>419.30630500000001</v>
      </c>
    </row>
    <row r="42" spans="1:1" x14ac:dyDescent="0.3">
      <c r="A42">
        <v>721.16857900000002</v>
      </c>
    </row>
    <row r="43" spans="1:1" x14ac:dyDescent="0.3">
      <c r="A43">
        <v>651.23510699999997</v>
      </c>
    </row>
    <row r="44" spans="1:1" x14ac:dyDescent="0.3">
      <c r="A44">
        <v>409.88314800000001</v>
      </c>
    </row>
    <row r="45" spans="1:1" x14ac:dyDescent="0.3">
      <c r="A45">
        <v>305.067657</v>
      </c>
    </row>
    <row r="46" spans="1:1" x14ac:dyDescent="0.3">
      <c r="A46">
        <v>222.65850800000001</v>
      </c>
    </row>
    <row r="47" spans="1:1" x14ac:dyDescent="0.3">
      <c r="A47">
        <v>218.37144499999999</v>
      </c>
    </row>
    <row r="48" spans="1:1" x14ac:dyDescent="0.3">
      <c r="A48">
        <v>295.13986199999999</v>
      </c>
    </row>
    <row r="49" spans="1:1" x14ac:dyDescent="0.3">
      <c r="A49">
        <v>337.151276</v>
      </c>
    </row>
    <row r="50" spans="1:1" x14ac:dyDescent="0.3">
      <c r="A50">
        <v>435.93682899999999</v>
      </c>
    </row>
    <row r="51" spans="1:1" x14ac:dyDescent="0.3">
      <c r="A51">
        <v>367.04208399999999</v>
      </c>
    </row>
    <row r="52" spans="1:1" x14ac:dyDescent="0.3">
      <c r="A52">
        <v>430.49142499999999</v>
      </c>
    </row>
    <row r="53" spans="1:1" x14ac:dyDescent="0.3">
      <c r="A53">
        <v>761.216003</v>
      </c>
    </row>
    <row r="54" spans="1:1" x14ac:dyDescent="0.3">
      <c r="A54">
        <v>1124.675293</v>
      </c>
    </row>
    <row r="55" spans="1:1" x14ac:dyDescent="0.3">
      <c r="A55">
        <v>609.32598900000005</v>
      </c>
    </row>
    <row r="56" spans="1:1" x14ac:dyDescent="0.3">
      <c r="A56">
        <v>507.36889600000001</v>
      </c>
    </row>
    <row r="57" spans="1:1" x14ac:dyDescent="0.3">
      <c r="A57">
        <v>314.25198399999999</v>
      </c>
    </row>
    <row r="58" spans="1:1" x14ac:dyDescent="0.3">
      <c r="A58">
        <v>232.15678399999999</v>
      </c>
    </row>
    <row r="59" spans="1:1" x14ac:dyDescent="0.3">
      <c r="A59">
        <v>215.54916399999999</v>
      </c>
    </row>
    <row r="60" spans="1:1" x14ac:dyDescent="0.3">
      <c r="A60">
        <v>215.30758700000001</v>
      </c>
    </row>
    <row r="61" spans="1:1" x14ac:dyDescent="0.3">
      <c r="A61">
        <v>363.75396699999999</v>
      </c>
    </row>
    <row r="62" spans="1:1" x14ac:dyDescent="0.3">
      <c r="A62">
        <v>714.19549600000005</v>
      </c>
    </row>
    <row r="63" spans="1:1" x14ac:dyDescent="0.3">
      <c r="A63">
        <v>806.88018799999998</v>
      </c>
    </row>
    <row r="64" spans="1:1" x14ac:dyDescent="0.3">
      <c r="A64">
        <v>537.48211700000002</v>
      </c>
    </row>
    <row r="65" spans="1:1" x14ac:dyDescent="0.3">
      <c r="A65">
        <v>523.16149900000005</v>
      </c>
    </row>
    <row r="66" spans="1:1" x14ac:dyDescent="0.3">
      <c r="A66">
        <v>401.961792</v>
      </c>
    </row>
    <row r="67" spans="1:1" x14ac:dyDescent="0.3">
      <c r="A67">
        <v>385.76263399999999</v>
      </c>
    </row>
    <row r="68" spans="1:1" x14ac:dyDescent="0.3">
      <c r="A68">
        <v>281.371399</v>
      </c>
    </row>
    <row r="69" spans="1:1" x14ac:dyDescent="0.3">
      <c r="A69">
        <v>225.792236</v>
      </c>
    </row>
    <row r="70" spans="1:1" x14ac:dyDescent="0.3">
      <c r="A70">
        <v>211.56805399999999</v>
      </c>
    </row>
    <row r="71" spans="1:1" x14ac:dyDescent="0.3">
      <c r="A71">
        <v>209.64849899999999</v>
      </c>
    </row>
    <row r="72" spans="1:1" x14ac:dyDescent="0.3">
      <c r="A72">
        <v>224.80549600000001</v>
      </c>
    </row>
    <row r="73" spans="1:1" x14ac:dyDescent="0.3">
      <c r="A73">
        <v>230.965317</v>
      </c>
    </row>
    <row r="74" spans="1:1" x14ac:dyDescent="0.3">
      <c r="A74">
        <v>545.91387899999995</v>
      </c>
    </row>
    <row r="75" spans="1:1" x14ac:dyDescent="0.3">
      <c r="A75">
        <v>832.55767800000001</v>
      </c>
    </row>
    <row r="76" spans="1:1" x14ac:dyDescent="0.3">
      <c r="A76">
        <v>736.96905500000003</v>
      </c>
    </row>
    <row r="77" spans="1:1" x14ac:dyDescent="0.3">
      <c r="A77">
        <v>782.93182400000001</v>
      </c>
    </row>
    <row r="78" spans="1:1" x14ac:dyDescent="0.3">
      <c r="A78">
        <v>762.55267300000003</v>
      </c>
    </row>
    <row r="79" spans="1:1" x14ac:dyDescent="0.3">
      <c r="A79">
        <v>449.26934799999998</v>
      </c>
    </row>
    <row r="80" spans="1:1" x14ac:dyDescent="0.3">
      <c r="A80">
        <v>316.52255200000002</v>
      </c>
    </row>
    <row r="81" spans="1:1" x14ac:dyDescent="0.3">
      <c r="A81">
        <v>266.16610700000001</v>
      </c>
    </row>
    <row r="82" spans="1:1" x14ac:dyDescent="0.3">
      <c r="A82">
        <v>231.588821</v>
      </c>
    </row>
    <row r="83" spans="1:1" x14ac:dyDescent="0.3">
      <c r="A83">
        <v>210.334869</v>
      </c>
    </row>
    <row r="84" spans="1:1" x14ac:dyDescent="0.3">
      <c r="A84">
        <v>223.58401499999999</v>
      </c>
    </row>
    <row r="85" spans="1:1" x14ac:dyDescent="0.3">
      <c r="A85">
        <v>735.16516100000001</v>
      </c>
    </row>
    <row r="86" spans="1:1" x14ac:dyDescent="0.3">
      <c r="A86">
        <v>568.44665499999996</v>
      </c>
    </row>
    <row r="87" spans="1:1" x14ac:dyDescent="0.3">
      <c r="A87">
        <v>284.33041400000002</v>
      </c>
    </row>
    <row r="88" spans="1:1" x14ac:dyDescent="0.3">
      <c r="A88">
        <v>373.93426499999998</v>
      </c>
    </row>
    <row r="89" spans="1:1" x14ac:dyDescent="0.3">
      <c r="A89">
        <v>1032.127197</v>
      </c>
    </row>
    <row r="90" spans="1:1" x14ac:dyDescent="0.3">
      <c r="A90">
        <v>1166.972168</v>
      </c>
    </row>
    <row r="91" spans="1:1" x14ac:dyDescent="0.3">
      <c r="A91">
        <v>890.37347399999999</v>
      </c>
    </row>
    <row r="92" spans="1:1" x14ac:dyDescent="0.3">
      <c r="A92">
        <v>547.42620799999997</v>
      </c>
    </row>
    <row r="93" spans="1:1" x14ac:dyDescent="0.3">
      <c r="A93">
        <v>327.91546599999998</v>
      </c>
    </row>
    <row r="94" spans="1:1" x14ac:dyDescent="0.3">
      <c r="A94">
        <v>225.146851</v>
      </c>
    </row>
    <row r="95" spans="1:1" x14ac:dyDescent="0.3">
      <c r="A95">
        <v>214.18362400000001</v>
      </c>
    </row>
    <row r="96" spans="1:1" x14ac:dyDescent="0.3">
      <c r="A96">
        <v>264.033661</v>
      </c>
    </row>
    <row r="97" spans="1:1" x14ac:dyDescent="0.3">
      <c r="A97">
        <v>499.23410000000001</v>
      </c>
    </row>
    <row r="98" spans="1:1" x14ac:dyDescent="0.3">
      <c r="A98">
        <v>765.85156300000006</v>
      </c>
    </row>
    <row r="99" spans="1:1" x14ac:dyDescent="0.3">
      <c r="A99">
        <v>412.78829999999999</v>
      </c>
    </row>
    <row r="100" spans="1:1" x14ac:dyDescent="0.3">
      <c r="A100">
        <v>618.67681900000002</v>
      </c>
    </row>
    <row r="101" spans="1:1" x14ac:dyDescent="0.3">
      <c r="A101">
        <v>430.16461199999998</v>
      </c>
    </row>
    <row r="102" spans="1:1" x14ac:dyDescent="0.3">
      <c r="A102">
        <v>633.364014</v>
      </c>
    </row>
    <row r="103" spans="1:1" x14ac:dyDescent="0.3">
      <c r="A103">
        <v>614.08746299999996</v>
      </c>
    </row>
    <row r="104" spans="1:1" x14ac:dyDescent="0.3">
      <c r="A104">
        <v>277.80599999999998</v>
      </c>
    </row>
    <row r="105" spans="1:1" x14ac:dyDescent="0.3">
      <c r="A105">
        <v>221.23225400000001</v>
      </c>
    </row>
    <row r="106" spans="1:1" x14ac:dyDescent="0.3">
      <c r="A106">
        <v>211.69429</v>
      </c>
    </row>
    <row r="107" spans="1:1" x14ac:dyDescent="0.3">
      <c r="A107">
        <v>209.31341599999999</v>
      </c>
    </row>
    <row r="108" spans="1:1" x14ac:dyDescent="0.3">
      <c r="A108">
        <v>209.59243799999999</v>
      </c>
    </row>
    <row r="109" spans="1:1" x14ac:dyDescent="0.3">
      <c r="A109">
        <v>239.35549900000001</v>
      </c>
    </row>
    <row r="110" spans="1:1" x14ac:dyDescent="0.3">
      <c r="A110">
        <v>397.63537600000001</v>
      </c>
    </row>
    <row r="111" spans="1:1" x14ac:dyDescent="0.3">
      <c r="A111">
        <v>578.31897000000004</v>
      </c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887-028A-49E2-AB04-93C8340729F1}">
  <dimension ref="A1:E3289"/>
  <sheetViews>
    <sheetView workbookViewId="0">
      <selection activeCell="E1" sqref="E1"/>
    </sheetView>
  </sheetViews>
  <sheetFormatPr defaultRowHeight="14.4" x14ac:dyDescent="0.3"/>
  <cols>
    <col min="1" max="1" width="18.109375" style="2" customWidth="1"/>
    <col min="3" max="3" width="10" bestFit="1" customWidth="1"/>
  </cols>
  <sheetData>
    <row r="1" spans="1:5" x14ac:dyDescent="0.3">
      <c r="C1" s="11">
        <f>SUM(C3:C110)</f>
        <v>6435710.0939130979</v>
      </c>
      <c r="E1" s="11">
        <f>SUM(E3:E110)</f>
        <v>8583820.3079058453</v>
      </c>
    </row>
    <row r="2" spans="1:5" ht="129.6" x14ac:dyDescent="0.3">
      <c r="A2" s="3" t="s">
        <v>52</v>
      </c>
      <c r="B2" s="3" t="s">
        <v>53</v>
      </c>
      <c r="C2" s="12" t="s">
        <v>54</v>
      </c>
      <c r="D2" s="3" t="s">
        <v>55</v>
      </c>
      <c r="E2" s="3" t="s">
        <v>54</v>
      </c>
    </row>
    <row r="3" spans="1:5" x14ac:dyDescent="0.3">
      <c r="A3">
        <v>978.88061500000003</v>
      </c>
      <c r="B3">
        <v>924.19903599999998</v>
      </c>
      <c r="C3">
        <f>(A3-B3)^2</f>
        <v>2990.075081933247</v>
      </c>
      <c r="D3">
        <v>536.31585700000005</v>
      </c>
      <c r="E3">
        <f>(A3-D3)^2</f>
        <v>195863.56502359855</v>
      </c>
    </row>
    <row r="4" spans="1:5" x14ac:dyDescent="0.3">
      <c r="A4">
        <v>503.02011099999999</v>
      </c>
      <c r="B4">
        <v>531.11614999999995</v>
      </c>
      <c r="C4">
        <f t="shared" ref="C4:C67" si="0">(A4-B4)^2</f>
        <v>789.38740748951886</v>
      </c>
      <c r="D4">
        <v>460.578033</v>
      </c>
      <c r="E4">
        <f t="shared" ref="E4:E67" si="1">(A4-D4)^2</f>
        <v>1801.3299849580824</v>
      </c>
    </row>
    <row r="5" spans="1:5" x14ac:dyDescent="0.3">
      <c r="A5">
        <v>576.79083300000002</v>
      </c>
      <c r="B5">
        <v>542.40014599999995</v>
      </c>
      <c r="C5">
        <f t="shared" si="0"/>
        <v>1182.7193523319738</v>
      </c>
      <c r="D5">
        <v>504.41317700000002</v>
      </c>
      <c r="E5">
        <f t="shared" si="1"/>
        <v>5238.5250880543363</v>
      </c>
    </row>
    <row r="6" spans="1:5" x14ac:dyDescent="0.3">
      <c r="A6">
        <v>877.87927200000001</v>
      </c>
      <c r="B6">
        <v>697.87182600000006</v>
      </c>
      <c r="C6">
        <f t="shared" si="0"/>
        <v>32402.6806154429</v>
      </c>
      <c r="D6">
        <v>829.16424600000005</v>
      </c>
      <c r="E6">
        <f t="shared" si="1"/>
        <v>2373.1537581806729</v>
      </c>
    </row>
    <row r="7" spans="1:5" x14ac:dyDescent="0.3">
      <c r="A7">
        <v>941.80096400000002</v>
      </c>
      <c r="B7">
        <v>625.58489999999995</v>
      </c>
      <c r="C7">
        <f t="shared" si="0"/>
        <v>99992.599131652139</v>
      </c>
      <c r="D7">
        <v>787.23107900000002</v>
      </c>
      <c r="E7">
        <f t="shared" si="1"/>
        <v>23891.849348913223</v>
      </c>
    </row>
    <row r="8" spans="1:5" x14ac:dyDescent="0.3">
      <c r="A8">
        <v>1102.58313</v>
      </c>
      <c r="B8">
        <v>661.12780799999996</v>
      </c>
      <c r="C8">
        <f t="shared" si="0"/>
        <v>194882.80132212371</v>
      </c>
      <c r="D8">
        <v>888.25103799999999</v>
      </c>
      <c r="E8">
        <f t="shared" si="1"/>
        <v>45938.245661096458</v>
      </c>
    </row>
    <row r="9" spans="1:5" x14ac:dyDescent="0.3">
      <c r="A9">
        <v>304.14584400000001</v>
      </c>
      <c r="B9">
        <v>217.08793600000001</v>
      </c>
      <c r="C9">
        <f t="shared" si="0"/>
        <v>7579.079345336464</v>
      </c>
      <c r="D9">
        <v>450.84060699999998</v>
      </c>
      <c r="E9">
        <f t="shared" si="1"/>
        <v>21519.35349162616</v>
      </c>
    </row>
    <row r="10" spans="1:5" x14ac:dyDescent="0.3">
      <c r="A10">
        <v>235.617615</v>
      </c>
      <c r="B10">
        <v>180.78512599999999</v>
      </c>
      <c r="C10">
        <f t="shared" si="0"/>
        <v>3006.6018499351221</v>
      </c>
      <c r="D10">
        <v>364.88223299999999</v>
      </c>
      <c r="E10">
        <f t="shared" si="1"/>
        <v>16709.341466685921</v>
      </c>
    </row>
    <row r="11" spans="1:5" x14ac:dyDescent="0.3">
      <c r="A11">
        <v>237.93604999999999</v>
      </c>
      <c r="B11">
        <v>217.993301</v>
      </c>
      <c r="C11">
        <f t="shared" si="0"/>
        <v>397.71323767700068</v>
      </c>
      <c r="D11">
        <v>397.96191399999998</v>
      </c>
      <c r="E11">
        <f t="shared" si="1"/>
        <v>25608.27714894649</v>
      </c>
    </row>
    <row r="12" spans="1:5" x14ac:dyDescent="0.3">
      <c r="A12">
        <v>269.13574199999999</v>
      </c>
      <c r="B12">
        <v>269.45330799999999</v>
      </c>
      <c r="C12">
        <f t="shared" si="0"/>
        <v>0.10084816435599958</v>
      </c>
      <c r="D12">
        <v>458.43454000000003</v>
      </c>
      <c r="E12">
        <f t="shared" si="1"/>
        <v>35834.034924244814</v>
      </c>
    </row>
    <row r="13" spans="1:5" x14ac:dyDescent="0.3">
      <c r="A13">
        <v>497.258759</v>
      </c>
      <c r="B13">
        <v>448.23586999999998</v>
      </c>
      <c r="C13">
        <f t="shared" si="0"/>
        <v>2403.2436459063229</v>
      </c>
      <c r="D13">
        <v>769.00787400000002</v>
      </c>
      <c r="E13">
        <f t="shared" si="1"/>
        <v>73847.581503283232</v>
      </c>
    </row>
    <row r="14" spans="1:5" x14ac:dyDescent="0.3">
      <c r="A14">
        <v>1410.5888669999999</v>
      </c>
      <c r="B14">
        <v>987.07183799999996</v>
      </c>
      <c r="C14">
        <f t="shared" si="0"/>
        <v>179366.67385298683</v>
      </c>
      <c r="D14">
        <v>1109.829346</v>
      </c>
      <c r="E14">
        <f t="shared" si="1"/>
        <v>90456.289472149409</v>
      </c>
    </row>
    <row r="15" spans="1:5" x14ac:dyDescent="0.3">
      <c r="A15">
        <v>1479.0634769999999</v>
      </c>
      <c r="B15">
        <v>1406.1514890000001</v>
      </c>
      <c r="C15">
        <f t="shared" si="0"/>
        <v>5316.1579941121199</v>
      </c>
      <c r="D15">
        <v>1373.239746</v>
      </c>
      <c r="E15">
        <f t="shared" si="1"/>
        <v>11198.66204276035</v>
      </c>
    </row>
    <row r="16" spans="1:5" x14ac:dyDescent="0.3">
      <c r="A16">
        <v>547.02533000000005</v>
      </c>
      <c r="B16">
        <v>545.176331</v>
      </c>
      <c r="C16">
        <f t="shared" si="0"/>
        <v>3.418797302001181</v>
      </c>
      <c r="D16">
        <v>807.32141100000001</v>
      </c>
      <c r="E16">
        <f t="shared" si="1"/>
        <v>67754.049783958544</v>
      </c>
    </row>
    <row r="17" spans="1:5" x14ac:dyDescent="0.3">
      <c r="A17">
        <v>960.84484899999995</v>
      </c>
      <c r="B17">
        <v>1636.9377440000001</v>
      </c>
      <c r="C17">
        <f t="shared" si="0"/>
        <v>457101.60266948119</v>
      </c>
      <c r="D17">
        <v>1319.953491</v>
      </c>
      <c r="E17">
        <f t="shared" si="1"/>
        <v>128959.01675908419</v>
      </c>
    </row>
    <row r="18" spans="1:5" x14ac:dyDescent="0.3">
      <c r="A18">
        <v>1263.869995</v>
      </c>
      <c r="B18">
        <v>1345.6480710000001</v>
      </c>
      <c r="C18">
        <f t="shared" si="0"/>
        <v>6687.6537142617854</v>
      </c>
      <c r="D18">
        <v>1343.434692</v>
      </c>
      <c r="E18">
        <f t="shared" si="1"/>
        <v>6330.5410087018126</v>
      </c>
    </row>
    <row r="19" spans="1:5" x14ac:dyDescent="0.3">
      <c r="A19">
        <v>1217.000732</v>
      </c>
      <c r="B19">
        <v>1336.824707</v>
      </c>
      <c r="C19">
        <f t="shared" si="0"/>
        <v>14357.78498480063</v>
      </c>
      <c r="D19">
        <v>1271.8370359999999</v>
      </c>
      <c r="E19">
        <f t="shared" si="1"/>
        <v>3007.0202363804078</v>
      </c>
    </row>
    <row r="20" spans="1:5" x14ac:dyDescent="0.3">
      <c r="A20">
        <v>1202.5079350000001</v>
      </c>
      <c r="B20">
        <v>706.67218000000003</v>
      </c>
      <c r="C20">
        <f t="shared" si="0"/>
        <v>245853.09593642008</v>
      </c>
      <c r="D20">
        <v>997.04656999999997</v>
      </c>
      <c r="E20">
        <f t="shared" si="1"/>
        <v>42214.372507663269</v>
      </c>
    </row>
    <row r="21" spans="1:5" x14ac:dyDescent="0.3">
      <c r="A21">
        <v>483.39382899999998</v>
      </c>
      <c r="B21">
        <v>363.33660900000001</v>
      </c>
      <c r="C21">
        <f t="shared" si="0"/>
        <v>14413.736074128394</v>
      </c>
      <c r="D21">
        <v>623.11743200000001</v>
      </c>
      <c r="E21">
        <f t="shared" si="1"/>
        <v>19522.685235301615</v>
      </c>
    </row>
    <row r="22" spans="1:5" x14ac:dyDescent="0.3">
      <c r="A22">
        <v>276.89215100000001</v>
      </c>
      <c r="B22">
        <v>201.98542800000001</v>
      </c>
      <c r="C22">
        <f t="shared" si="0"/>
        <v>5611.0171505987291</v>
      </c>
      <c r="D22">
        <v>518.68804899999998</v>
      </c>
      <c r="E22">
        <f t="shared" si="1"/>
        <v>58465.256289626384</v>
      </c>
    </row>
    <row r="23" spans="1:5" x14ac:dyDescent="0.3">
      <c r="A23">
        <v>236.299362</v>
      </c>
      <c r="B23">
        <v>186.10488900000001</v>
      </c>
      <c r="C23">
        <f t="shared" si="0"/>
        <v>2519.4851197477278</v>
      </c>
      <c r="D23">
        <v>447.986603</v>
      </c>
      <c r="E23">
        <f t="shared" si="1"/>
        <v>44811.488002192084</v>
      </c>
    </row>
    <row r="24" spans="1:5" x14ac:dyDescent="0.3">
      <c r="A24">
        <v>238.07182299999999</v>
      </c>
      <c r="B24">
        <v>272.73294099999998</v>
      </c>
      <c r="C24">
        <f t="shared" si="0"/>
        <v>1201.3931010099232</v>
      </c>
      <c r="D24">
        <v>498.38836700000002</v>
      </c>
      <c r="E24">
        <f t="shared" si="1"/>
        <v>67764.703080103951</v>
      </c>
    </row>
    <row r="25" spans="1:5" x14ac:dyDescent="0.3">
      <c r="A25">
        <v>387.81326300000001</v>
      </c>
      <c r="B25">
        <v>484.97521999999998</v>
      </c>
      <c r="C25">
        <f t="shared" si="0"/>
        <v>9440.4458880698439</v>
      </c>
      <c r="D25">
        <v>622.82910200000003</v>
      </c>
      <c r="E25">
        <f t="shared" si="1"/>
        <v>55232.444580873933</v>
      </c>
    </row>
    <row r="26" spans="1:5" x14ac:dyDescent="0.3">
      <c r="A26">
        <v>611.14154099999996</v>
      </c>
      <c r="B26">
        <v>557.30230700000004</v>
      </c>
      <c r="C26">
        <f t="shared" si="0"/>
        <v>2898.6631177067475</v>
      </c>
      <c r="D26">
        <v>686.52941899999996</v>
      </c>
      <c r="E26">
        <f t="shared" si="1"/>
        <v>5683.3321493428839</v>
      </c>
    </row>
    <row r="27" spans="1:5" x14ac:dyDescent="0.3">
      <c r="A27">
        <v>1591.5498050000001</v>
      </c>
      <c r="B27">
        <v>1398.5323490000001</v>
      </c>
      <c r="C27">
        <f t="shared" si="0"/>
        <v>37255.738320711949</v>
      </c>
      <c r="D27">
        <v>1351.796875</v>
      </c>
      <c r="E27">
        <f t="shared" si="1"/>
        <v>57481.467443584952</v>
      </c>
    </row>
    <row r="28" spans="1:5" x14ac:dyDescent="0.3">
      <c r="A28">
        <v>950.05456500000003</v>
      </c>
      <c r="B28">
        <v>973.92663600000003</v>
      </c>
      <c r="C28">
        <f t="shared" si="0"/>
        <v>569.87577382904124</v>
      </c>
      <c r="D28">
        <v>1262.273682</v>
      </c>
      <c r="E28">
        <f t="shared" si="1"/>
        <v>97480.777020259673</v>
      </c>
    </row>
    <row r="29" spans="1:5" x14ac:dyDescent="0.3">
      <c r="A29">
        <v>1259.0766599999999</v>
      </c>
      <c r="B29">
        <v>1798.440552</v>
      </c>
      <c r="C29">
        <f t="shared" si="0"/>
        <v>290913.40799338772</v>
      </c>
      <c r="D29">
        <v>1369.9407960000001</v>
      </c>
      <c r="E29">
        <f t="shared" si="1"/>
        <v>12290.856651026528</v>
      </c>
    </row>
    <row r="30" spans="1:5" x14ac:dyDescent="0.3">
      <c r="A30">
        <v>1587.127808</v>
      </c>
      <c r="B30">
        <v>1587.840698</v>
      </c>
      <c r="C30">
        <f t="shared" si="0"/>
        <v>0.50821215210002246</v>
      </c>
      <c r="D30">
        <v>1689.279297</v>
      </c>
      <c r="E30">
        <f t="shared" si="1"/>
        <v>10434.926704917138</v>
      </c>
    </row>
    <row r="31" spans="1:5" x14ac:dyDescent="0.3">
      <c r="A31">
        <v>1133.7883300000001</v>
      </c>
      <c r="B31">
        <v>1018.4408570000001</v>
      </c>
      <c r="C31">
        <f t="shared" si="0"/>
        <v>13305.039527485738</v>
      </c>
      <c r="D31">
        <v>1177.033081</v>
      </c>
      <c r="E31">
        <f t="shared" si="1"/>
        <v>1870.1084890519967</v>
      </c>
    </row>
    <row r="32" spans="1:5" x14ac:dyDescent="0.3">
      <c r="A32">
        <v>753.66644299999996</v>
      </c>
      <c r="B32">
        <v>794.89868200000001</v>
      </c>
      <c r="C32">
        <f t="shared" si="0"/>
        <v>1700.097532953125</v>
      </c>
      <c r="D32">
        <v>887.59551999999996</v>
      </c>
      <c r="E32">
        <f t="shared" si="1"/>
        <v>17936.997666071929</v>
      </c>
    </row>
    <row r="33" spans="1:5" x14ac:dyDescent="0.3">
      <c r="A33">
        <v>361.70526100000001</v>
      </c>
      <c r="B33">
        <v>305.05325299999998</v>
      </c>
      <c r="C33">
        <f t="shared" si="0"/>
        <v>3209.4500104320668</v>
      </c>
      <c r="D33">
        <v>668.45111099999997</v>
      </c>
      <c r="E33">
        <f t="shared" si="1"/>
        <v>94093.016492222479</v>
      </c>
    </row>
    <row r="34" spans="1:5" x14ac:dyDescent="0.3">
      <c r="A34">
        <v>263.96978799999999</v>
      </c>
      <c r="B34">
        <v>203.974457</v>
      </c>
      <c r="C34">
        <f t="shared" si="0"/>
        <v>3599.4397417995601</v>
      </c>
      <c r="D34">
        <v>528.70684800000004</v>
      </c>
      <c r="E34">
        <f t="shared" si="1"/>
        <v>70085.710937443626</v>
      </c>
    </row>
    <row r="35" spans="1:5" x14ac:dyDescent="0.3">
      <c r="A35">
        <v>229.224335</v>
      </c>
      <c r="B35">
        <v>179.95941199999999</v>
      </c>
      <c r="C35">
        <f t="shared" si="0"/>
        <v>2427.0326381959298</v>
      </c>
      <c r="D35">
        <v>457.80844100000002</v>
      </c>
      <c r="E35">
        <f t="shared" si="1"/>
        <v>52250.693515819243</v>
      </c>
    </row>
    <row r="36" spans="1:5" x14ac:dyDescent="0.3">
      <c r="A36">
        <v>367.91632099999998</v>
      </c>
      <c r="B36">
        <v>617.558899</v>
      </c>
      <c r="C36">
        <f t="shared" si="0"/>
        <v>62321.416750486089</v>
      </c>
      <c r="D36">
        <v>656.06707800000004</v>
      </c>
      <c r="E36">
        <f t="shared" si="1"/>
        <v>83030.858759673079</v>
      </c>
    </row>
    <row r="37" spans="1:5" x14ac:dyDescent="0.3">
      <c r="A37">
        <v>864.65417500000001</v>
      </c>
      <c r="B37">
        <v>1053.294067</v>
      </c>
      <c r="C37">
        <f t="shared" si="0"/>
        <v>35585.008853771673</v>
      </c>
      <c r="D37">
        <v>1173.9798579999999</v>
      </c>
      <c r="E37">
        <f t="shared" si="1"/>
        <v>95682.378163416433</v>
      </c>
    </row>
    <row r="38" spans="1:5" x14ac:dyDescent="0.3">
      <c r="A38">
        <v>1253.384399</v>
      </c>
      <c r="B38">
        <v>1220.0203859999999</v>
      </c>
      <c r="C38">
        <f t="shared" si="0"/>
        <v>1113.1573634641766</v>
      </c>
      <c r="D38">
        <v>1462.4147949999999</v>
      </c>
      <c r="E38">
        <f t="shared" si="1"/>
        <v>43693.706451916769</v>
      </c>
    </row>
    <row r="39" spans="1:5" x14ac:dyDescent="0.3">
      <c r="A39">
        <v>710.30157499999996</v>
      </c>
      <c r="B39">
        <v>1183.4285890000001</v>
      </c>
      <c r="C39">
        <f t="shared" si="0"/>
        <v>223849.17137655633</v>
      </c>
      <c r="D39">
        <v>1048.041504</v>
      </c>
      <c r="E39">
        <f t="shared" si="1"/>
        <v>114068.2596409251</v>
      </c>
    </row>
    <row r="40" spans="1:5" x14ac:dyDescent="0.3">
      <c r="A40">
        <v>582.61248799999998</v>
      </c>
      <c r="B40">
        <v>764.75292999999999</v>
      </c>
      <c r="C40">
        <f t="shared" si="0"/>
        <v>33175.140611955365</v>
      </c>
      <c r="D40">
        <v>950.83935499999995</v>
      </c>
      <c r="E40">
        <f t="shared" si="1"/>
        <v>135591.02558063567</v>
      </c>
    </row>
    <row r="41" spans="1:5" x14ac:dyDescent="0.3">
      <c r="A41">
        <v>754.96283000000005</v>
      </c>
      <c r="B41">
        <v>991.75903300000004</v>
      </c>
      <c r="C41">
        <f t="shared" si="0"/>
        <v>56072.441755217202</v>
      </c>
      <c r="D41">
        <v>925.60082999999997</v>
      </c>
      <c r="E41">
        <f t="shared" si="1"/>
        <v>29117.327043999972</v>
      </c>
    </row>
    <row r="42" spans="1:5" x14ac:dyDescent="0.3">
      <c r="A42">
        <v>1080.149414</v>
      </c>
      <c r="B42">
        <v>1098.6385499999999</v>
      </c>
      <c r="C42">
        <f t="shared" si="0"/>
        <v>341.84815002649293</v>
      </c>
      <c r="D42">
        <v>1149.965698</v>
      </c>
      <c r="E42">
        <f t="shared" si="1"/>
        <v>4874.3135115686555</v>
      </c>
    </row>
    <row r="43" spans="1:5" x14ac:dyDescent="0.3">
      <c r="A43">
        <v>681.03173800000002</v>
      </c>
      <c r="B43">
        <v>691.746216</v>
      </c>
      <c r="C43">
        <f t="shared" si="0"/>
        <v>114.80003881248369</v>
      </c>
      <c r="D43">
        <v>747.29620399999999</v>
      </c>
      <c r="E43">
        <f t="shared" si="1"/>
        <v>4390.9794542651516</v>
      </c>
    </row>
    <row r="44" spans="1:5" x14ac:dyDescent="0.3">
      <c r="A44">
        <v>415.709564</v>
      </c>
      <c r="B44">
        <v>448.56427000000002</v>
      </c>
      <c r="C44">
        <f t="shared" si="0"/>
        <v>1079.4317063464375</v>
      </c>
      <c r="D44">
        <v>719.55969200000004</v>
      </c>
      <c r="E44">
        <f t="shared" si="1"/>
        <v>92324.900285616415</v>
      </c>
    </row>
    <row r="45" spans="1:5" x14ac:dyDescent="0.3">
      <c r="A45">
        <v>257.968231</v>
      </c>
      <c r="B45">
        <v>229.555969</v>
      </c>
      <c r="C45">
        <f t="shared" si="0"/>
        <v>807.2566319566439</v>
      </c>
      <c r="D45">
        <v>571.85199</v>
      </c>
      <c r="E45">
        <f t="shared" si="1"/>
        <v>98523.014163970074</v>
      </c>
    </row>
    <row r="46" spans="1:5" x14ac:dyDescent="0.3">
      <c r="A46">
        <v>222.282532</v>
      </c>
      <c r="B46">
        <v>261.60162400000002</v>
      </c>
      <c r="C46">
        <f t="shared" si="0"/>
        <v>1545.9909957044649</v>
      </c>
      <c r="D46">
        <v>486.23703</v>
      </c>
      <c r="E46">
        <f t="shared" si="1"/>
        <v>69671.977014432006</v>
      </c>
    </row>
    <row r="47" spans="1:5" x14ac:dyDescent="0.3">
      <c r="A47">
        <v>285.65463299999999</v>
      </c>
      <c r="B47">
        <v>487.46621699999997</v>
      </c>
      <c r="C47">
        <f t="shared" si="0"/>
        <v>40727.91543658905</v>
      </c>
      <c r="D47">
        <v>520.97601299999997</v>
      </c>
      <c r="E47">
        <f t="shared" si="1"/>
        <v>55376.151885104387</v>
      </c>
    </row>
    <row r="48" spans="1:5" x14ac:dyDescent="0.3">
      <c r="A48">
        <v>326.76632699999999</v>
      </c>
      <c r="B48">
        <v>460.846588</v>
      </c>
      <c r="C48">
        <f t="shared" si="0"/>
        <v>17977.516389828124</v>
      </c>
      <c r="D48">
        <v>844.43609600000002</v>
      </c>
      <c r="E48">
        <f t="shared" si="1"/>
        <v>267981.98973651347</v>
      </c>
    </row>
    <row r="49" spans="1:5" x14ac:dyDescent="0.3">
      <c r="A49">
        <v>576.64959699999997</v>
      </c>
      <c r="B49">
        <v>746.40460199999995</v>
      </c>
      <c r="C49">
        <f t="shared" si="0"/>
        <v>28816.761722550018</v>
      </c>
      <c r="D49">
        <v>798.19201699999996</v>
      </c>
      <c r="E49">
        <f t="shared" si="1"/>
        <v>49081.043859456397</v>
      </c>
    </row>
    <row r="50" spans="1:5" x14ac:dyDescent="0.3">
      <c r="A50">
        <v>436.12970000000001</v>
      </c>
      <c r="B50">
        <v>580.84362799999997</v>
      </c>
      <c r="C50">
        <f t="shared" si="0"/>
        <v>20942.12095718917</v>
      </c>
      <c r="D50">
        <v>723.31286599999999</v>
      </c>
      <c r="E50">
        <f t="shared" si="1"/>
        <v>82474.170833783544</v>
      </c>
    </row>
    <row r="51" spans="1:5" x14ac:dyDescent="0.3">
      <c r="A51">
        <v>600.56970200000001</v>
      </c>
      <c r="B51">
        <v>804.66430700000001</v>
      </c>
      <c r="C51">
        <f t="shared" si="0"/>
        <v>41654.607790106027</v>
      </c>
      <c r="D51">
        <v>795.57446300000004</v>
      </c>
      <c r="E51">
        <f t="shared" si="1"/>
        <v>38026.856812667131</v>
      </c>
    </row>
    <row r="52" spans="1:5" x14ac:dyDescent="0.3">
      <c r="A52">
        <v>1873.2879640000001</v>
      </c>
      <c r="B52">
        <v>1782.2780760000001</v>
      </c>
      <c r="C52">
        <f t="shared" si="0"/>
        <v>8282.7997137725524</v>
      </c>
      <c r="D52">
        <v>1571.4895019999999</v>
      </c>
      <c r="E52">
        <f t="shared" si="1"/>
        <v>91082.311665565561</v>
      </c>
    </row>
    <row r="53" spans="1:5" x14ac:dyDescent="0.3">
      <c r="A53">
        <v>1551.928345</v>
      </c>
      <c r="B53">
        <v>1980.780884</v>
      </c>
      <c r="C53">
        <f t="shared" si="0"/>
        <v>183914.50020674651</v>
      </c>
      <c r="D53">
        <v>1814.7989500000001</v>
      </c>
      <c r="E53">
        <f t="shared" si="1"/>
        <v>69100.954973066066</v>
      </c>
    </row>
    <row r="54" spans="1:5" x14ac:dyDescent="0.3">
      <c r="A54">
        <v>897.42413299999998</v>
      </c>
      <c r="B54">
        <v>1152.4239500000001</v>
      </c>
      <c r="C54">
        <f t="shared" si="0"/>
        <v>65024.906670033553</v>
      </c>
      <c r="D54">
        <v>1225.5169679999999</v>
      </c>
      <c r="E54">
        <f t="shared" si="1"/>
        <v>107644.90837833718</v>
      </c>
    </row>
    <row r="55" spans="1:5" x14ac:dyDescent="0.3">
      <c r="A55">
        <v>910.58184800000004</v>
      </c>
      <c r="B55">
        <v>951.55035399999997</v>
      </c>
      <c r="C55">
        <f t="shared" si="0"/>
        <v>1678.4184838720305</v>
      </c>
      <c r="D55">
        <v>1128.4873050000001</v>
      </c>
      <c r="E55">
        <f t="shared" si="1"/>
        <v>47482.78819037888</v>
      </c>
    </row>
    <row r="56" spans="1:5" x14ac:dyDescent="0.3">
      <c r="A56">
        <v>372.05276500000002</v>
      </c>
      <c r="B56">
        <v>479.937408</v>
      </c>
      <c r="C56">
        <f t="shared" si="0"/>
        <v>11639.096195237445</v>
      </c>
      <c r="D56">
        <v>694.44226100000003</v>
      </c>
      <c r="E56">
        <f t="shared" si="1"/>
        <v>103934.98713113402</v>
      </c>
    </row>
    <row r="57" spans="1:5" x14ac:dyDescent="0.3">
      <c r="A57">
        <v>285.99801600000001</v>
      </c>
      <c r="B57">
        <v>288.47155800000002</v>
      </c>
      <c r="C57">
        <f t="shared" si="0"/>
        <v>6.1184100257640441</v>
      </c>
      <c r="D57">
        <v>604.34143100000006</v>
      </c>
      <c r="E57">
        <f t="shared" si="1"/>
        <v>101342.52987386225</v>
      </c>
    </row>
    <row r="58" spans="1:5" x14ac:dyDescent="0.3">
      <c r="A58">
        <v>237.53486599999999</v>
      </c>
      <c r="B58">
        <v>220.46371500000001</v>
      </c>
      <c r="C58">
        <f t="shared" si="0"/>
        <v>291.4241964648005</v>
      </c>
      <c r="D58">
        <v>519.379639</v>
      </c>
      <c r="E58">
        <f t="shared" si="1"/>
        <v>79436.47606742155</v>
      </c>
    </row>
    <row r="59" spans="1:5" x14ac:dyDescent="0.3">
      <c r="A59">
        <v>217.18800400000001</v>
      </c>
      <c r="B59">
        <v>230.39604199999999</v>
      </c>
      <c r="C59">
        <f t="shared" si="0"/>
        <v>174.45226780944367</v>
      </c>
      <c r="D59">
        <v>464.84927399999998</v>
      </c>
      <c r="E59">
        <f t="shared" si="1"/>
        <v>61336.10465801289</v>
      </c>
    </row>
    <row r="60" spans="1:5" x14ac:dyDescent="0.3">
      <c r="A60">
        <v>275.93164100000001</v>
      </c>
      <c r="B60">
        <v>546.66125499999998</v>
      </c>
      <c r="C60">
        <f t="shared" si="0"/>
        <v>73294.523896588973</v>
      </c>
      <c r="D60">
        <v>607.82019000000003</v>
      </c>
      <c r="E60">
        <f t="shared" si="1"/>
        <v>110150.00895732541</v>
      </c>
    </row>
    <row r="61" spans="1:5" x14ac:dyDescent="0.3">
      <c r="A61">
        <v>884.27380400000004</v>
      </c>
      <c r="B61">
        <v>1196.9727780000001</v>
      </c>
      <c r="C61">
        <f t="shared" si="0"/>
        <v>97780.648340652682</v>
      </c>
      <c r="D61">
        <v>1234.5656739999999</v>
      </c>
      <c r="E61">
        <f t="shared" si="1"/>
        <v>122704.39418809683</v>
      </c>
    </row>
    <row r="62" spans="1:5" x14ac:dyDescent="0.3">
      <c r="A62">
        <v>1565.958496</v>
      </c>
      <c r="B62">
        <v>1636.6522219999999</v>
      </c>
      <c r="C62">
        <f t="shared" si="0"/>
        <v>4997.6028957630715</v>
      </c>
      <c r="D62">
        <v>1686.9255370000001</v>
      </c>
      <c r="E62">
        <f t="shared" si="1"/>
        <v>14633.025008295706</v>
      </c>
    </row>
    <row r="63" spans="1:5" x14ac:dyDescent="0.3">
      <c r="A63">
        <v>801.40057400000001</v>
      </c>
      <c r="B63">
        <v>968.21392800000001</v>
      </c>
      <c r="C63">
        <f t="shared" si="0"/>
        <v>27826.695072729319</v>
      </c>
      <c r="D63">
        <v>1174.0173339999999</v>
      </c>
      <c r="E63">
        <f t="shared" si="1"/>
        <v>138843.24983289751</v>
      </c>
    </row>
    <row r="64" spans="1:5" x14ac:dyDescent="0.3">
      <c r="A64">
        <v>751.597534</v>
      </c>
      <c r="B64">
        <v>791.06390399999998</v>
      </c>
      <c r="C64">
        <f t="shared" si="0"/>
        <v>1557.5943609768988</v>
      </c>
      <c r="D64">
        <v>881.62109399999997</v>
      </c>
      <c r="E64">
        <f t="shared" si="1"/>
        <v>16906.126155073594</v>
      </c>
    </row>
    <row r="65" spans="1:5" x14ac:dyDescent="0.3">
      <c r="A65">
        <v>376.97033699999997</v>
      </c>
      <c r="B65">
        <v>676.31897000000004</v>
      </c>
      <c r="C65">
        <f t="shared" si="0"/>
        <v>89609.604078968725</v>
      </c>
      <c r="D65">
        <v>704.20819100000006</v>
      </c>
      <c r="E65">
        <f t="shared" si="1"/>
        <v>107084.61309052537</v>
      </c>
    </row>
    <row r="66" spans="1:5" x14ac:dyDescent="0.3">
      <c r="A66">
        <v>498.23324600000001</v>
      </c>
      <c r="B66">
        <v>717.223389</v>
      </c>
      <c r="C66">
        <f t="shared" si="0"/>
        <v>47956.682731160443</v>
      </c>
      <c r="D66">
        <v>837.87133800000004</v>
      </c>
      <c r="E66">
        <f t="shared" si="1"/>
        <v>115354.03353740048</v>
      </c>
    </row>
    <row r="67" spans="1:5" x14ac:dyDescent="0.3">
      <c r="A67">
        <v>341.84207199999997</v>
      </c>
      <c r="B67">
        <v>434.72403000000003</v>
      </c>
      <c r="C67">
        <f t="shared" si="0"/>
        <v>8627.0581219137748</v>
      </c>
      <c r="D67">
        <v>645.36499000000003</v>
      </c>
      <c r="E67">
        <f t="shared" si="1"/>
        <v>92126.161751234758</v>
      </c>
    </row>
    <row r="68" spans="1:5" x14ac:dyDescent="0.3">
      <c r="A68">
        <v>256.22345000000001</v>
      </c>
      <c r="B68">
        <v>270.928223</v>
      </c>
      <c r="C68">
        <f t="shared" ref="C68:C110" si="2">(A68-B68)^2</f>
        <v>216.23034898152866</v>
      </c>
      <c r="D68">
        <v>564.21295199999997</v>
      </c>
      <c r="E68">
        <f t="shared" ref="E68:E110" si="3">(A68-D68)^2</f>
        <v>94857.533342207986</v>
      </c>
    </row>
    <row r="69" spans="1:5" x14ac:dyDescent="0.3">
      <c r="A69">
        <v>208.8871</v>
      </c>
      <c r="B69">
        <v>208.705063</v>
      </c>
      <c r="C69">
        <f t="shared" si="2"/>
        <v>3.3137469369002991E-2</v>
      </c>
      <c r="D69">
        <v>467.08895899999999</v>
      </c>
      <c r="E69">
        <f t="shared" si="3"/>
        <v>66668.199991055881</v>
      </c>
    </row>
    <row r="70" spans="1:5" x14ac:dyDescent="0.3">
      <c r="A70">
        <v>189.26679999999999</v>
      </c>
      <c r="B70">
        <v>178.94577000000001</v>
      </c>
      <c r="C70">
        <f t="shared" si="2"/>
        <v>106.52366026089956</v>
      </c>
      <c r="D70">
        <v>407.90698200000003</v>
      </c>
      <c r="E70">
        <f t="shared" si="3"/>
        <v>47803.529184993138</v>
      </c>
    </row>
    <row r="71" spans="1:5" x14ac:dyDescent="0.3">
      <c r="A71">
        <v>191.85063199999999</v>
      </c>
      <c r="B71">
        <v>248.36793499999999</v>
      </c>
      <c r="C71">
        <f t="shared" si="2"/>
        <v>3194.2055383938086</v>
      </c>
      <c r="D71">
        <v>418.96896400000003</v>
      </c>
      <c r="E71">
        <f t="shared" si="3"/>
        <v>51582.736730462238</v>
      </c>
    </row>
    <row r="72" spans="1:5" x14ac:dyDescent="0.3">
      <c r="A72">
        <v>190.93313599999999</v>
      </c>
      <c r="B72">
        <v>247.260651</v>
      </c>
      <c r="C72">
        <f t="shared" si="2"/>
        <v>3172.7889460752258</v>
      </c>
      <c r="D72">
        <v>404.16137700000002</v>
      </c>
      <c r="E72">
        <f t="shared" si="3"/>
        <v>45466.282759954091</v>
      </c>
    </row>
    <row r="73" spans="1:5" x14ac:dyDescent="0.3">
      <c r="A73">
        <v>384.24408</v>
      </c>
      <c r="B73">
        <v>794.25335700000005</v>
      </c>
      <c r="C73">
        <f t="shared" si="2"/>
        <v>168107.60722606277</v>
      </c>
      <c r="D73">
        <v>937.31402600000001</v>
      </c>
      <c r="E73">
        <f t="shared" si="3"/>
        <v>305886.36516844301</v>
      </c>
    </row>
    <row r="74" spans="1:5" x14ac:dyDescent="0.3">
      <c r="A74">
        <v>1219.9113769999999</v>
      </c>
      <c r="B74">
        <v>1521.446289</v>
      </c>
      <c r="C74">
        <f t="shared" si="2"/>
        <v>90923.303154847788</v>
      </c>
      <c r="D74">
        <v>1537.015259</v>
      </c>
      <c r="E74">
        <f t="shared" si="3"/>
        <v>100554.87197947</v>
      </c>
    </row>
    <row r="75" spans="1:5" x14ac:dyDescent="0.3">
      <c r="A75">
        <v>927.793274</v>
      </c>
      <c r="B75">
        <v>1442.4888920000001</v>
      </c>
      <c r="C75">
        <f t="shared" si="2"/>
        <v>264911.57918840199</v>
      </c>
      <c r="D75">
        <v>1234.807251</v>
      </c>
      <c r="E75">
        <f t="shared" si="3"/>
        <v>94257.582073356505</v>
      </c>
    </row>
    <row r="76" spans="1:5" x14ac:dyDescent="0.3">
      <c r="A76">
        <v>1106.7476810000001</v>
      </c>
      <c r="B76">
        <v>1322.7008060000001</v>
      </c>
      <c r="C76">
        <f t="shared" si="2"/>
        <v>46635.752197265625</v>
      </c>
      <c r="D76">
        <v>1357.1419679999999</v>
      </c>
      <c r="E76">
        <f t="shared" si="3"/>
        <v>62697.298962238296</v>
      </c>
    </row>
    <row r="77" spans="1:5" x14ac:dyDescent="0.3">
      <c r="A77">
        <v>1131.4384769999999</v>
      </c>
      <c r="B77">
        <v>1554.528564</v>
      </c>
      <c r="C77">
        <f t="shared" si="2"/>
        <v>179005.22171766759</v>
      </c>
      <c r="D77">
        <v>1424.6910399999999</v>
      </c>
      <c r="E77">
        <f t="shared" si="3"/>
        <v>85997.06570606897</v>
      </c>
    </row>
    <row r="78" spans="1:5" x14ac:dyDescent="0.3">
      <c r="A78">
        <v>916.15417500000001</v>
      </c>
      <c r="B78">
        <v>905.47735599999999</v>
      </c>
      <c r="C78">
        <f t="shared" si="2"/>
        <v>113.9944639587615</v>
      </c>
      <c r="D78">
        <v>1000.441345</v>
      </c>
      <c r="E78">
        <f t="shared" si="3"/>
        <v>7104.3270266088912</v>
      </c>
    </row>
    <row r="79" spans="1:5" x14ac:dyDescent="0.3">
      <c r="A79">
        <v>532.37408400000004</v>
      </c>
      <c r="B79">
        <v>506.33004799999998</v>
      </c>
      <c r="C79">
        <f t="shared" si="2"/>
        <v>678.29181116929919</v>
      </c>
      <c r="D79">
        <v>708.11975099999995</v>
      </c>
      <c r="E79">
        <f t="shared" si="3"/>
        <v>30886.53946927486</v>
      </c>
    </row>
    <row r="80" spans="1:5" x14ac:dyDescent="0.3">
      <c r="A80">
        <v>302.72406000000001</v>
      </c>
      <c r="B80">
        <v>383.17141700000002</v>
      </c>
      <c r="C80">
        <f t="shared" si="2"/>
        <v>6471.7772482854507</v>
      </c>
      <c r="D80">
        <v>618.63610800000004</v>
      </c>
      <c r="E80">
        <f t="shared" si="3"/>
        <v>99800.42207155432</v>
      </c>
    </row>
    <row r="81" spans="1:5" x14ac:dyDescent="0.3">
      <c r="A81">
        <v>250.24693300000001</v>
      </c>
      <c r="B81">
        <v>298.53332499999999</v>
      </c>
      <c r="C81">
        <f t="shared" si="2"/>
        <v>2331.5756523776618</v>
      </c>
      <c r="D81">
        <v>564.589294</v>
      </c>
      <c r="E81">
        <f t="shared" si="3"/>
        <v>98811.119919054312</v>
      </c>
    </row>
    <row r="82" spans="1:5" x14ac:dyDescent="0.3">
      <c r="A82">
        <v>214.415085</v>
      </c>
      <c r="B82">
        <v>185.26913500000001</v>
      </c>
      <c r="C82">
        <f t="shared" si="2"/>
        <v>849.48640140249995</v>
      </c>
      <c r="D82">
        <v>468.22912600000001</v>
      </c>
      <c r="E82">
        <f t="shared" si="3"/>
        <v>64421.567408749681</v>
      </c>
    </row>
    <row r="83" spans="1:5" x14ac:dyDescent="0.3">
      <c r="A83">
        <v>204.37380999999999</v>
      </c>
      <c r="B83">
        <v>220.625336</v>
      </c>
      <c r="C83">
        <f t="shared" si="2"/>
        <v>264.11209732867638</v>
      </c>
      <c r="D83">
        <v>428.25134300000002</v>
      </c>
      <c r="E83">
        <f t="shared" si="3"/>
        <v>50121.149782166103</v>
      </c>
    </row>
    <row r="84" spans="1:5" x14ac:dyDescent="0.3">
      <c r="A84">
        <v>448.40768400000002</v>
      </c>
      <c r="B84">
        <v>1073.974731</v>
      </c>
      <c r="C84">
        <f t="shared" si="2"/>
        <v>391334.13029230019</v>
      </c>
      <c r="D84">
        <v>1140.429443</v>
      </c>
      <c r="E84">
        <f t="shared" si="3"/>
        <v>478894.11492945405</v>
      </c>
    </row>
    <row r="85" spans="1:5" x14ac:dyDescent="0.3">
      <c r="A85">
        <v>441.26672400000001</v>
      </c>
      <c r="B85">
        <v>793.58013900000003</v>
      </c>
      <c r="C85">
        <f t="shared" si="2"/>
        <v>124124.74238896224</v>
      </c>
      <c r="D85">
        <v>979.730591</v>
      </c>
      <c r="E85">
        <f t="shared" si="3"/>
        <v>289943.33606459363</v>
      </c>
    </row>
    <row r="86" spans="1:5" x14ac:dyDescent="0.3">
      <c r="A86">
        <v>825.22674600000005</v>
      </c>
      <c r="B86">
        <v>558.17346199999997</v>
      </c>
      <c r="C86">
        <f t="shared" si="2"/>
        <v>71317.456495184699</v>
      </c>
      <c r="D86">
        <v>744.06353799999999</v>
      </c>
      <c r="E86">
        <f t="shared" si="3"/>
        <v>6587.4663328512725</v>
      </c>
    </row>
    <row r="87" spans="1:5" x14ac:dyDescent="0.3">
      <c r="A87">
        <v>601.22076400000003</v>
      </c>
      <c r="B87">
        <v>1306.3138429999999</v>
      </c>
      <c r="C87">
        <f t="shared" si="2"/>
        <v>497156.25005370006</v>
      </c>
      <c r="D87">
        <v>1022.637878</v>
      </c>
      <c r="E87">
        <f t="shared" si="3"/>
        <v>177592.38397208898</v>
      </c>
    </row>
    <row r="88" spans="1:5" x14ac:dyDescent="0.3">
      <c r="A88">
        <v>1141.814697</v>
      </c>
      <c r="B88">
        <v>1603.3817140000001</v>
      </c>
      <c r="C88">
        <f t="shared" si="2"/>
        <v>213044.11118227837</v>
      </c>
      <c r="D88">
        <v>1736.261475</v>
      </c>
      <c r="E88">
        <f t="shared" si="3"/>
        <v>353366.9718745813</v>
      </c>
    </row>
    <row r="89" spans="1:5" x14ac:dyDescent="0.3">
      <c r="A89">
        <v>1615.4057620000001</v>
      </c>
      <c r="B89">
        <v>2292.4357909999999</v>
      </c>
      <c r="C89">
        <f t="shared" si="2"/>
        <v>458369.66016774054</v>
      </c>
      <c r="D89">
        <v>1806.8481449999999</v>
      </c>
      <c r="E89">
        <f t="shared" si="3"/>
        <v>36650.186008718629</v>
      </c>
    </row>
    <row r="90" spans="1:5" x14ac:dyDescent="0.3">
      <c r="A90">
        <v>1134.9361570000001</v>
      </c>
      <c r="B90">
        <v>1543.666138</v>
      </c>
      <c r="C90">
        <f t="shared" si="2"/>
        <v>167060.19736826033</v>
      </c>
      <c r="D90">
        <v>1565.273193</v>
      </c>
      <c r="E90">
        <f t="shared" si="3"/>
        <v>185189.96455326522</v>
      </c>
    </row>
    <row r="91" spans="1:5" x14ac:dyDescent="0.3">
      <c r="A91">
        <v>1207.5992429999999</v>
      </c>
      <c r="B91">
        <v>987.72027600000001</v>
      </c>
      <c r="C91">
        <f t="shared" si="2"/>
        <v>48346.760128987036</v>
      </c>
      <c r="D91">
        <v>1246.8663329999999</v>
      </c>
      <c r="E91">
        <f t="shared" si="3"/>
        <v>1541.9043570681042</v>
      </c>
    </row>
    <row r="92" spans="1:5" x14ac:dyDescent="0.3">
      <c r="A92">
        <v>567.85583499999996</v>
      </c>
      <c r="B92">
        <v>319.59634399999999</v>
      </c>
      <c r="C92">
        <f t="shared" si="2"/>
        <v>61632.774871579066</v>
      </c>
      <c r="D92">
        <v>679.18804899999998</v>
      </c>
      <c r="E92">
        <f t="shared" si="3"/>
        <v>12394.861874141801</v>
      </c>
    </row>
    <row r="93" spans="1:5" x14ac:dyDescent="0.3">
      <c r="A93">
        <v>293.45443699999998</v>
      </c>
      <c r="B93">
        <v>210.33111600000001</v>
      </c>
      <c r="C93">
        <f t="shared" si="2"/>
        <v>6909.4864940690368</v>
      </c>
      <c r="D93">
        <v>547.41668700000002</v>
      </c>
      <c r="E93">
        <f t="shared" si="3"/>
        <v>64496.824425062521</v>
      </c>
    </row>
    <row r="94" spans="1:5" x14ac:dyDescent="0.3">
      <c r="A94">
        <v>248.89532500000001</v>
      </c>
      <c r="B94">
        <v>186.03424100000001</v>
      </c>
      <c r="C94">
        <f t="shared" si="2"/>
        <v>3951.5158816550565</v>
      </c>
      <c r="D94">
        <v>476.555542</v>
      </c>
      <c r="E94">
        <f t="shared" si="3"/>
        <v>51829.174404487087</v>
      </c>
    </row>
    <row r="95" spans="1:5" x14ac:dyDescent="0.3">
      <c r="A95">
        <v>254.80304000000001</v>
      </c>
      <c r="B95">
        <v>359.03771999999998</v>
      </c>
      <c r="C95">
        <f t="shared" si="2"/>
        <v>10864.868514702393</v>
      </c>
      <c r="D95">
        <v>520.26434300000005</v>
      </c>
      <c r="E95">
        <f t="shared" si="3"/>
        <v>70469.703390457827</v>
      </c>
    </row>
    <row r="96" spans="1:5" x14ac:dyDescent="0.3">
      <c r="A96">
        <v>499.50842299999999</v>
      </c>
      <c r="B96">
        <v>781.90948500000002</v>
      </c>
      <c r="C96">
        <f t="shared" si="2"/>
        <v>79750.359818727855</v>
      </c>
      <c r="D96">
        <v>977.38995399999999</v>
      </c>
      <c r="E96">
        <f t="shared" si="3"/>
        <v>228370.75767090396</v>
      </c>
    </row>
    <row r="97" spans="1:5" x14ac:dyDescent="0.3">
      <c r="A97">
        <v>893.62280299999998</v>
      </c>
      <c r="B97">
        <v>1205.651611</v>
      </c>
      <c r="C97">
        <f t="shared" si="2"/>
        <v>97361.977021900879</v>
      </c>
      <c r="D97">
        <v>1289.158447</v>
      </c>
      <c r="E97">
        <f t="shared" si="3"/>
        <v>156448.44567449478</v>
      </c>
    </row>
    <row r="98" spans="1:5" x14ac:dyDescent="0.3">
      <c r="A98">
        <v>506.86859099999998</v>
      </c>
      <c r="B98">
        <v>728.09130900000002</v>
      </c>
      <c r="C98">
        <f t="shared" si="2"/>
        <v>48939.490959307543</v>
      </c>
      <c r="D98">
        <v>898.05407700000001</v>
      </c>
      <c r="E98">
        <f t="shared" si="3"/>
        <v>153026.08445705622</v>
      </c>
    </row>
    <row r="99" spans="1:5" x14ac:dyDescent="0.3">
      <c r="A99">
        <v>834.85742200000004</v>
      </c>
      <c r="B99">
        <v>1091.1674800000001</v>
      </c>
      <c r="C99">
        <f t="shared" si="2"/>
        <v>65694.845831963379</v>
      </c>
      <c r="D99">
        <v>1026.7639160000001</v>
      </c>
      <c r="E99">
        <f t="shared" si="3"/>
        <v>36828.102439372058</v>
      </c>
    </row>
    <row r="100" spans="1:5" x14ac:dyDescent="0.3">
      <c r="A100">
        <v>614.72723399999995</v>
      </c>
      <c r="B100">
        <v>540.65490699999998</v>
      </c>
      <c r="C100">
        <f t="shared" si="2"/>
        <v>5486.7096271949249</v>
      </c>
      <c r="D100">
        <v>890.27716099999998</v>
      </c>
      <c r="E100">
        <f t="shared" si="3"/>
        <v>75927.762269705345</v>
      </c>
    </row>
    <row r="101" spans="1:5" x14ac:dyDescent="0.3">
      <c r="A101">
        <v>650.31518600000004</v>
      </c>
      <c r="B101">
        <v>1170.813721</v>
      </c>
      <c r="C101">
        <f t="shared" si="2"/>
        <v>270918.72493714618</v>
      </c>
      <c r="D101">
        <v>1062.276001</v>
      </c>
      <c r="E101">
        <f t="shared" si="3"/>
        <v>169711.71309546416</v>
      </c>
    </row>
    <row r="102" spans="1:5" x14ac:dyDescent="0.3">
      <c r="A102">
        <v>1025.5722659999999</v>
      </c>
      <c r="B102">
        <v>1086.9263920000001</v>
      </c>
      <c r="C102">
        <f t="shared" si="2"/>
        <v>3764.3287772238978</v>
      </c>
      <c r="D102">
        <v>1164.651611</v>
      </c>
      <c r="E102">
        <f t="shared" si="3"/>
        <v>19343.064205629053</v>
      </c>
    </row>
    <row r="103" spans="1:5" x14ac:dyDescent="0.3">
      <c r="A103">
        <v>551.50140399999998</v>
      </c>
      <c r="B103">
        <v>412.84207199999997</v>
      </c>
      <c r="C103">
        <f t="shared" si="2"/>
        <v>19226.410350686227</v>
      </c>
      <c r="D103">
        <v>675.25543200000004</v>
      </c>
      <c r="E103">
        <f t="shared" si="3"/>
        <v>15315.059446224799</v>
      </c>
    </row>
    <row r="104" spans="1:5" x14ac:dyDescent="0.3">
      <c r="A104">
        <v>286.96630900000002</v>
      </c>
      <c r="B104">
        <v>215.6763</v>
      </c>
      <c r="C104">
        <f t="shared" si="2"/>
        <v>5082.2653832200849</v>
      </c>
      <c r="D104">
        <v>532.85900900000001</v>
      </c>
      <c r="E104">
        <f t="shared" si="3"/>
        <v>60463.219913289999</v>
      </c>
    </row>
    <row r="105" spans="1:5" x14ac:dyDescent="0.3">
      <c r="A105">
        <v>220.548035</v>
      </c>
      <c r="B105">
        <v>179.191666</v>
      </c>
      <c r="C105">
        <f t="shared" si="2"/>
        <v>1710.3492568641611</v>
      </c>
      <c r="D105">
        <v>450.621826</v>
      </c>
      <c r="E105">
        <f t="shared" si="3"/>
        <v>52933.949305111681</v>
      </c>
    </row>
    <row r="106" spans="1:5" x14ac:dyDescent="0.3">
      <c r="A106">
        <v>191.51959199999999</v>
      </c>
      <c r="B106">
        <v>172.791031</v>
      </c>
      <c r="C106">
        <f t="shared" si="2"/>
        <v>350.75899713072045</v>
      </c>
      <c r="D106">
        <v>400.78598</v>
      </c>
      <c r="E106">
        <f t="shared" si="3"/>
        <v>43792.421146566543</v>
      </c>
    </row>
    <row r="107" spans="1:5" x14ac:dyDescent="0.3">
      <c r="A107">
        <v>176.284592</v>
      </c>
      <c r="B107">
        <v>173.82925399999999</v>
      </c>
      <c r="C107">
        <f t="shared" si="2"/>
        <v>6.028684694244058</v>
      </c>
      <c r="D107">
        <v>367.90493800000002</v>
      </c>
      <c r="E107">
        <f t="shared" si="3"/>
        <v>36718.357001159718</v>
      </c>
    </row>
    <row r="108" spans="1:5" x14ac:dyDescent="0.3">
      <c r="A108">
        <v>175.143539</v>
      </c>
      <c r="B108">
        <v>252.24018899999999</v>
      </c>
      <c r="C108">
        <f t="shared" si="2"/>
        <v>5943.8934412224971</v>
      </c>
      <c r="D108">
        <v>385.82818600000002</v>
      </c>
      <c r="E108">
        <f t="shared" si="3"/>
        <v>44388.020481514613</v>
      </c>
    </row>
    <row r="109" spans="1:5" x14ac:dyDescent="0.3">
      <c r="A109">
        <v>233.51396199999999</v>
      </c>
      <c r="B109">
        <v>473.91308600000002</v>
      </c>
      <c r="C109">
        <f t="shared" si="2"/>
        <v>57791.738819967388</v>
      </c>
      <c r="D109">
        <v>587.36560099999997</v>
      </c>
      <c r="E109">
        <f t="shared" si="3"/>
        <v>125210.9824229863</v>
      </c>
    </row>
    <row r="110" spans="1:5" x14ac:dyDescent="0.3">
      <c r="A110">
        <v>525.43713400000001</v>
      </c>
      <c r="B110">
        <v>872.45636000000002</v>
      </c>
      <c r="C110">
        <f t="shared" si="2"/>
        <v>120422.34321363908</v>
      </c>
      <c r="D110">
        <v>997.08062700000005</v>
      </c>
      <c r="E110">
        <f t="shared" si="3"/>
        <v>222447.58448924107</v>
      </c>
    </row>
    <row r="111" spans="1:5" x14ac:dyDescent="0.3">
      <c r="A111"/>
    </row>
    <row r="112" spans="1:5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 calculator</vt:lpstr>
      <vt:lpstr>Mohawk</vt:lpstr>
      <vt:lpstr>Sheet1</vt:lpstr>
      <vt:lpstr>Lookout49</vt:lpstr>
      <vt:lpstr>Clear Lake</vt:lpstr>
      <vt:lpstr>SFork48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2021-10-09T15:30:18Z</dcterms:modified>
</cp:coreProperties>
</file>