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B56A463B-328D-457A-8A7C-7462D033368F}" xr6:coauthVersionLast="45" xr6:coauthVersionMax="45" xr10:uidLastSave="{00000000-0000-0000-0000-000000000000}"/>
  <bookViews>
    <workbookView xWindow="-108" yWindow="-108" windowWidth="23256" windowHeight="1257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23" i="4" l="1"/>
  <c r="Y23" i="4"/>
  <c r="X23" i="4"/>
  <c r="W23" i="4"/>
  <c r="V23" i="4"/>
  <c r="T23" i="4"/>
  <c r="S23" i="4"/>
  <c r="R23" i="4"/>
  <c r="Q23" i="4"/>
  <c r="O23" i="4"/>
  <c r="N23" i="4"/>
  <c r="M23" i="4"/>
  <c r="L23" i="4"/>
  <c r="J23" i="4"/>
  <c r="I23" i="4"/>
  <c r="H23" i="4"/>
  <c r="G23" i="4"/>
  <c r="BH17" i="4"/>
  <c r="Y17" i="4"/>
  <c r="X17" i="4"/>
  <c r="W17" i="4"/>
  <c r="V17" i="4"/>
  <c r="T17" i="4"/>
  <c r="S17" i="4"/>
  <c r="R17" i="4"/>
  <c r="Q17" i="4"/>
  <c r="O17" i="4"/>
  <c r="N17" i="4"/>
  <c r="M17" i="4"/>
  <c r="L17" i="4"/>
  <c r="J17" i="4"/>
  <c r="I17" i="4"/>
  <c r="H17" i="4"/>
  <c r="G17" i="4"/>
  <c r="BH16" i="4"/>
  <c r="Y16" i="4"/>
  <c r="X16" i="4"/>
  <c r="W16" i="4"/>
  <c r="V16" i="4"/>
  <c r="T16" i="4"/>
  <c r="S16" i="4"/>
  <c r="R16" i="4"/>
  <c r="Q16" i="4"/>
  <c r="O16" i="4"/>
  <c r="N16" i="4"/>
  <c r="M16" i="4"/>
  <c r="L16" i="4"/>
  <c r="J16" i="4"/>
  <c r="I16" i="4"/>
  <c r="H16" i="4"/>
  <c r="G16" i="4"/>
  <c r="BH12" i="4"/>
  <c r="Y12" i="4"/>
  <c r="X12" i="4"/>
  <c r="W12" i="4"/>
  <c r="V12" i="4"/>
  <c r="T12" i="4"/>
  <c r="S12" i="4"/>
  <c r="R12" i="4"/>
  <c r="Q12" i="4"/>
  <c r="O12" i="4"/>
  <c r="N12" i="4"/>
  <c r="M12" i="4"/>
  <c r="L12" i="4"/>
  <c r="J12" i="4"/>
  <c r="I12" i="4"/>
  <c r="H12" i="4"/>
  <c r="G12" i="4"/>
  <c r="BH8" i="4"/>
  <c r="Y8" i="4"/>
  <c r="X8" i="4"/>
  <c r="W8" i="4"/>
  <c r="V8" i="4"/>
  <c r="T8" i="4"/>
  <c r="S8" i="4"/>
  <c r="R8" i="4"/>
  <c r="Q8" i="4"/>
  <c r="O8" i="4"/>
  <c r="N8" i="4"/>
  <c r="M8" i="4"/>
  <c r="L8" i="4"/>
  <c r="J8" i="4"/>
  <c r="I8" i="4"/>
  <c r="H8" i="4"/>
  <c r="G8" i="4"/>
  <c r="V61" i="4" l="1"/>
  <c r="Q61" i="4"/>
  <c r="L61" i="4"/>
  <c r="G61" i="4"/>
  <c r="V68" i="4"/>
  <c r="Q68" i="4"/>
  <c r="L68" i="4"/>
  <c r="G68" i="4"/>
  <c r="V86" i="4"/>
  <c r="Q86" i="4"/>
  <c r="L86" i="4"/>
  <c r="G86" i="4"/>
  <c r="V98" i="4"/>
  <c r="Q98" i="4"/>
  <c r="L98" i="4"/>
  <c r="G98" i="4"/>
  <c r="BH15" i="4"/>
  <c r="Y15" i="4"/>
  <c r="X15" i="4"/>
  <c r="W15" i="4"/>
  <c r="V15" i="4"/>
  <c r="T15" i="4"/>
  <c r="S15" i="4"/>
  <c r="R15" i="4"/>
  <c r="Q15" i="4"/>
  <c r="O15" i="4"/>
  <c r="N15" i="4"/>
  <c r="M15" i="4"/>
  <c r="L15" i="4"/>
  <c r="J15" i="4"/>
  <c r="I15" i="4"/>
  <c r="H15" i="4"/>
  <c r="G15" i="4"/>
  <c r="BH26" i="4"/>
  <c r="Y26" i="4"/>
  <c r="X26" i="4"/>
  <c r="W26" i="4"/>
  <c r="V26" i="4"/>
  <c r="T26" i="4"/>
  <c r="S26" i="4"/>
  <c r="R26" i="4"/>
  <c r="Q26" i="4"/>
  <c r="O26" i="4"/>
  <c r="N26" i="4"/>
  <c r="M26" i="4"/>
  <c r="L26" i="4"/>
  <c r="J26" i="4"/>
  <c r="I26" i="4"/>
  <c r="H26" i="4"/>
  <c r="G26" i="4"/>
  <c r="BH22" i="4"/>
  <c r="Y22" i="4"/>
  <c r="X22" i="4"/>
  <c r="W22" i="4"/>
  <c r="V22" i="4"/>
  <c r="T22" i="4"/>
  <c r="S22" i="4"/>
  <c r="R22" i="4"/>
  <c r="Q22" i="4"/>
  <c r="O22" i="4"/>
  <c r="N22" i="4"/>
  <c r="M22" i="4"/>
  <c r="L22" i="4"/>
  <c r="J22" i="4"/>
  <c r="I22" i="4"/>
  <c r="H22" i="4"/>
  <c r="G22" i="4"/>
  <c r="BH29" i="4"/>
  <c r="Y29" i="4"/>
  <c r="X29" i="4"/>
  <c r="W29" i="4"/>
  <c r="V29" i="4"/>
  <c r="T29" i="4"/>
  <c r="S29" i="4"/>
  <c r="R29" i="4"/>
  <c r="Q29" i="4"/>
  <c r="O29" i="4"/>
  <c r="N29" i="4"/>
  <c r="M29" i="4"/>
  <c r="L29" i="4"/>
  <c r="J29" i="4"/>
  <c r="I29" i="4"/>
  <c r="H29" i="4"/>
  <c r="G29" i="4"/>
  <c r="BH32" i="4"/>
  <c r="Y32" i="4"/>
  <c r="X32" i="4"/>
  <c r="W32" i="4"/>
  <c r="V32" i="4"/>
  <c r="T32" i="4"/>
  <c r="S32" i="4"/>
  <c r="R32" i="4"/>
  <c r="Q32" i="4"/>
  <c r="O32" i="4"/>
  <c r="N32" i="4"/>
  <c r="M32" i="4"/>
  <c r="L32" i="4"/>
  <c r="J32" i="4"/>
  <c r="I32" i="4"/>
  <c r="H32" i="4"/>
  <c r="G32" i="4"/>
  <c r="BH35" i="4"/>
  <c r="Y35" i="4"/>
  <c r="X35" i="4"/>
  <c r="W35" i="4"/>
  <c r="V35" i="4"/>
  <c r="T35" i="4"/>
  <c r="S35" i="4"/>
  <c r="R35" i="4"/>
  <c r="Q35" i="4"/>
  <c r="O35" i="4"/>
  <c r="N35" i="4"/>
  <c r="M35" i="4"/>
  <c r="L35" i="4"/>
  <c r="J35" i="4"/>
  <c r="I35" i="4"/>
  <c r="H35" i="4"/>
  <c r="G35" i="4"/>
  <c r="V76" i="4" l="1"/>
  <c r="Q76" i="4"/>
  <c r="L76" i="4"/>
  <c r="G76" i="4"/>
  <c r="V115" i="4"/>
  <c r="Q115" i="4"/>
  <c r="L115" i="4"/>
  <c r="G115" i="4"/>
  <c r="BH7" i="4"/>
  <c r="Y7" i="4"/>
  <c r="X7" i="4"/>
  <c r="W7" i="4"/>
  <c r="V7" i="4"/>
  <c r="T7" i="4"/>
  <c r="S7" i="4"/>
  <c r="R7" i="4"/>
  <c r="Q7" i="4"/>
  <c r="O7" i="4"/>
  <c r="N7" i="4"/>
  <c r="M7" i="4"/>
  <c r="L7" i="4"/>
  <c r="J7" i="4"/>
  <c r="I7" i="4"/>
  <c r="H7" i="4"/>
  <c r="G7" i="4"/>
  <c r="BH48" i="4"/>
  <c r="Y48" i="4"/>
  <c r="X48" i="4"/>
  <c r="W48" i="4"/>
  <c r="V48" i="4"/>
  <c r="T48" i="4"/>
  <c r="S48" i="4"/>
  <c r="R48" i="4"/>
  <c r="Q48" i="4"/>
  <c r="O48" i="4"/>
  <c r="N48" i="4"/>
  <c r="M48" i="4"/>
  <c r="L48" i="4"/>
  <c r="J48" i="4"/>
  <c r="I48" i="4"/>
  <c r="H48" i="4"/>
  <c r="G48" i="4"/>
  <c r="BH45" i="4"/>
  <c r="Y45" i="4"/>
  <c r="X45" i="4"/>
  <c r="W45" i="4"/>
  <c r="V45" i="4"/>
  <c r="T45" i="4"/>
  <c r="S45" i="4"/>
  <c r="R45" i="4"/>
  <c r="Q45" i="4"/>
  <c r="O45" i="4"/>
  <c r="N45" i="4"/>
  <c r="M45" i="4"/>
  <c r="L45" i="4"/>
  <c r="J45" i="4"/>
  <c r="I45" i="4"/>
  <c r="H45" i="4"/>
  <c r="G45" i="4"/>
  <c r="V97" i="4" l="1"/>
  <c r="Q97" i="4"/>
  <c r="L97" i="4"/>
  <c r="G97" i="4"/>
  <c r="V85" i="4"/>
  <c r="Q85" i="4"/>
  <c r="L85" i="4"/>
  <c r="G85" i="4"/>
  <c r="V75" i="4"/>
  <c r="Q75" i="4"/>
  <c r="L75" i="4"/>
  <c r="G75" i="4"/>
  <c r="V67" i="4"/>
  <c r="Q67" i="4"/>
  <c r="L67" i="4"/>
  <c r="G67" i="4"/>
  <c r="V60" i="4"/>
  <c r="Q60" i="4"/>
  <c r="L60" i="4"/>
  <c r="G60" i="4"/>
  <c r="BH44" i="4"/>
  <c r="Y44" i="4"/>
  <c r="X44" i="4"/>
  <c r="W44" i="4"/>
  <c r="V44" i="4"/>
  <c r="T44" i="4"/>
  <c r="S44" i="4"/>
  <c r="R44" i="4"/>
  <c r="Q44" i="4"/>
  <c r="O44" i="4"/>
  <c r="N44" i="4"/>
  <c r="M44" i="4"/>
  <c r="L44" i="4"/>
  <c r="J44" i="4"/>
  <c r="I44" i="4"/>
  <c r="H44" i="4"/>
  <c r="G44" i="4"/>
  <c r="V114" i="4"/>
  <c r="Q114" i="4"/>
  <c r="L114" i="4"/>
  <c r="G114" i="4"/>
  <c r="V113" i="4" l="1"/>
  <c r="Q113" i="4"/>
  <c r="L113" i="4"/>
  <c r="G113" i="4"/>
  <c r="BH43" i="4"/>
  <c r="Y43" i="4"/>
  <c r="X43" i="4"/>
  <c r="W43" i="4"/>
  <c r="V43" i="4"/>
  <c r="T43" i="4"/>
  <c r="S43" i="4"/>
  <c r="R43" i="4"/>
  <c r="Q43" i="4"/>
  <c r="O43" i="4"/>
  <c r="N43" i="4"/>
  <c r="M43" i="4"/>
  <c r="L43" i="4"/>
  <c r="J43" i="4"/>
  <c r="I43" i="4"/>
  <c r="H43" i="4"/>
  <c r="G43" i="4"/>
  <c r="V59" i="4"/>
  <c r="Q59" i="4"/>
  <c r="L59" i="4"/>
  <c r="G59" i="4"/>
  <c r="V66" i="4"/>
  <c r="Q66" i="4"/>
  <c r="L66" i="4"/>
  <c r="G66" i="4"/>
  <c r="V74" i="4"/>
  <c r="Q74" i="4"/>
  <c r="L74" i="4"/>
  <c r="G74" i="4"/>
  <c r="V84" i="4"/>
  <c r="Q84" i="4"/>
  <c r="L84" i="4"/>
  <c r="G84" i="4"/>
  <c r="V96" i="4"/>
  <c r="Q96" i="4"/>
  <c r="L96" i="4"/>
  <c r="G96" i="4"/>
  <c r="V112" i="4"/>
  <c r="Q112" i="4"/>
  <c r="L112" i="4"/>
  <c r="G112" i="4"/>
  <c r="BH21" i="4" l="1"/>
  <c r="Y21" i="4"/>
  <c r="X21" i="4"/>
  <c r="W21" i="4"/>
  <c r="V21" i="4"/>
  <c r="T21" i="4"/>
  <c r="S21" i="4"/>
  <c r="R21" i="4"/>
  <c r="Q21" i="4"/>
  <c r="O21" i="4"/>
  <c r="N21" i="4"/>
  <c r="M21" i="4"/>
  <c r="L21" i="4"/>
  <c r="J21" i="4"/>
  <c r="I21" i="4"/>
  <c r="H21" i="4"/>
  <c r="G21" i="4"/>
  <c r="BH42" i="4"/>
  <c r="Y42" i="4"/>
  <c r="X42" i="4"/>
  <c r="W42" i="4"/>
  <c r="V42" i="4"/>
  <c r="T42" i="4"/>
  <c r="S42" i="4"/>
  <c r="R42" i="4"/>
  <c r="Q42" i="4"/>
  <c r="O42" i="4"/>
  <c r="N42" i="4"/>
  <c r="M42" i="4"/>
  <c r="L42" i="4"/>
  <c r="J42" i="4"/>
  <c r="I42" i="4"/>
  <c r="H42" i="4"/>
  <c r="G42" i="4"/>
  <c r="V65" i="4" l="1"/>
  <c r="Q65" i="4"/>
  <c r="L65" i="4"/>
  <c r="G65" i="4"/>
  <c r="V95" i="4"/>
  <c r="Q95" i="4"/>
  <c r="L95" i="4"/>
  <c r="G95" i="4"/>
  <c r="V111" i="4"/>
  <c r="Q111" i="4"/>
  <c r="L111" i="4"/>
  <c r="G111" i="4"/>
  <c r="V110" i="4" l="1"/>
  <c r="Q110" i="4"/>
  <c r="L110" i="4"/>
  <c r="G110" i="4"/>
  <c r="V64" i="4"/>
  <c r="Q64" i="4"/>
  <c r="L64" i="4"/>
  <c r="G64" i="4"/>
  <c r="V109" i="4" l="1"/>
  <c r="Q109" i="4"/>
  <c r="L109" i="4"/>
  <c r="G109" i="4"/>
  <c r="V94" i="4"/>
  <c r="Q94" i="4"/>
  <c r="L94" i="4"/>
  <c r="G94" i="4"/>
  <c r="V93" i="4"/>
  <c r="Q93" i="4"/>
  <c r="L93" i="4"/>
  <c r="G93" i="4"/>
  <c r="V108" i="4"/>
  <c r="Q108" i="4"/>
  <c r="L108" i="4"/>
  <c r="G108" i="4"/>
  <c r="V92" i="4"/>
  <c r="Q92" i="4"/>
  <c r="L92" i="4"/>
  <c r="G92" i="4"/>
  <c r="V63" i="4"/>
  <c r="Q63" i="4"/>
  <c r="L63" i="4"/>
  <c r="G63" i="4"/>
  <c r="V83" i="4"/>
  <c r="Q83" i="4"/>
  <c r="L83" i="4"/>
  <c r="G83" i="4"/>
  <c r="V90" i="4"/>
  <c r="Q90" i="4"/>
  <c r="L90" i="4"/>
  <c r="G90" i="4"/>
  <c r="V107" i="4"/>
  <c r="Q107" i="4"/>
  <c r="L107" i="4"/>
  <c r="G107" i="4"/>
  <c r="V82" i="4"/>
  <c r="Q82" i="4"/>
  <c r="L82" i="4"/>
  <c r="G82" i="4"/>
  <c r="V58" i="4"/>
  <c r="Q58" i="4"/>
  <c r="L58" i="4"/>
  <c r="G58" i="4"/>
  <c r="V73" i="4"/>
  <c r="Q73" i="4"/>
  <c r="L73" i="4"/>
  <c r="G73" i="4"/>
  <c r="V57" i="4" l="1"/>
  <c r="Q57" i="4"/>
  <c r="L57" i="4"/>
  <c r="G57" i="4"/>
  <c r="V81" i="4"/>
  <c r="Q81" i="4"/>
  <c r="L81" i="4"/>
  <c r="G81" i="4"/>
  <c r="V106" i="4"/>
  <c r="Q106" i="4"/>
  <c r="L106" i="4"/>
  <c r="G106" i="4"/>
  <c r="V91" i="4"/>
  <c r="Q91" i="4"/>
  <c r="L91" i="4"/>
  <c r="G91" i="4"/>
  <c r="V56" i="4"/>
  <c r="Q56" i="4"/>
  <c r="L56" i="4"/>
  <c r="G56" i="4"/>
  <c r="V72" i="4"/>
  <c r="Q72" i="4"/>
  <c r="L72" i="4"/>
  <c r="G72" i="4"/>
  <c r="V105" i="4" l="1"/>
  <c r="Q105" i="4"/>
  <c r="L105" i="4"/>
  <c r="G105" i="4"/>
  <c r="V80" i="4"/>
  <c r="Q80" i="4"/>
  <c r="L80" i="4"/>
  <c r="G80" i="4"/>
  <c r="V79" i="4"/>
  <c r="Q79" i="4"/>
  <c r="L79" i="4"/>
  <c r="G79" i="4"/>
  <c r="V104" i="4" l="1"/>
  <c r="Q104" i="4"/>
  <c r="L104" i="4"/>
  <c r="G104" i="4"/>
  <c r="V103" i="4"/>
  <c r="Q103" i="4"/>
  <c r="L103" i="4"/>
  <c r="G103" i="4"/>
  <c r="G100" i="4" l="1"/>
  <c r="L100" i="4"/>
  <c r="Q100" i="4"/>
  <c r="V100" i="4"/>
  <c r="G101" i="4"/>
  <c r="L101" i="4"/>
  <c r="Q101" i="4"/>
  <c r="V101" i="4"/>
  <c r="V102" i="4"/>
  <c r="Q102" i="4"/>
  <c r="L102" i="4"/>
  <c r="G102" i="4"/>
  <c r="V55" i="4" l="1"/>
  <c r="Q55" i="4"/>
  <c r="L55" i="4"/>
  <c r="G55" i="4"/>
  <c r="BH20" i="4" l="1"/>
  <c r="Y20" i="4"/>
  <c r="X20" i="4"/>
  <c r="W20" i="4"/>
  <c r="V20" i="4"/>
  <c r="T20" i="4"/>
  <c r="S20" i="4"/>
  <c r="R20" i="4"/>
  <c r="Q20" i="4"/>
  <c r="O20" i="4"/>
  <c r="N20" i="4"/>
  <c r="M20" i="4"/>
  <c r="L20" i="4"/>
  <c r="J20" i="4"/>
  <c r="I20" i="4"/>
  <c r="H20" i="4"/>
  <c r="G20" i="4"/>
  <c r="V54" i="4" l="1"/>
  <c r="Q54" i="4"/>
  <c r="L54" i="4"/>
  <c r="G54" i="4"/>
  <c r="BH6" i="4" l="1"/>
  <c r="Y6" i="4"/>
  <c r="X6" i="4"/>
  <c r="W6" i="4"/>
  <c r="V6" i="4"/>
  <c r="T6" i="4"/>
  <c r="S6" i="4"/>
  <c r="R6" i="4"/>
  <c r="Q6" i="4"/>
  <c r="O6" i="4"/>
  <c r="N6" i="4"/>
  <c r="M6" i="4"/>
  <c r="L6" i="4"/>
  <c r="J6" i="4"/>
  <c r="I6" i="4"/>
  <c r="H6" i="4"/>
  <c r="G6" i="4"/>
  <c r="V89" i="4" l="1"/>
  <c r="Q89" i="4"/>
  <c r="L89" i="4"/>
  <c r="G89" i="4"/>
  <c r="A1" i="5"/>
  <c r="V71" i="4" l="1"/>
  <c r="Q71" i="4"/>
  <c r="L71" i="4"/>
  <c r="G71" i="4"/>
  <c r="V53" i="4"/>
  <c r="Q53" i="4"/>
  <c r="L53" i="4"/>
  <c r="G53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H5" i="4" l="1"/>
  <c r="Y5" i="4"/>
  <c r="X5" i="4"/>
  <c r="W5" i="4"/>
  <c r="V5" i="4"/>
  <c r="T5" i="4"/>
  <c r="S5" i="4"/>
  <c r="R5" i="4"/>
  <c r="Q5" i="4"/>
  <c r="O5" i="4"/>
  <c r="N5" i="4"/>
  <c r="M5" i="4"/>
  <c r="L5" i="4"/>
  <c r="J5" i="4"/>
  <c r="I5" i="4"/>
  <c r="H5" i="4"/>
  <c r="G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G14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V10" i="4"/>
  <c r="Q10" i="4"/>
  <c r="L10" i="4"/>
  <c r="G10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H11" i="4"/>
  <c r="Y11" i="4"/>
  <c r="X11" i="4"/>
  <c r="W11" i="4"/>
  <c r="V11" i="4"/>
  <c r="T11" i="4"/>
  <c r="S11" i="4"/>
  <c r="R11" i="4"/>
  <c r="Q11" i="4"/>
  <c r="O11" i="4"/>
  <c r="N11" i="4"/>
  <c r="M11" i="4"/>
  <c r="L11" i="4"/>
  <c r="J11" i="4"/>
  <c r="I11" i="4"/>
  <c r="H11" i="4"/>
  <c r="G11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V88" i="4"/>
  <c r="Q88" i="4"/>
  <c r="L88" i="4"/>
  <c r="G88" i="4"/>
  <c r="V78" i="4"/>
  <c r="Q78" i="4"/>
  <c r="L78" i="4"/>
  <c r="G78" i="4"/>
  <c r="V70" i="4"/>
  <c r="Q70" i="4"/>
  <c r="L70" i="4"/>
  <c r="G70" i="4"/>
  <c r="V52" i="4"/>
  <c r="Q52" i="4"/>
  <c r="L52" i="4"/>
  <c r="G52" i="4"/>
  <c r="BH47" i="4"/>
  <c r="Y47" i="4"/>
  <c r="X47" i="4"/>
  <c r="W47" i="4"/>
  <c r="V47" i="4"/>
  <c r="T47" i="4"/>
  <c r="S47" i="4"/>
  <c r="R47" i="4"/>
  <c r="Q47" i="4"/>
  <c r="O47" i="4"/>
  <c r="N47" i="4"/>
  <c r="M47" i="4"/>
  <c r="L47" i="4"/>
  <c r="J47" i="4"/>
  <c r="I47" i="4"/>
  <c r="H47" i="4"/>
  <c r="G47" i="4"/>
  <c r="BH41" i="4"/>
  <c r="Y41" i="4"/>
  <c r="X41" i="4"/>
  <c r="W41" i="4"/>
  <c r="V41" i="4"/>
  <c r="T41" i="4"/>
  <c r="S41" i="4"/>
  <c r="R41" i="4"/>
  <c r="Q41" i="4"/>
  <c r="O41" i="4"/>
  <c r="N41" i="4"/>
  <c r="M41" i="4"/>
  <c r="L41" i="4"/>
  <c r="J41" i="4"/>
  <c r="I41" i="4"/>
  <c r="H41" i="4"/>
  <c r="G41" i="4"/>
  <c r="BH39" i="4"/>
  <c r="Y39" i="4"/>
  <c r="X39" i="4"/>
  <c r="W39" i="4"/>
  <c r="V39" i="4"/>
  <c r="T39" i="4"/>
  <c r="S39" i="4"/>
  <c r="R39" i="4"/>
  <c r="Q39" i="4"/>
  <c r="O39" i="4"/>
  <c r="N39" i="4"/>
  <c r="M39" i="4"/>
  <c r="L39" i="4"/>
  <c r="J39" i="4"/>
  <c r="I39" i="4"/>
  <c r="H39" i="4"/>
  <c r="G39" i="4"/>
  <c r="Y38" i="4"/>
  <c r="X38" i="4"/>
  <c r="W38" i="4"/>
  <c r="V38" i="4"/>
  <c r="T38" i="4"/>
  <c r="S38" i="4"/>
  <c r="R38" i="4"/>
  <c r="Q38" i="4"/>
  <c r="O38" i="4"/>
  <c r="N38" i="4"/>
  <c r="M38" i="4"/>
  <c r="L38" i="4"/>
  <c r="J38" i="4"/>
  <c r="I38" i="4"/>
  <c r="H38" i="4"/>
  <c r="G38" i="4"/>
  <c r="Y37" i="4"/>
  <c r="X37" i="4"/>
  <c r="W37" i="4"/>
  <c r="V37" i="4"/>
  <c r="T37" i="4"/>
  <c r="S37" i="4"/>
  <c r="R37" i="4"/>
  <c r="Q37" i="4"/>
  <c r="O37" i="4"/>
  <c r="N37" i="4"/>
  <c r="M37" i="4"/>
  <c r="L37" i="4"/>
  <c r="J37" i="4"/>
  <c r="I37" i="4"/>
  <c r="H37" i="4"/>
  <c r="G37" i="4"/>
  <c r="BH34" i="4"/>
  <c r="Y34" i="4"/>
  <c r="X34" i="4"/>
  <c r="W34" i="4"/>
  <c r="V34" i="4"/>
  <c r="T34" i="4"/>
  <c r="S34" i="4"/>
  <c r="R34" i="4"/>
  <c r="Q34" i="4"/>
  <c r="O34" i="4"/>
  <c r="N34" i="4"/>
  <c r="M34" i="4"/>
  <c r="L34" i="4"/>
  <c r="J34" i="4"/>
  <c r="I34" i="4"/>
  <c r="H34" i="4"/>
  <c r="G34" i="4"/>
  <c r="BH31" i="4"/>
  <c r="Y31" i="4"/>
  <c r="X31" i="4"/>
  <c r="W31" i="4"/>
  <c r="V31" i="4"/>
  <c r="T31" i="4"/>
  <c r="S31" i="4"/>
  <c r="R31" i="4"/>
  <c r="Q31" i="4"/>
  <c r="O31" i="4"/>
  <c r="N31" i="4"/>
  <c r="M31" i="4"/>
  <c r="L31" i="4"/>
  <c r="J31" i="4"/>
  <c r="I31" i="4"/>
  <c r="H31" i="4"/>
  <c r="G31" i="4"/>
  <c r="BH28" i="4"/>
  <c r="Y28" i="4"/>
  <c r="X28" i="4"/>
  <c r="W28" i="4"/>
  <c r="V28" i="4"/>
  <c r="T28" i="4"/>
  <c r="S28" i="4"/>
  <c r="R28" i="4"/>
  <c r="Q28" i="4"/>
  <c r="O28" i="4"/>
  <c r="N28" i="4"/>
  <c r="M28" i="4"/>
  <c r="L28" i="4"/>
  <c r="J28" i="4"/>
  <c r="I28" i="4"/>
  <c r="H28" i="4"/>
  <c r="G28" i="4"/>
  <c r="BH25" i="4"/>
  <c r="Y25" i="4"/>
  <c r="X25" i="4"/>
  <c r="W25" i="4"/>
  <c r="V25" i="4"/>
  <c r="T25" i="4"/>
  <c r="S25" i="4"/>
  <c r="R25" i="4"/>
  <c r="Q25" i="4"/>
  <c r="O25" i="4"/>
  <c r="N25" i="4"/>
  <c r="M25" i="4"/>
  <c r="L25" i="4"/>
  <c r="J25" i="4"/>
  <c r="I25" i="4"/>
  <c r="H25" i="4"/>
  <c r="G25" i="4"/>
  <c r="BH19" i="4"/>
  <c r="Y19" i="4"/>
  <c r="X19" i="4"/>
  <c r="W19" i="4"/>
  <c r="V19" i="4"/>
  <c r="T19" i="4"/>
  <c r="S19" i="4"/>
  <c r="R19" i="4"/>
  <c r="Q19" i="4"/>
  <c r="O19" i="4"/>
  <c r="N19" i="4"/>
  <c r="M19" i="4"/>
  <c r="L19" i="4"/>
  <c r="J19" i="4"/>
  <c r="I19" i="4"/>
  <c r="H19" i="4"/>
  <c r="G19" i="4"/>
  <c r="BH14" i="4"/>
  <c r="Y14" i="4"/>
  <c r="X14" i="4"/>
  <c r="W14" i="4"/>
  <c r="V14" i="4"/>
  <c r="T14" i="4"/>
  <c r="S14" i="4"/>
  <c r="R14" i="4"/>
  <c r="Q14" i="4"/>
  <c r="O14" i="4"/>
  <c r="N14" i="4"/>
  <c r="M14" i="4"/>
  <c r="L14" i="4"/>
  <c r="J14" i="4"/>
  <c r="I14" i="4"/>
  <c r="H14" i="4"/>
  <c r="BH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<sst xmlns="http://schemas.openxmlformats.org/spreadsheetml/2006/main" count="23202" uniqueCount="182">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</sst>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49" fontId="0" fillId="3" borderId="0" xfId="0" applyNumberFormat="1" applyFill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2" fontId="0" fillId="3" borderId="0" xfId="0" applyNumberFormat="1" applyFill="1" applyAlignment="1">
      <alignment vertical="top"/>
    </xf>
    <xf numFmtId="165" fontId="0" fillId="3" borderId="0" xfId="1" applyNumberFormat="1" applyFont="1" applyFill="1" applyAlignment="1">
      <alignment vertical="top"/>
    </xf>
    <xf numFmtId="166" fontId="0" fillId="3" borderId="0" xfId="0" applyNumberFormat="1" applyFill="1" applyAlignment="1">
      <alignment vertical="top"/>
    </xf>
    <xf numFmtId="0" fontId="0" fillId="3" borderId="0" xfId="0" applyFill="1" applyAlignment="1">
      <alignment horizontal="center" vertical="top"/>
    </xf>
    <xf numFmtId="0" fontId="0" fillId="3" borderId="0" xfId="0" quotePrefix="1" applyFill="1" applyAlignment="1">
      <alignment vertical="top"/>
    </xf>
    <xf numFmtId="0" fontId="0" fillId="3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Y115"/>
  <sheetViews>
    <sheetView tabSelected="1" workbookViewId="0">
      <pane ySplit="3" topLeftCell="A12" activePane="bottomLeft" state="frozen"/>
      <selection pane="bottomLeft" activeCell="U23" sqref="U23"/>
    </sheetView>
  </sheetViews>
  <sheetFormatPr defaultRowHeight="14.4" x14ac:dyDescent="0.3"/>
  <cols>
    <col min="3" max="3" width="49.5546875" customWidth="1"/>
    <col min="4" max="4" width="11.5546875" customWidth="1"/>
    <col min="5" max="5" width="8.44140625" style="77" customWidth="1"/>
    <col min="6" max="6" width="8.88671875" style="16"/>
    <col min="7" max="7" width="3.5546875" style="16" customWidth="1"/>
    <col min="8" max="8" width="3.44140625" style="16" customWidth="1"/>
    <col min="9" max="10" width="3.5546875" style="16" customWidth="1"/>
    <col min="11" max="11" width="8.88671875" style="19"/>
    <col min="12" max="12" width="3.6640625" style="19" customWidth="1"/>
    <col min="13" max="13" width="3.44140625" style="26" customWidth="1"/>
    <col min="14" max="15" width="3.5546875" style="26" customWidth="1"/>
    <col min="16" max="16" width="8.88671875" style="17"/>
    <col min="17" max="17" width="3.5546875" style="17" customWidth="1"/>
    <col min="18" max="18" width="3.44140625" style="17" customWidth="1"/>
    <col min="19" max="20" width="3.5546875" style="17" customWidth="1"/>
    <col min="21" max="21" width="8.88671875" style="18"/>
    <col min="22" max="22" width="3.33203125" style="18" customWidth="1"/>
    <col min="23" max="23" width="3.44140625" style="18" customWidth="1"/>
    <col min="24" max="25" width="3.5546875" style="18" customWidth="1"/>
    <col min="26" max="26" width="8.88671875" style="24"/>
    <col min="27" max="27" width="8.88671875" style="25"/>
    <col min="28" max="29" width="8.88671875" style="26"/>
    <col min="30" max="30" width="8.88671875" style="17"/>
    <col min="31" max="31" width="8.88671875" style="27"/>
    <col min="32" max="33" width="8.88671875" style="18"/>
    <col min="34" max="34" width="8.88671875" style="16"/>
    <col min="35" max="35" width="8.88671875" style="28"/>
    <col min="36" max="37" width="8.88671875" style="26"/>
    <col min="38" max="39" width="8.88671875" style="29"/>
    <col min="44" max="45" width="8.88671875" style="30"/>
    <col min="46" max="47" width="8.88671875" style="31"/>
    <col min="62" max="63" width="8.88671875" style="30"/>
    <col min="64" max="65" width="8.88671875" style="31"/>
  </cols>
  <sheetData>
    <row r="1" spans="1:77" ht="45.6" x14ac:dyDescent="0.3">
      <c r="A1" t="s">
        <v>61</v>
      </c>
      <c r="C1" s="69"/>
      <c r="E1" s="77" t="s">
        <v>173</v>
      </c>
      <c r="F1" s="16" t="s">
        <v>48</v>
      </c>
      <c r="H1" s="20" t="s">
        <v>62</v>
      </c>
      <c r="I1" s="20" t="s">
        <v>63</v>
      </c>
      <c r="J1" s="20" t="s">
        <v>64</v>
      </c>
      <c r="K1" s="19" t="s">
        <v>49</v>
      </c>
      <c r="M1" s="21" t="s">
        <v>62</v>
      </c>
      <c r="N1" s="21" t="s">
        <v>63</v>
      </c>
      <c r="O1" s="21" t="s">
        <v>64</v>
      </c>
      <c r="P1" s="17" t="s">
        <v>50</v>
      </c>
      <c r="R1" s="22" t="s">
        <v>62</v>
      </c>
      <c r="S1" s="22" t="s">
        <v>63</v>
      </c>
      <c r="T1" s="22" t="s">
        <v>64</v>
      </c>
      <c r="U1" s="18" t="s">
        <v>51</v>
      </c>
      <c r="W1" s="23" t="s">
        <v>62</v>
      </c>
      <c r="X1" s="23" t="s">
        <v>63</v>
      </c>
      <c r="Y1" s="23" t="s">
        <v>64</v>
      </c>
    </row>
    <row r="3" spans="1:77" x14ac:dyDescent="0.3">
      <c r="A3" t="s">
        <v>54</v>
      </c>
      <c r="E3" s="77" t="s">
        <v>65</v>
      </c>
      <c r="K3" s="19" t="s">
        <v>65</v>
      </c>
      <c r="P3" s="17" t="s">
        <v>65</v>
      </c>
      <c r="U3" s="18" t="s">
        <v>65</v>
      </c>
      <c r="Z3" s="82" t="s">
        <v>66</v>
      </c>
      <c r="AA3" s="82"/>
      <c r="AB3" s="88" t="s">
        <v>67</v>
      </c>
      <c r="AC3" s="88"/>
      <c r="AD3" s="86" t="s">
        <v>50</v>
      </c>
      <c r="AE3" s="86"/>
      <c r="AF3" s="85" t="s">
        <v>68</v>
      </c>
      <c r="AG3" s="85"/>
      <c r="AH3" s="89" t="s">
        <v>48</v>
      </c>
      <c r="AI3" s="89"/>
      <c r="AJ3" s="88" t="s">
        <v>67</v>
      </c>
      <c r="AK3" s="88"/>
      <c r="AL3" s="86" t="s">
        <v>50</v>
      </c>
      <c r="AM3" s="86"/>
      <c r="AN3" s="85" t="s">
        <v>68</v>
      </c>
      <c r="AO3" s="85"/>
      <c r="AQ3" s="32" t="s">
        <v>53</v>
      </c>
      <c r="AR3" s="82" t="s">
        <v>48</v>
      </c>
      <c r="AS3" s="82"/>
      <c r="AT3" s="87" t="s">
        <v>67</v>
      </c>
      <c r="AU3" s="87"/>
      <c r="AV3" s="84" t="s">
        <v>50</v>
      </c>
      <c r="AW3" s="84"/>
      <c r="AX3" s="85" t="s">
        <v>68</v>
      </c>
      <c r="AY3" s="85"/>
      <c r="AZ3" s="82" t="s">
        <v>48</v>
      </c>
      <c r="BA3" s="82"/>
      <c r="BB3" s="83" t="s">
        <v>67</v>
      </c>
      <c r="BC3" s="83"/>
      <c r="BD3" s="84" t="s">
        <v>50</v>
      </c>
      <c r="BE3" s="84"/>
      <c r="BF3" s="85" t="s">
        <v>68</v>
      </c>
      <c r="BG3" s="85"/>
      <c r="BH3">
        <f>MIN(BH6:BH151)</f>
        <v>1</v>
      </c>
      <c r="BI3" t="s">
        <v>52</v>
      </c>
      <c r="BJ3" s="33" t="s">
        <v>48</v>
      </c>
      <c r="BK3" s="33"/>
      <c r="BL3" s="34" t="s">
        <v>67</v>
      </c>
      <c r="BM3" s="34"/>
      <c r="BN3" s="35" t="s">
        <v>50</v>
      </c>
      <c r="BO3" s="35"/>
      <c r="BP3" s="35" t="s">
        <v>68</v>
      </c>
      <c r="BQ3" s="35"/>
      <c r="BR3" t="s">
        <v>48</v>
      </c>
      <c r="BT3" t="s">
        <v>67</v>
      </c>
      <c r="BV3" t="s">
        <v>50</v>
      </c>
      <c r="BX3" t="s">
        <v>68</v>
      </c>
    </row>
    <row r="4" spans="1:77" x14ac:dyDescent="0.3">
      <c r="A4" s="3" t="s">
        <v>16</v>
      </c>
      <c r="B4" s="3" t="s">
        <v>56</v>
      </c>
      <c r="E4" s="77" t="s">
        <v>164</v>
      </c>
      <c r="F4" s="16" t="s">
        <v>48</v>
      </c>
      <c r="K4" s="19" t="s">
        <v>49</v>
      </c>
      <c r="P4" s="17" t="s">
        <v>50</v>
      </c>
      <c r="U4" s="18" t="s">
        <v>51</v>
      </c>
      <c r="Z4" s="36" t="s">
        <v>69</v>
      </c>
      <c r="AA4" s="36" t="s">
        <v>70</v>
      </c>
      <c r="AB4" s="37" t="s">
        <v>69</v>
      </c>
      <c r="AC4" s="37" t="s">
        <v>70</v>
      </c>
      <c r="AD4" s="38" t="s">
        <v>69</v>
      </c>
      <c r="AE4" s="38" t="s">
        <v>70</v>
      </c>
      <c r="AF4" s="3" t="s">
        <v>69</v>
      </c>
      <c r="AG4" s="3" t="s">
        <v>70</v>
      </c>
      <c r="AH4" s="39" t="s">
        <v>69</v>
      </c>
      <c r="AI4" s="39" t="s">
        <v>70</v>
      </c>
      <c r="AJ4" s="37" t="s">
        <v>69</v>
      </c>
      <c r="AK4" s="37" t="s">
        <v>70</v>
      </c>
      <c r="AL4" s="38" t="s">
        <v>69</v>
      </c>
      <c r="AM4" s="38" t="s">
        <v>70</v>
      </c>
      <c r="AN4" s="3" t="s">
        <v>69</v>
      </c>
      <c r="AO4" s="3" t="s">
        <v>70</v>
      </c>
      <c r="AR4" s="36" t="s">
        <v>71</v>
      </c>
      <c r="AS4" s="36" t="s">
        <v>72</v>
      </c>
      <c r="AT4" s="40" t="s">
        <v>71</v>
      </c>
      <c r="AU4" s="40" t="s">
        <v>72</v>
      </c>
      <c r="AV4" s="41" t="s">
        <v>71</v>
      </c>
      <c r="AW4" s="41" t="s">
        <v>72</v>
      </c>
      <c r="AX4" s="3" t="s">
        <v>71</v>
      </c>
      <c r="AY4" s="3" t="s">
        <v>72</v>
      </c>
      <c r="AZ4" s="36" t="s">
        <v>71</v>
      </c>
      <c r="BA4" s="36" t="s">
        <v>72</v>
      </c>
      <c r="BB4" s="40" t="s">
        <v>71</v>
      </c>
      <c r="BC4" s="40" t="s">
        <v>72</v>
      </c>
      <c r="BD4" s="41" t="s">
        <v>71</v>
      </c>
      <c r="BE4" s="41" t="s">
        <v>72</v>
      </c>
      <c r="BF4" s="3" t="s">
        <v>71</v>
      </c>
      <c r="BG4" s="3" t="s">
        <v>72</v>
      </c>
      <c r="BJ4" s="35" t="s">
        <v>71</v>
      </c>
      <c r="BK4" s="35" t="s">
        <v>72</v>
      </c>
      <c r="BL4" s="35" t="s">
        <v>71</v>
      </c>
      <c r="BM4" s="35" t="s">
        <v>72</v>
      </c>
      <c r="BN4" s="35" t="s">
        <v>71</v>
      </c>
      <c r="BO4" s="35" t="s">
        <v>72</v>
      </c>
      <c r="BP4" s="35" t="s">
        <v>71</v>
      </c>
      <c r="BQ4" s="35" t="s">
        <v>72</v>
      </c>
      <c r="BR4" t="s">
        <v>71</v>
      </c>
      <c r="BS4" t="s">
        <v>72</v>
      </c>
      <c r="BT4" t="s">
        <v>71</v>
      </c>
      <c r="BU4" t="s">
        <v>72</v>
      </c>
      <c r="BV4" t="s">
        <v>71</v>
      </c>
      <c r="BW4" t="s">
        <v>72</v>
      </c>
      <c r="BX4" t="s">
        <v>71</v>
      </c>
      <c r="BY4" t="s">
        <v>72</v>
      </c>
    </row>
    <row r="5" spans="1:77" x14ac:dyDescent="0.3">
      <c r="A5" s="2">
        <v>14158500</v>
      </c>
      <c r="B5">
        <v>23773373</v>
      </c>
      <c r="C5" t="s">
        <v>129</v>
      </c>
      <c r="D5" t="s">
        <v>130</v>
      </c>
      <c r="F5" s="16">
        <v>0.69299999999999995</v>
      </c>
      <c r="G5" s="16" t="str">
        <f>IF(F5&gt;0.8,"VG",IF(F5&gt;0.7,"G",IF(F5&gt;0.45,"S","NS")))</f>
        <v>S</v>
      </c>
      <c r="H5" s="16" t="str">
        <f>AI5</f>
        <v>NS</v>
      </c>
      <c r="I5" s="16" t="str">
        <f>BA5</f>
        <v>NS</v>
      </c>
      <c r="J5" s="16" t="str">
        <f>BS5</f>
        <v>NS</v>
      </c>
      <c r="K5" s="19">
        <v>0</v>
      </c>
      <c r="L5" s="26" t="str">
        <f>IF(ABS(K5)&lt;5%,"VG",IF(ABS(K5)&lt;10%,"G",IF(ABS(K5)&lt;15%,"S","NS")))</f>
        <v>VG</v>
      </c>
      <c r="M5" s="26" t="str">
        <f t="shared" ref="M5" si="0">AN5</f>
        <v>NS</v>
      </c>
      <c r="N5" s="26" t="str">
        <f>BC5</f>
        <v>NS</v>
      </c>
      <c r="O5" s="26" t="str">
        <f t="shared" ref="O5" si="1">BX5</f>
        <v>NS</v>
      </c>
      <c r="P5" s="17">
        <v>0.55000000000000004</v>
      </c>
      <c r="Q5" s="17" t="str">
        <f>IF(P5&lt;=0.5,"VG",IF(P5&lt;=0.6,"G",IF(P5&lt;=0.7,"S","NS")))</f>
        <v>G</v>
      </c>
      <c r="R5" s="17" t="str">
        <f>AM5</f>
        <v>NS</v>
      </c>
      <c r="S5" s="17" t="str">
        <f>BE5</f>
        <v>NS</v>
      </c>
      <c r="T5" s="17" t="str">
        <f>BW5</f>
        <v>NS</v>
      </c>
      <c r="U5" s="18">
        <v>0.69399999999999995</v>
      </c>
      <c r="V5" s="18" t="str">
        <f>IF(U5&gt;0.85,"VG",IF(U5&gt;0.75,"G",IF(U5&gt;0.6,"S","NS")))</f>
        <v>S</v>
      </c>
      <c r="W5" s="18" t="str">
        <f>AO5</f>
        <v>NS</v>
      </c>
      <c r="X5" s="18" t="str">
        <f>BG5</f>
        <v>NS</v>
      </c>
      <c r="Y5" s="18" t="str">
        <f>BY5</f>
        <v>NS</v>
      </c>
      <c r="Z5" s="33">
        <v>-1.4541049943029001</v>
      </c>
      <c r="AA5" s="33">
        <v>-1.3504457651966399</v>
      </c>
      <c r="AB5" s="42">
        <v>62.899204382333799</v>
      </c>
      <c r="AC5" s="42">
        <v>62.157426473123202</v>
      </c>
      <c r="AD5" s="43">
        <v>1.5665583277691599</v>
      </c>
      <c r="AE5" s="43">
        <v>1.5331163573573401</v>
      </c>
      <c r="AF5" s="35">
        <v>0.50888231720407495</v>
      </c>
      <c r="AG5" s="35">
        <v>0.46514882670209701</v>
      </c>
      <c r="AH5" s="36" t="s">
        <v>73</v>
      </c>
      <c r="AI5" s="36" t="s">
        <v>73</v>
      </c>
      <c r="AJ5" s="40" t="s">
        <v>73</v>
      </c>
      <c r="AK5" s="40" t="s">
        <v>73</v>
      </c>
      <c r="AL5" s="41" t="s">
        <v>73</v>
      </c>
      <c r="AM5" s="41" t="s">
        <v>73</v>
      </c>
      <c r="AN5" s="3" t="s">
        <v>73</v>
      </c>
      <c r="AO5" s="3" t="s">
        <v>73</v>
      </c>
      <c r="AQ5" s="44" t="s">
        <v>74</v>
      </c>
      <c r="AR5" s="33">
        <v>-1.4035295644097801</v>
      </c>
      <c r="AS5" s="33">
        <v>-1.41662761682807</v>
      </c>
      <c r="AT5" s="42">
        <v>62.146960657570503</v>
      </c>
      <c r="AU5" s="42">
        <v>62.151711810774401</v>
      </c>
      <c r="AV5" s="43">
        <v>1.5503320819778501</v>
      </c>
      <c r="AW5" s="43">
        <v>1.5545506157176301</v>
      </c>
      <c r="AX5" s="35">
        <v>0.52114593619514005</v>
      </c>
      <c r="AY5" s="35">
        <v>0.51427154263673303</v>
      </c>
      <c r="AZ5" s="36" t="s">
        <v>73</v>
      </c>
      <c r="BA5" s="36" t="s">
        <v>73</v>
      </c>
      <c r="BB5" s="40" t="s">
        <v>73</v>
      </c>
      <c r="BC5" s="40" t="s">
        <v>73</v>
      </c>
      <c r="BD5" s="41" t="s">
        <v>73</v>
      </c>
      <c r="BE5" s="41" t="s">
        <v>73</v>
      </c>
      <c r="BF5" s="3" t="s">
        <v>73</v>
      </c>
      <c r="BG5" s="3" t="s">
        <v>73</v>
      </c>
      <c r="BH5">
        <f t="shared" ref="BH5" si="2">IF(BI5=AQ5,1,0)</f>
        <v>1</v>
      </c>
      <c r="BI5" t="s">
        <v>74</v>
      </c>
      <c r="BJ5" s="35">
        <v>-1.4512831889503</v>
      </c>
      <c r="BK5" s="35">
        <v>-1.4554895635925</v>
      </c>
      <c r="BL5" s="35">
        <v>62.8780054845842</v>
      </c>
      <c r="BM5" s="35">
        <v>62.728644377839302</v>
      </c>
      <c r="BN5" s="35">
        <v>1.5656574302670101</v>
      </c>
      <c r="BO5" s="35">
        <v>1.5670001798316799</v>
      </c>
      <c r="BP5" s="35">
        <v>0.51047864847191304</v>
      </c>
      <c r="BQ5" s="35">
        <v>0.50298660633611003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</row>
    <row r="6" spans="1:77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E6" s="77"/>
      <c r="F6" s="49">
        <v>0.42799999999999999</v>
      </c>
      <c r="G6" s="49" t="str">
        <f>IF(F6&gt;0.8,"VG",IF(F6&gt;0.7,"G",IF(F6&gt;0.45,"S","NS")))</f>
        <v>NS</v>
      </c>
      <c r="H6" s="49" t="str">
        <f>AI6</f>
        <v>NS</v>
      </c>
      <c r="I6" s="49" t="str">
        <f>BA6</f>
        <v>NS</v>
      </c>
      <c r="J6" s="49" t="str">
        <f>BS6</f>
        <v>NS</v>
      </c>
      <c r="K6" s="50">
        <v>2E-3</v>
      </c>
      <c r="L6" s="49" t="str">
        <f>IF(ABS(K6)&lt;5%,"VG",IF(ABS(K6)&lt;10%,"G",IF(ABS(K6)&lt;15%,"S","NS")))</f>
        <v>VG</v>
      </c>
      <c r="M6" s="49" t="str">
        <f t="shared" ref="M6" si="3">AN6</f>
        <v>NS</v>
      </c>
      <c r="N6" s="49" t="str">
        <f>BC6</f>
        <v>NS</v>
      </c>
      <c r="O6" s="49" t="str">
        <f t="shared" ref="O6" si="4">BX6</f>
        <v>NS</v>
      </c>
      <c r="P6" s="49">
        <v>0.754</v>
      </c>
      <c r="Q6" s="49" t="str">
        <f>IF(P6&lt;=0.5,"VG",IF(P6&lt;=0.6,"G",IF(P6&lt;=0.7,"S","NS")))</f>
        <v>NS</v>
      </c>
      <c r="R6" s="49" t="str">
        <f>AM6</f>
        <v>NS</v>
      </c>
      <c r="S6" s="49" t="str">
        <f>BE6</f>
        <v>NS</v>
      </c>
      <c r="T6" s="49" t="str">
        <f>BW6</f>
        <v>NS</v>
      </c>
      <c r="U6" s="49">
        <v>0.43</v>
      </c>
      <c r="V6" s="49" t="str">
        <f>IF(U6&gt;0.85,"VG",IF(U6&gt;0.75,"G",IF(U6&gt;0.6,"S","NS")))</f>
        <v>NS</v>
      </c>
      <c r="W6" s="49" t="str">
        <f>AO6</f>
        <v>NS</v>
      </c>
      <c r="X6" s="49" t="str">
        <f>BG6</f>
        <v>NS</v>
      </c>
      <c r="Y6" s="49" t="str">
        <f>BY6</f>
        <v>NS</v>
      </c>
      <c r="Z6" s="51">
        <v>-1.4541049943029001</v>
      </c>
      <c r="AA6" s="51">
        <v>-1.3504457651966399</v>
      </c>
      <c r="AB6" s="51">
        <v>62.899204382333799</v>
      </c>
      <c r="AC6" s="51">
        <v>62.157426473123202</v>
      </c>
      <c r="AD6" s="51">
        <v>1.5665583277691599</v>
      </c>
      <c r="AE6" s="51">
        <v>1.5331163573573401</v>
      </c>
      <c r="AF6" s="51">
        <v>0.50888231720407495</v>
      </c>
      <c r="AG6" s="51">
        <v>0.46514882670209701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Q6" s="53" t="s">
        <v>74</v>
      </c>
      <c r="AR6" s="51">
        <v>-1.4035295644097801</v>
      </c>
      <c r="AS6" s="51">
        <v>-1.41662761682807</v>
      </c>
      <c r="AT6" s="51">
        <v>62.146960657570503</v>
      </c>
      <c r="AU6" s="51">
        <v>62.151711810774401</v>
      </c>
      <c r="AV6" s="51">
        <v>1.5503320819778501</v>
      </c>
      <c r="AW6" s="51">
        <v>1.5545506157176301</v>
      </c>
      <c r="AX6" s="51">
        <v>0.52114593619514005</v>
      </c>
      <c r="AY6" s="51">
        <v>0.51427154263673303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47">
        <f t="shared" ref="BH6" si="5">IF(BI6=AQ6,1,0)</f>
        <v>1</v>
      </c>
      <c r="BI6" s="47" t="s">
        <v>74</v>
      </c>
      <c r="BJ6" s="51">
        <v>-1.4512831889503</v>
      </c>
      <c r="BK6" s="51">
        <v>-1.4554895635925</v>
      </c>
      <c r="BL6" s="51">
        <v>62.8780054845842</v>
      </c>
      <c r="BM6" s="51">
        <v>62.728644377839302</v>
      </c>
      <c r="BN6" s="51">
        <v>1.5656574302670101</v>
      </c>
      <c r="BO6" s="51">
        <v>1.5670001798316799</v>
      </c>
      <c r="BP6" s="51">
        <v>0.51047864847191304</v>
      </c>
      <c r="BQ6" s="51">
        <v>0.50298660633611003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</row>
    <row r="7" spans="1:77" s="76" customFormat="1" x14ac:dyDescent="0.3">
      <c r="A7" s="103">
        <v>14158500</v>
      </c>
      <c r="B7" s="76">
        <v>23773373</v>
      </c>
      <c r="C7" s="76" t="s">
        <v>2</v>
      </c>
      <c r="D7" s="104" t="s">
        <v>178</v>
      </c>
      <c r="E7" s="77"/>
      <c r="F7" s="16">
        <v>0.37</v>
      </c>
      <c r="G7" s="16" t="str">
        <f>IF(F7&gt;0.8,"VG",IF(F7&gt;0.7,"G",IF(F7&gt;0.45,"S","NS")))</f>
        <v>NS</v>
      </c>
      <c r="H7" s="16" t="str">
        <f>AI7</f>
        <v>NS</v>
      </c>
      <c r="I7" s="16" t="str">
        <f>BA7</f>
        <v>NS</v>
      </c>
      <c r="J7" s="16" t="str">
        <f>BS7</f>
        <v>NS</v>
      </c>
      <c r="K7" s="28">
        <v>7.2999999999999995E-2</v>
      </c>
      <c r="L7" s="16" t="str">
        <f>IF(ABS(K7)&lt;5%,"VG",IF(ABS(K7)&lt;10%,"G",IF(ABS(K7)&lt;15%,"S","NS")))</f>
        <v>G</v>
      </c>
      <c r="M7" s="16" t="str">
        <f t="shared" ref="M7" si="6">AN7</f>
        <v>NS</v>
      </c>
      <c r="N7" s="16" t="str">
        <f>BC7</f>
        <v>NS</v>
      </c>
      <c r="O7" s="16" t="str">
        <f t="shared" ref="O7" si="7">BX7</f>
        <v>NS</v>
      </c>
      <c r="P7" s="16">
        <v>0.79</v>
      </c>
      <c r="Q7" s="16" t="str">
        <f>IF(P7&lt;=0.5,"VG",IF(P7&lt;=0.6,"G",IF(P7&lt;=0.7,"S","NS")))</f>
        <v>NS</v>
      </c>
      <c r="R7" s="16" t="str">
        <f>AM7</f>
        <v>NS</v>
      </c>
      <c r="S7" s="16" t="str">
        <f>BE7</f>
        <v>NS</v>
      </c>
      <c r="T7" s="16" t="str">
        <f>BW7</f>
        <v>NS</v>
      </c>
      <c r="U7" s="16">
        <v>0.4</v>
      </c>
      <c r="V7" s="16" t="str">
        <f>IF(U7&gt;0.85,"VG",IF(U7&gt;0.75,"G",IF(U7&gt;0.6,"S","NS")))</f>
        <v>NS</v>
      </c>
      <c r="W7" s="16" t="str">
        <f>AO7</f>
        <v>NS</v>
      </c>
      <c r="X7" s="16" t="str">
        <f>BG7</f>
        <v>NS</v>
      </c>
      <c r="Y7" s="16" t="str">
        <f>BY7</f>
        <v>NS</v>
      </c>
      <c r="Z7" s="105">
        <v>-1.4541049943029001</v>
      </c>
      <c r="AA7" s="105">
        <v>-1.3504457651966399</v>
      </c>
      <c r="AB7" s="105">
        <v>62.899204382333799</v>
      </c>
      <c r="AC7" s="105">
        <v>62.157426473123202</v>
      </c>
      <c r="AD7" s="105">
        <v>1.5665583277691599</v>
      </c>
      <c r="AE7" s="105">
        <v>1.5331163573573401</v>
      </c>
      <c r="AF7" s="105">
        <v>0.50888231720407495</v>
      </c>
      <c r="AG7" s="105">
        <v>0.46514882670209701</v>
      </c>
      <c r="AH7" s="39" t="s">
        <v>73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Q7" s="106" t="s">
        <v>74</v>
      </c>
      <c r="AR7" s="105">
        <v>-1.4035295644097801</v>
      </c>
      <c r="AS7" s="105">
        <v>-1.41662761682807</v>
      </c>
      <c r="AT7" s="105">
        <v>62.146960657570503</v>
      </c>
      <c r="AU7" s="105">
        <v>62.151711810774401</v>
      </c>
      <c r="AV7" s="105">
        <v>1.5503320819778501</v>
      </c>
      <c r="AW7" s="105">
        <v>1.5545506157176301</v>
      </c>
      <c r="AX7" s="105">
        <v>0.52114593619514005</v>
      </c>
      <c r="AY7" s="105">
        <v>0.51427154263673303</v>
      </c>
      <c r="AZ7" s="39" t="s">
        <v>73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76">
        <f t="shared" ref="BH7" si="8">IF(BI7=AQ7,1,0)</f>
        <v>1</v>
      </c>
      <c r="BI7" s="76" t="s">
        <v>74</v>
      </c>
      <c r="BJ7" s="105">
        <v>-1.4512831889503</v>
      </c>
      <c r="BK7" s="105">
        <v>-1.4554895635925</v>
      </c>
      <c r="BL7" s="105">
        <v>62.8780054845842</v>
      </c>
      <c r="BM7" s="105">
        <v>62.728644377839302</v>
      </c>
      <c r="BN7" s="105">
        <v>1.5656574302670101</v>
      </c>
      <c r="BO7" s="105">
        <v>1.5670001798316799</v>
      </c>
      <c r="BP7" s="105">
        <v>0.51047864847191304</v>
      </c>
      <c r="BQ7" s="105">
        <v>0.50298660633611003</v>
      </c>
      <c r="BR7" s="76" t="s">
        <v>73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</row>
    <row r="8" spans="1:77" s="47" customFormat="1" x14ac:dyDescent="0.3">
      <c r="A8" s="48">
        <v>14158500</v>
      </c>
      <c r="B8" s="47">
        <v>23773373</v>
      </c>
      <c r="C8" s="47" t="s">
        <v>2</v>
      </c>
      <c r="D8" s="102" t="s">
        <v>180</v>
      </c>
      <c r="E8" s="109"/>
      <c r="F8" s="49">
        <v>0.53</v>
      </c>
      <c r="G8" s="49" t="str">
        <f>IF(F8&gt;0.8,"VG",IF(F8&gt;0.7,"G",IF(F8&gt;0.45,"S","NS")))</f>
        <v>S</v>
      </c>
      <c r="H8" s="49" t="str">
        <f>AI8</f>
        <v>NS</v>
      </c>
      <c r="I8" s="49" t="str">
        <f>BA8</f>
        <v>NS</v>
      </c>
      <c r="J8" s="49" t="str">
        <f>BS8</f>
        <v>NS</v>
      </c>
      <c r="K8" s="50">
        <v>-1E-3</v>
      </c>
      <c r="L8" s="49" t="str">
        <f>IF(ABS(K8)&lt;5%,"VG",IF(ABS(K8)&lt;10%,"G",IF(ABS(K8)&lt;15%,"S","NS")))</f>
        <v>VG</v>
      </c>
      <c r="M8" s="49" t="str">
        <f t="shared" ref="M8" si="9">AN8</f>
        <v>NS</v>
      </c>
      <c r="N8" s="49" t="str">
        <f>BC8</f>
        <v>NS</v>
      </c>
      <c r="O8" s="49" t="str">
        <f t="shared" ref="O8" si="10">BX8</f>
        <v>NS</v>
      </c>
      <c r="P8" s="49">
        <v>0.69</v>
      </c>
      <c r="Q8" s="49" t="str">
        <f>IF(P8&lt;=0.5,"VG",IF(P8&lt;=0.6,"G",IF(P8&lt;=0.7,"S","NS")))</f>
        <v>S</v>
      </c>
      <c r="R8" s="49" t="str">
        <f>AM8</f>
        <v>NS</v>
      </c>
      <c r="S8" s="49" t="str">
        <f>BE8</f>
        <v>NS</v>
      </c>
      <c r="T8" s="49" t="str">
        <f>BW8</f>
        <v>NS</v>
      </c>
      <c r="U8" s="49">
        <v>0.57999999999999996</v>
      </c>
      <c r="V8" s="49" t="str">
        <f>IF(U8&gt;0.85,"VG",IF(U8&gt;0.75,"G",IF(U8&gt;0.6,"S","NS")))</f>
        <v>NS</v>
      </c>
      <c r="W8" s="49" t="str">
        <f>AO8</f>
        <v>NS</v>
      </c>
      <c r="X8" s="49" t="str">
        <f>BG8</f>
        <v>NS</v>
      </c>
      <c r="Y8" s="49" t="str">
        <f>BY8</f>
        <v>NS</v>
      </c>
      <c r="Z8" s="51">
        <v>-1.4541049943029001</v>
      </c>
      <c r="AA8" s="51">
        <v>-1.3504457651966399</v>
      </c>
      <c r="AB8" s="51">
        <v>62.899204382333799</v>
      </c>
      <c r="AC8" s="51">
        <v>62.157426473123202</v>
      </c>
      <c r="AD8" s="51">
        <v>1.5665583277691599</v>
      </c>
      <c r="AE8" s="51">
        <v>1.5331163573573401</v>
      </c>
      <c r="AF8" s="51">
        <v>0.50888231720407495</v>
      </c>
      <c r="AG8" s="51">
        <v>0.46514882670209701</v>
      </c>
      <c r="AH8" s="52" t="s">
        <v>73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Q8" s="53" t="s">
        <v>74</v>
      </c>
      <c r="AR8" s="51">
        <v>-1.4035295644097801</v>
      </c>
      <c r="AS8" s="51">
        <v>-1.41662761682807</v>
      </c>
      <c r="AT8" s="51">
        <v>62.146960657570503</v>
      </c>
      <c r="AU8" s="51">
        <v>62.151711810774401</v>
      </c>
      <c r="AV8" s="51">
        <v>1.5503320819778501</v>
      </c>
      <c r="AW8" s="51">
        <v>1.5545506157176301</v>
      </c>
      <c r="AX8" s="51">
        <v>0.52114593619514005</v>
      </c>
      <c r="AY8" s="51">
        <v>0.51427154263673303</v>
      </c>
      <c r="AZ8" s="52" t="s">
        <v>73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47">
        <f t="shared" ref="BH8" si="11">IF(BI8=AQ8,1,0)</f>
        <v>1</v>
      </c>
      <c r="BI8" s="47" t="s">
        <v>74</v>
      </c>
      <c r="BJ8" s="51">
        <v>-1.4512831889503</v>
      </c>
      <c r="BK8" s="51">
        <v>-1.4554895635925</v>
      </c>
      <c r="BL8" s="51">
        <v>62.8780054845842</v>
      </c>
      <c r="BM8" s="51">
        <v>62.728644377839302</v>
      </c>
      <c r="BN8" s="51">
        <v>1.5656574302670101</v>
      </c>
      <c r="BO8" s="51">
        <v>1.5670001798316799</v>
      </c>
      <c r="BP8" s="51">
        <v>0.51047864847191304</v>
      </c>
      <c r="BQ8" s="51">
        <v>0.50298660633611003</v>
      </c>
      <c r="BR8" s="47" t="s">
        <v>73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</row>
    <row r="9" spans="1:77" s="69" customFormat="1" x14ac:dyDescent="0.3">
      <c r="A9" s="72"/>
      <c r="E9" s="80"/>
      <c r="F9" s="70"/>
      <c r="G9" s="70"/>
      <c r="H9" s="70"/>
      <c r="I9" s="70"/>
      <c r="J9" s="70"/>
      <c r="K9" s="71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3"/>
      <c r="AA9" s="73"/>
      <c r="AB9" s="73"/>
      <c r="AC9" s="73"/>
      <c r="AD9" s="73"/>
      <c r="AE9" s="73"/>
      <c r="AF9" s="73"/>
      <c r="AG9" s="73"/>
      <c r="AH9" s="74"/>
      <c r="AI9" s="74"/>
      <c r="AJ9" s="74"/>
      <c r="AK9" s="74"/>
      <c r="AL9" s="74"/>
      <c r="AM9" s="74"/>
      <c r="AN9" s="74"/>
      <c r="AO9" s="74"/>
      <c r="AQ9" s="75"/>
      <c r="AR9" s="73"/>
      <c r="AS9" s="73"/>
      <c r="AT9" s="73"/>
      <c r="AU9" s="73"/>
      <c r="AV9" s="73"/>
      <c r="AW9" s="73"/>
      <c r="AX9" s="73"/>
      <c r="AY9" s="73"/>
      <c r="AZ9" s="74"/>
      <c r="BA9" s="74"/>
      <c r="BB9" s="74"/>
      <c r="BC9" s="74"/>
      <c r="BD9" s="74"/>
      <c r="BE9" s="74"/>
      <c r="BF9" s="74"/>
      <c r="BG9" s="74"/>
      <c r="BJ9" s="73"/>
      <c r="BK9" s="73"/>
      <c r="BL9" s="73"/>
      <c r="BM9" s="73"/>
      <c r="BN9" s="73"/>
      <c r="BO9" s="73"/>
      <c r="BP9" s="73"/>
      <c r="BQ9" s="73"/>
    </row>
    <row r="10" spans="1:77" x14ac:dyDescent="0.3">
      <c r="A10" s="2" t="s">
        <v>89</v>
      </c>
      <c r="B10">
        <v>23773363</v>
      </c>
      <c r="C10" t="s">
        <v>90</v>
      </c>
      <c r="D10" t="s">
        <v>91</v>
      </c>
      <c r="F10" s="16">
        <v>-9.5</v>
      </c>
      <c r="G10" s="16" t="str">
        <f>IF(F10&gt;0.8,"VG",IF(F10&gt;0.7,"G",IF(F10&gt;0.45,"S","NS")))</f>
        <v>NS</v>
      </c>
      <c r="K10" s="19">
        <v>-0.58399999999999996</v>
      </c>
      <c r="L10" s="26" t="str">
        <f>IF(ABS(K10)&lt;5%,"VG",IF(ABS(K10)&lt;10%,"G",IF(ABS(K10)&lt;15%,"S","NS")))</f>
        <v>NS</v>
      </c>
      <c r="P10" s="17">
        <v>1.0109999999999999</v>
      </c>
      <c r="Q10" s="17" t="str">
        <f>IF(P10&lt;=0.5,"VG",IF(P10&lt;=0.6,"G",IF(P10&lt;=0.7,"S","NS")))</f>
        <v>NS</v>
      </c>
      <c r="U10" s="18">
        <v>0.42399999999999999</v>
      </c>
      <c r="V10" s="18" t="str">
        <f>IF(U10&gt;0.85,"VG",IF(U10&gt;0.75,"G",IF(U10&gt;0.6,"S","NS")))</f>
        <v>NS</v>
      </c>
      <c r="Z10" s="33"/>
      <c r="AA10" s="33"/>
      <c r="AB10" s="42"/>
      <c r="AC10" s="42"/>
      <c r="AD10" s="43"/>
      <c r="AE10" s="43"/>
      <c r="AF10" s="35"/>
      <c r="AG10" s="35"/>
      <c r="AH10" s="36"/>
      <c r="AI10" s="36"/>
      <c r="AJ10" s="40"/>
      <c r="AK10" s="40"/>
      <c r="AL10" s="41"/>
      <c r="AM10" s="41"/>
      <c r="AN10" s="3"/>
      <c r="AO10" s="3"/>
      <c r="AQ10" s="44"/>
      <c r="AR10" s="33"/>
      <c r="AS10" s="33"/>
      <c r="AT10" s="42"/>
      <c r="AU10" s="42"/>
      <c r="AV10" s="43"/>
      <c r="AW10" s="43"/>
      <c r="AX10" s="35"/>
      <c r="AY10" s="35"/>
      <c r="AZ10" s="36"/>
      <c r="BA10" s="36"/>
      <c r="BB10" s="40"/>
      <c r="BC10" s="40"/>
      <c r="BD10" s="41"/>
      <c r="BE10" s="41"/>
      <c r="BF10" s="3"/>
      <c r="BG10" s="3"/>
      <c r="BJ10" s="35"/>
      <c r="BK10" s="35"/>
      <c r="BL10" s="35"/>
      <c r="BM10" s="35"/>
      <c r="BN10" s="35"/>
      <c r="BO10" s="35"/>
      <c r="BP10" s="35"/>
      <c r="BQ10" s="35"/>
    </row>
    <row r="11" spans="1:77" s="55" customFormat="1" ht="28.8" x14ac:dyDescent="0.3">
      <c r="A11" s="54">
        <v>14158790</v>
      </c>
      <c r="B11" s="55">
        <v>23773393</v>
      </c>
      <c r="C11" s="56" t="s">
        <v>92</v>
      </c>
      <c r="D11" s="55" t="s">
        <v>172</v>
      </c>
      <c r="E11" s="78"/>
      <c r="F11" s="57">
        <v>0.69399999999999995</v>
      </c>
      <c r="G11" s="57" t="str">
        <f t="shared" ref="G11" si="12">IF(F11&gt;0.8,"VG",IF(F11&gt;0.7,"G",IF(F11&gt;0.45,"S","NS")))</f>
        <v>S</v>
      </c>
      <c r="H11" s="57" t="str">
        <f t="shared" ref="H11" si="13">AI11</f>
        <v>S</v>
      </c>
      <c r="I11" s="57" t="str">
        <f t="shared" ref="I11" si="14">BA11</f>
        <v>G</v>
      </c>
      <c r="J11" s="57" t="str">
        <f t="shared" ref="J11" si="15">BS11</f>
        <v>G</v>
      </c>
      <c r="K11" s="58">
        <v>2E-3</v>
      </c>
      <c r="L11" s="57" t="str">
        <f t="shared" ref="L11" si="16">IF(ABS(K11)&lt;5%,"VG",IF(ABS(K11)&lt;10%,"G",IF(ABS(K11)&lt;15%,"S","NS")))</f>
        <v>VG</v>
      </c>
      <c r="M11" s="57" t="str">
        <f>AN11</f>
        <v>G</v>
      </c>
      <c r="N11" s="57" t="str">
        <f>BC11</f>
        <v>G</v>
      </c>
      <c r="O11" s="57" t="str">
        <f>BX11</f>
        <v>G</v>
      </c>
      <c r="P11" s="57">
        <v>0.55200000000000005</v>
      </c>
      <c r="Q11" s="57" t="str">
        <f t="shared" ref="Q11" si="17">IF(P11&lt;=0.5,"VG",IF(P11&lt;=0.6,"G",IF(P11&lt;=0.7,"S","NS")))</f>
        <v>G</v>
      </c>
      <c r="R11" s="57" t="str">
        <f t="shared" ref="R11" si="18">AM11</f>
        <v>G</v>
      </c>
      <c r="S11" s="57" t="str">
        <f t="shared" ref="S11" si="19">BE11</f>
        <v>VG</v>
      </c>
      <c r="T11" s="57" t="str">
        <f t="shared" ref="T11" si="20">BW11</f>
        <v>VG</v>
      </c>
      <c r="U11" s="57">
        <v>0.71799999999999997</v>
      </c>
      <c r="V11" s="57" t="str">
        <f t="shared" ref="V11" si="21">IF(U11&gt;0.85,"VG",IF(U11&gt;0.75,"G",IF(U11&gt;0.6,"S","NS")))</f>
        <v>S</v>
      </c>
      <c r="W11" s="57" t="str">
        <f t="shared" ref="W11" si="22">AO11</f>
        <v>S</v>
      </c>
      <c r="X11" s="57" t="str">
        <f t="shared" ref="X11" si="23">BG11</f>
        <v>G</v>
      </c>
      <c r="Y11" s="57" t="str">
        <f t="shared" ref="Y11" si="24">BY11</f>
        <v>G</v>
      </c>
      <c r="Z11" s="59">
        <v>0.73826421128751596</v>
      </c>
      <c r="AA11" s="59">
        <v>0.68764690136602502</v>
      </c>
      <c r="AB11" s="59">
        <v>7.6075962877986996</v>
      </c>
      <c r="AC11" s="59">
        <v>3.4185755354494298</v>
      </c>
      <c r="AD11" s="59">
        <v>0.51160120085129301</v>
      </c>
      <c r="AE11" s="59">
        <v>0.55888558635374996</v>
      </c>
      <c r="AF11" s="59">
        <v>0.80425822209953401</v>
      </c>
      <c r="AG11" s="59">
        <v>0.71702551703780304</v>
      </c>
      <c r="AH11" s="60" t="s">
        <v>75</v>
      </c>
      <c r="AI11" s="60" t="s">
        <v>76</v>
      </c>
      <c r="AJ11" s="60" t="s">
        <v>75</v>
      </c>
      <c r="AK11" s="60" t="s">
        <v>77</v>
      </c>
      <c r="AL11" s="60" t="s">
        <v>75</v>
      </c>
      <c r="AM11" s="60" t="s">
        <v>75</v>
      </c>
      <c r="AN11" s="60" t="s">
        <v>75</v>
      </c>
      <c r="AO11" s="60" t="s">
        <v>76</v>
      </c>
      <c r="AQ11" s="61" t="s">
        <v>78</v>
      </c>
      <c r="AR11" s="59">
        <v>0.73520929581453698</v>
      </c>
      <c r="AS11" s="59">
        <v>0.75118898337791196</v>
      </c>
      <c r="AT11" s="59">
        <v>8.0861336842206004</v>
      </c>
      <c r="AU11" s="59">
        <v>7.9465833675547897</v>
      </c>
      <c r="AV11" s="59">
        <v>0.51457818082917495</v>
      </c>
      <c r="AW11" s="59">
        <v>0.49880959956890197</v>
      </c>
      <c r="AX11" s="59">
        <v>0.80222190842627705</v>
      </c>
      <c r="AY11" s="59">
        <v>0.81279403757242896</v>
      </c>
      <c r="AZ11" s="60" t="s">
        <v>75</v>
      </c>
      <c r="BA11" s="60" t="s">
        <v>75</v>
      </c>
      <c r="BB11" s="60" t="s">
        <v>75</v>
      </c>
      <c r="BC11" s="60" t="s">
        <v>75</v>
      </c>
      <c r="BD11" s="60" t="s">
        <v>75</v>
      </c>
      <c r="BE11" s="60" t="s">
        <v>77</v>
      </c>
      <c r="BF11" s="60" t="s">
        <v>75</v>
      </c>
      <c r="BG11" s="60" t="s">
        <v>75</v>
      </c>
      <c r="BH11" s="55">
        <f t="shared" ref="BH11:BH34" si="25">IF(BI11=AQ11,1,0)</f>
        <v>1</v>
      </c>
      <c r="BI11" s="55" t="s">
        <v>78</v>
      </c>
      <c r="BJ11" s="59">
        <v>0.73593302929872295</v>
      </c>
      <c r="BK11" s="59">
        <v>0.75000401917089399</v>
      </c>
      <c r="BL11" s="59">
        <v>9.9614971936286505</v>
      </c>
      <c r="BM11" s="59">
        <v>9.4196893225000498</v>
      </c>
      <c r="BN11" s="59">
        <v>0.51387446978934104</v>
      </c>
      <c r="BO11" s="59">
        <v>0.49999598081295199</v>
      </c>
      <c r="BP11" s="59">
        <v>0.80755704914537996</v>
      </c>
      <c r="BQ11" s="59">
        <v>0.81135155731168696</v>
      </c>
      <c r="BR11" s="55" t="s">
        <v>75</v>
      </c>
      <c r="BS11" s="55" t="s">
        <v>75</v>
      </c>
      <c r="BT11" s="55" t="s">
        <v>75</v>
      </c>
      <c r="BU11" s="55" t="s">
        <v>75</v>
      </c>
      <c r="BV11" s="55" t="s">
        <v>75</v>
      </c>
      <c r="BW11" s="55" t="s">
        <v>77</v>
      </c>
      <c r="BX11" s="55" t="s">
        <v>75</v>
      </c>
      <c r="BY11" s="55" t="s">
        <v>75</v>
      </c>
    </row>
    <row r="12" spans="1:77" s="120" customFormat="1" ht="28.8" x14ac:dyDescent="0.3">
      <c r="A12" s="119">
        <v>14158790</v>
      </c>
      <c r="B12" s="120">
        <v>23773393</v>
      </c>
      <c r="C12" s="121" t="s">
        <v>92</v>
      </c>
      <c r="D12" s="120" t="s">
        <v>180</v>
      </c>
      <c r="E12" s="78"/>
      <c r="F12" s="122">
        <v>0.4</v>
      </c>
      <c r="G12" s="122" t="str">
        <f t="shared" ref="G12" si="26">IF(F12&gt;0.8,"VG",IF(F12&gt;0.7,"G",IF(F12&gt;0.45,"S","NS")))</f>
        <v>NS</v>
      </c>
      <c r="H12" s="122" t="str">
        <f t="shared" ref="H12" si="27">AI12</f>
        <v>S</v>
      </c>
      <c r="I12" s="122" t="str">
        <f t="shared" ref="I12" si="28">BA12</f>
        <v>G</v>
      </c>
      <c r="J12" s="122" t="str">
        <f t="shared" ref="J12" si="29">BS12</f>
        <v>G</v>
      </c>
      <c r="K12" s="123">
        <v>0.34200000000000003</v>
      </c>
      <c r="L12" s="122" t="str">
        <f t="shared" ref="L12" si="30">IF(ABS(K12)&lt;5%,"VG",IF(ABS(K12)&lt;10%,"G",IF(ABS(K12)&lt;15%,"S","NS")))</f>
        <v>NS</v>
      </c>
      <c r="M12" s="122" t="str">
        <f>AN12</f>
        <v>G</v>
      </c>
      <c r="N12" s="122" t="str">
        <f>BC12</f>
        <v>G</v>
      </c>
      <c r="O12" s="122" t="str">
        <f>BX12</f>
        <v>G</v>
      </c>
      <c r="P12" s="122">
        <v>0.74</v>
      </c>
      <c r="Q12" s="122" t="str">
        <f t="shared" ref="Q12" si="31">IF(P12&lt;=0.5,"VG",IF(P12&lt;=0.6,"G",IF(P12&lt;=0.7,"S","NS")))</f>
        <v>NS</v>
      </c>
      <c r="R12" s="122" t="str">
        <f t="shared" ref="R12" si="32">AM12</f>
        <v>G</v>
      </c>
      <c r="S12" s="122" t="str">
        <f t="shared" ref="S12" si="33">BE12</f>
        <v>VG</v>
      </c>
      <c r="T12" s="122" t="str">
        <f t="shared" ref="T12" si="34">BW12</f>
        <v>VG</v>
      </c>
      <c r="U12" s="122">
        <v>0.56999999999999995</v>
      </c>
      <c r="V12" s="122" t="str">
        <f t="shared" ref="V12" si="35">IF(U12&gt;0.85,"VG",IF(U12&gt;0.75,"G",IF(U12&gt;0.6,"S","NS")))</f>
        <v>NS</v>
      </c>
      <c r="W12" s="122" t="str">
        <f t="shared" ref="W12" si="36">AO12</f>
        <v>S</v>
      </c>
      <c r="X12" s="122" t="str">
        <f t="shared" ref="X12" si="37">BG12</f>
        <v>G</v>
      </c>
      <c r="Y12" s="122" t="str">
        <f t="shared" ref="Y12" si="38">BY12</f>
        <v>G</v>
      </c>
      <c r="Z12" s="124">
        <v>0.73826421128751596</v>
      </c>
      <c r="AA12" s="124">
        <v>0.68764690136602502</v>
      </c>
      <c r="AB12" s="124">
        <v>7.6075962877986996</v>
      </c>
      <c r="AC12" s="124">
        <v>3.4185755354494298</v>
      </c>
      <c r="AD12" s="124">
        <v>0.51160120085129301</v>
      </c>
      <c r="AE12" s="124">
        <v>0.55888558635374996</v>
      </c>
      <c r="AF12" s="124">
        <v>0.80425822209953401</v>
      </c>
      <c r="AG12" s="124">
        <v>0.71702551703780304</v>
      </c>
      <c r="AH12" s="125" t="s">
        <v>75</v>
      </c>
      <c r="AI12" s="125" t="s">
        <v>76</v>
      </c>
      <c r="AJ12" s="125" t="s">
        <v>75</v>
      </c>
      <c r="AK12" s="125" t="s">
        <v>77</v>
      </c>
      <c r="AL12" s="125" t="s">
        <v>75</v>
      </c>
      <c r="AM12" s="125" t="s">
        <v>75</v>
      </c>
      <c r="AN12" s="125" t="s">
        <v>75</v>
      </c>
      <c r="AO12" s="125" t="s">
        <v>76</v>
      </c>
      <c r="AQ12" s="126" t="s">
        <v>78</v>
      </c>
      <c r="AR12" s="124">
        <v>0.73520929581453698</v>
      </c>
      <c r="AS12" s="124">
        <v>0.75118898337791196</v>
      </c>
      <c r="AT12" s="124">
        <v>8.0861336842206004</v>
      </c>
      <c r="AU12" s="124">
        <v>7.9465833675547897</v>
      </c>
      <c r="AV12" s="124">
        <v>0.51457818082917495</v>
      </c>
      <c r="AW12" s="124">
        <v>0.49880959956890197</v>
      </c>
      <c r="AX12" s="124">
        <v>0.80222190842627705</v>
      </c>
      <c r="AY12" s="124">
        <v>0.81279403757242896</v>
      </c>
      <c r="AZ12" s="125" t="s">
        <v>75</v>
      </c>
      <c r="BA12" s="125" t="s">
        <v>75</v>
      </c>
      <c r="BB12" s="125" t="s">
        <v>75</v>
      </c>
      <c r="BC12" s="125" t="s">
        <v>75</v>
      </c>
      <c r="BD12" s="125" t="s">
        <v>75</v>
      </c>
      <c r="BE12" s="125" t="s">
        <v>77</v>
      </c>
      <c r="BF12" s="125" t="s">
        <v>75</v>
      </c>
      <c r="BG12" s="125" t="s">
        <v>75</v>
      </c>
      <c r="BH12" s="120">
        <f t="shared" ref="BH12" si="39">IF(BI12=AQ12,1,0)</f>
        <v>1</v>
      </c>
      <c r="BI12" s="120" t="s">
        <v>78</v>
      </c>
      <c r="BJ12" s="124">
        <v>0.73593302929872295</v>
      </c>
      <c r="BK12" s="124">
        <v>0.75000401917089399</v>
      </c>
      <c r="BL12" s="124">
        <v>9.9614971936286505</v>
      </c>
      <c r="BM12" s="124">
        <v>9.4196893225000498</v>
      </c>
      <c r="BN12" s="124">
        <v>0.51387446978934104</v>
      </c>
      <c r="BO12" s="124">
        <v>0.49999598081295199</v>
      </c>
      <c r="BP12" s="124">
        <v>0.80755704914537996</v>
      </c>
      <c r="BQ12" s="124">
        <v>0.81135155731168696</v>
      </c>
      <c r="BR12" s="120" t="s">
        <v>75</v>
      </c>
      <c r="BS12" s="120" t="s">
        <v>75</v>
      </c>
      <c r="BT12" s="120" t="s">
        <v>75</v>
      </c>
      <c r="BU12" s="120" t="s">
        <v>75</v>
      </c>
      <c r="BV12" s="120" t="s">
        <v>75</v>
      </c>
      <c r="BW12" s="120" t="s">
        <v>77</v>
      </c>
      <c r="BX12" s="120" t="s">
        <v>75</v>
      </c>
      <c r="BY12" s="120" t="s">
        <v>75</v>
      </c>
    </row>
    <row r="13" spans="1:77" s="111" customFormat="1" x14ac:dyDescent="0.3">
      <c r="A13" s="110"/>
      <c r="C13" s="112"/>
      <c r="E13" s="113"/>
      <c r="F13" s="114"/>
      <c r="G13" s="114"/>
      <c r="H13" s="114"/>
      <c r="I13" s="114"/>
      <c r="J13" s="114"/>
      <c r="K13" s="115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6"/>
      <c r="AA13" s="116"/>
      <c r="AB13" s="116"/>
      <c r="AC13" s="116"/>
      <c r="AD13" s="116"/>
      <c r="AE13" s="116"/>
      <c r="AF13" s="116"/>
      <c r="AG13" s="116"/>
      <c r="AH13" s="117"/>
      <c r="AI13" s="117"/>
      <c r="AJ13" s="117"/>
      <c r="AK13" s="117"/>
      <c r="AL13" s="117"/>
      <c r="AM13" s="117"/>
      <c r="AN13" s="117"/>
      <c r="AO13" s="117"/>
      <c r="AQ13" s="118"/>
      <c r="AR13" s="116"/>
      <c r="AS13" s="116"/>
      <c r="AT13" s="116"/>
      <c r="AU13" s="116"/>
      <c r="AV13" s="116"/>
      <c r="AW13" s="116"/>
      <c r="AX13" s="116"/>
      <c r="AY13" s="116"/>
      <c r="AZ13" s="117"/>
      <c r="BA13" s="117"/>
      <c r="BB13" s="117"/>
      <c r="BC13" s="117"/>
      <c r="BD13" s="117"/>
      <c r="BE13" s="117"/>
      <c r="BF13" s="117"/>
      <c r="BG13" s="117"/>
      <c r="BJ13" s="116"/>
      <c r="BK13" s="116"/>
      <c r="BL13" s="116"/>
      <c r="BM13" s="116"/>
      <c r="BN13" s="116"/>
      <c r="BO13" s="116"/>
      <c r="BP13" s="116"/>
      <c r="BQ13" s="116"/>
    </row>
    <row r="14" spans="1:77" x14ac:dyDescent="0.3">
      <c r="A14" s="2" t="s">
        <v>154</v>
      </c>
      <c r="B14" s="47">
        <v>23773359</v>
      </c>
      <c r="C14" s="47" t="s">
        <v>4</v>
      </c>
      <c r="D14" s="47" t="s">
        <v>172</v>
      </c>
      <c r="F14" s="16">
        <v>0.30599999999999999</v>
      </c>
      <c r="G14" s="16" t="str">
        <f t="shared" ref="G14:G47" si="40">IF(F14&gt;0.8,"VG",IF(F14&gt;0.7,"G",IF(F14&gt;0.45,"S","NS")))</f>
        <v>NS</v>
      </c>
      <c r="H14" s="16" t="str">
        <f t="shared" ref="H14:H47" si="41">AI14</f>
        <v>NS</v>
      </c>
      <c r="I14" s="16" t="str">
        <f t="shared" ref="I14:I47" si="42">BA14</f>
        <v>NS</v>
      </c>
      <c r="J14" s="16" t="str">
        <f t="shared" ref="J14:J47" si="43">BS14</f>
        <v>NS</v>
      </c>
      <c r="K14" s="19">
        <v>1E-3</v>
      </c>
      <c r="L14" s="26" t="str">
        <f t="shared" ref="L14:L47" si="44">IF(ABS(K14)&lt;5%,"VG",IF(ABS(K14)&lt;10%,"G",IF(ABS(K14)&lt;15%,"S","NS")))</f>
        <v>VG</v>
      </c>
      <c r="M14" s="26" t="str">
        <f t="shared" ref="M14:M47" si="45">AN14</f>
        <v>S</v>
      </c>
      <c r="N14" s="26" t="str">
        <f t="shared" ref="N14:N47" si="46">BC14</f>
        <v>NS</v>
      </c>
      <c r="O14" s="26" t="str">
        <f t="shared" ref="O14:O47" si="47">BX14</f>
        <v>S</v>
      </c>
      <c r="P14" s="17">
        <v>0.83199999999999996</v>
      </c>
      <c r="Q14" s="17" t="str">
        <f t="shared" ref="Q14:Q47" si="48">IF(P14&lt;=0.5,"VG",IF(P14&lt;=0.6,"G",IF(P14&lt;=0.7,"S","NS")))</f>
        <v>NS</v>
      </c>
      <c r="R14" s="17" t="str">
        <f t="shared" ref="R14:R47" si="49">AM14</f>
        <v>NS</v>
      </c>
      <c r="S14" s="17" t="str">
        <f t="shared" ref="S14:S47" si="50">BE14</f>
        <v>NS</v>
      </c>
      <c r="T14" s="17" t="str">
        <f t="shared" ref="T14:T47" si="51">BW14</f>
        <v>NS</v>
      </c>
      <c r="U14" s="18">
        <v>0.57199999999999995</v>
      </c>
      <c r="V14" s="18" t="str">
        <f t="shared" ref="V14:V47" si="52">IF(U14&gt;0.85,"VG",IF(U14&gt;0.75,"G",IF(U14&gt;0.6,"S","NS")))</f>
        <v>NS</v>
      </c>
      <c r="W14" s="18" t="str">
        <f t="shared" ref="W14:W47" si="53">AO14</f>
        <v>S</v>
      </c>
      <c r="X14" s="18" t="str">
        <f t="shared" ref="X14:X47" si="54">BG14</f>
        <v>S</v>
      </c>
      <c r="Y14" s="18" t="str">
        <f t="shared" ref="Y14:Y47" si="55">BY14</f>
        <v>S</v>
      </c>
      <c r="Z14" s="33">
        <v>-1.6843588853474301</v>
      </c>
      <c r="AA14" s="33">
        <v>-1.38167388656029</v>
      </c>
      <c r="AB14" s="42">
        <v>47.052543454625599</v>
      </c>
      <c r="AC14" s="42">
        <v>45.075806202645801</v>
      </c>
      <c r="AD14" s="43">
        <v>1.6384013199907499</v>
      </c>
      <c r="AE14" s="43">
        <v>1.54326727644964</v>
      </c>
      <c r="AF14" s="35">
        <v>0.69305225977485296</v>
      </c>
      <c r="AG14" s="35">
        <v>0.64770252991781896</v>
      </c>
      <c r="AH14" s="36" t="s">
        <v>73</v>
      </c>
      <c r="AI14" s="36" t="s">
        <v>73</v>
      </c>
      <c r="AJ14" s="40" t="s">
        <v>73</v>
      </c>
      <c r="AK14" s="40" t="s">
        <v>73</v>
      </c>
      <c r="AL14" s="41" t="s">
        <v>73</v>
      </c>
      <c r="AM14" s="41" t="s">
        <v>73</v>
      </c>
      <c r="AN14" s="3" t="s">
        <v>76</v>
      </c>
      <c r="AO14" s="3" t="s">
        <v>76</v>
      </c>
      <c r="AQ14" s="44" t="s">
        <v>79</v>
      </c>
      <c r="AR14" s="33">
        <v>-1.83479107370433</v>
      </c>
      <c r="AS14" s="33">
        <v>-1.6237819867810701</v>
      </c>
      <c r="AT14" s="42">
        <v>48.467621608912999</v>
      </c>
      <c r="AU14" s="42">
        <v>47.068713217609201</v>
      </c>
      <c r="AV14" s="43">
        <v>1.6836837807926801</v>
      </c>
      <c r="AW14" s="43">
        <v>1.6198092439485201</v>
      </c>
      <c r="AX14" s="35">
        <v>0.68246393329774402</v>
      </c>
      <c r="AY14" s="35">
        <v>0.70648446797057196</v>
      </c>
      <c r="AZ14" s="36" t="s">
        <v>73</v>
      </c>
      <c r="BA14" s="36" t="s">
        <v>73</v>
      </c>
      <c r="BB14" s="40" t="s">
        <v>73</v>
      </c>
      <c r="BC14" s="40" t="s">
        <v>73</v>
      </c>
      <c r="BD14" s="41" t="s">
        <v>73</v>
      </c>
      <c r="BE14" s="41" t="s">
        <v>73</v>
      </c>
      <c r="BF14" s="3" t="s">
        <v>76</v>
      </c>
      <c r="BG14" s="3" t="s">
        <v>76</v>
      </c>
      <c r="BH14">
        <f t="shared" si="25"/>
        <v>1</v>
      </c>
      <c r="BI14" t="s">
        <v>79</v>
      </c>
      <c r="BJ14" s="35">
        <v>-1.75261954637585</v>
      </c>
      <c r="BK14" s="35">
        <v>-1.5537418558679299</v>
      </c>
      <c r="BL14" s="35">
        <v>47.711807796612902</v>
      </c>
      <c r="BM14" s="35">
        <v>46.367428032967098</v>
      </c>
      <c r="BN14" s="35">
        <v>1.6591020301282999</v>
      </c>
      <c r="BO14" s="35">
        <v>1.59804313329395</v>
      </c>
      <c r="BP14" s="35">
        <v>0.691906189651458</v>
      </c>
      <c r="BQ14" s="35">
        <v>0.71335534686557001</v>
      </c>
      <c r="BR14" t="s">
        <v>73</v>
      </c>
      <c r="BS14" t="s">
        <v>73</v>
      </c>
      <c r="BT14" t="s">
        <v>73</v>
      </c>
      <c r="BU14" t="s">
        <v>73</v>
      </c>
      <c r="BV14" t="s">
        <v>73</v>
      </c>
      <c r="BW14" t="s">
        <v>73</v>
      </c>
      <c r="BX14" t="s">
        <v>76</v>
      </c>
      <c r="BY14" t="s">
        <v>76</v>
      </c>
    </row>
    <row r="15" spans="1:77" s="76" customFormat="1" x14ac:dyDescent="0.3">
      <c r="A15" s="103" t="s">
        <v>154</v>
      </c>
      <c r="B15" s="76">
        <v>23773359</v>
      </c>
      <c r="C15" s="76" t="s">
        <v>4</v>
      </c>
      <c r="D15" s="76" t="s">
        <v>178</v>
      </c>
      <c r="E15" s="77"/>
      <c r="F15" s="16">
        <v>0.3</v>
      </c>
      <c r="G15" s="16" t="str">
        <f t="shared" ref="G15" si="56">IF(F15&gt;0.8,"VG",IF(F15&gt;0.7,"G",IF(F15&gt;0.45,"S","NS")))</f>
        <v>NS</v>
      </c>
      <c r="H15" s="16" t="str">
        <f t="shared" ref="H15" si="57">AI15</f>
        <v>NS</v>
      </c>
      <c r="I15" s="16" t="str">
        <f t="shared" ref="I15" si="58">BA15</f>
        <v>NS</v>
      </c>
      <c r="J15" s="16" t="str">
        <f t="shared" ref="J15" si="59">BS15</f>
        <v>NS</v>
      </c>
      <c r="K15" s="28">
        <v>0.12</v>
      </c>
      <c r="L15" s="16" t="str">
        <f t="shared" ref="L15" si="60">IF(ABS(K15)&lt;5%,"VG",IF(ABS(K15)&lt;10%,"G",IF(ABS(K15)&lt;15%,"S","NS")))</f>
        <v>S</v>
      </c>
      <c r="M15" s="16" t="str">
        <f t="shared" ref="M15" si="61">AN15</f>
        <v>S</v>
      </c>
      <c r="N15" s="16" t="str">
        <f t="shared" ref="N15" si="62">BC15</f>
        <v>NS</v>
      </c>
      <c r="O15" s="16" t="str">
        <f t="shared" ref="O15" si="63">BX15</f>
        <v>S</v>
      </c>
      <c r="P15" s="16">
        <v>0.79</v>
      </c>
      <c r="Q15" s="16" t="str">
        <f t="shared" ref="Q15" si="64">IF(P15&lt;=0.5,"VG",IF(P15&lt;=0.6,"G",IF(P15&lt;=0.7,"S","NS")))</f>
        <v>NS</v>
      </c>
      <c r="R15" s="16" t="str">
        <f t="shared" ref="R15" si="65">AM15</f>
        <v>NS</v>
      </c>
      <c r="S15" s="16" t="str">
        <f t="shared" ref="S15" si="66">BE15</f>
        <v>NS</v>
      </c>
      <c r="T15" s="16" t="str">
        <f t="shared" ref="T15" si="67">BW15</f>
        <v>NS</v>
      </c>
      <c r="U15" s="16">
        <v>0.48</v>
      </c>
      <c r="V15" s="16" t="str">
        <f t="shared" ref="V15" si="68">IF(U15&gt;0.85,"VG",IF(U15&gt;0.75,"G",IF(U15&gt;0.6,"S","NS")))</f>
        <v>NS</v>
      </c>
      <c r="W15" s="16" t="str">
        <f t="shared" ref="W15" si="69">AO15</f>
        <v>S</v>
      </c>
      <c r="X15" s="16" t="str">
        <f t="shared" ref="X15" si="70">BG15</f>
        <v>S</v>
      </c>
      <c r="Y15" s="16" t="str">
        <f t="shared" ref="Y15" si="71">BY15</f>
        <v>S</v>
      </c>
      <c r="Z15" s="105">
        <v>-1.6843588853474301</v>
      </c>
      <c r="AA15" s="105">
        <v>-1.38167388656029</v>
      </c>
      <c r="AB15" s="105">
        <v>47.052543454625599</v>
      </c>
      <c r="AC15" s="105">
        <v>45.075806202645801</v>
      </c>
      <c r="AD15" s="105">
        <v>1.6384013199907499</v>
      </c>
      <c r="AE15" s="105">
        <v>1.54326727644964</v>
      </c>
      <c r="AF15" s="105">
        <v>0.69305225977485296</v>
      </c>
      <c r="AG15" s="105">
        <v>0.64770252991781896</v>
      </c>
      <c r="AH15" s="39" t="s">
        <v>73</v>
      </c>
      <c r="AI15" s="39" t="s">
        <v>73</v>
      </c>
      <c r="AJ15" s="39" t="s">
        <v>73</v>
      </c>
      <c r="AK15" s="39" t="s">
        <v>73</v>
      </c>
      <c r="AL15" s="39" t="s">
        <v>73</v>
      </c>
      <c r="AM15" s="39" t="s">
        <v>73</v>
      </c>
      <c r="AN15" s="39" t="s">
        <v>76</v>
      </c>
      <c r="AO15" s="39" t="s">
        <v>76</v>
      </c>
      <c r="AQ15" s="106" t="s">
        <v>79</v>
      </c>
      <c r="AR15" s="105">
        <v>-1.83479107370433</v>
      </c>
      <c r="AS15" s="105">
        <v>-1.6237819867810701</v>
      </c>
      <c r="AT15" s="105">
        <v>48.467621608912999</v>
      </c>
      <c r="AU15" s="105">
        <v>47.068713217609201</v>
      </c>
      <c r="AV15" s="105">
        <v>1.6836837807926801</v>
      </c>
      <c r="AW15" s="105">
        <v>1.6198092439485201</v>
      </c>
      <c r="AX15" s="105">
        <v>0.68246393329774402</v>
      </c>
      <c r="AY15" s="105">
        <v>0.70648446797057196</v>
      </c>
      <c r="AZ15" s="39" t="s">
        <v>73</v>
      </c>
      <c r="BA15" s="39" t="s">
        <v>73</v>
      </c>
      <c r="BB15" s="39" t="s">
        <v>73</v>
      </c>
      <c r="BC15" s="39" t="s">
        <v>73</v>
      </c>
      <c r="BD15" s="39" t="s">
        <v>73</v>
      </c>
      <c r="BE15" s="39" t="s">
        <v>73</v>
      </c>
      <c r="BF15" s="39" t="s">
        <v>76</v>
      </c>
      <c r="BG15" s="39" t="s">
        <v>76</v>
      </c>
      <c r="BH15" s="76">
        <f t="shared" ref="BH15" si="72">IF(BI15=AQ15,1,0)</f>
        <v>1</v>
      </c>
      <c r="BI15" s="76" t="s">
        <v>79</v>
      </c>
      <c r="BJ15" s="105">
        <v>-1.75261954637585</v>
      </c>
      <c r="BK15" s="105">
        <v>-1.5537418558679299</v>
      </c>
      <c r="BL15" s="105">
        <v>47.711807796612902</v>
      </c>
      <c r="BM15" s="105">
        <v>46.367428032967098</v>
      </c>
      <c r="BN15" s="105">
        <v>1.6591020301282999</v>
      </c>
      <c r="BO15" s="105">
        <v>1.59804313329395</v>
      </c>
      <c r="BP15" s="105">
        <v>0.691906189651458</v>
      </c>
      <c r="BQ15" s="105">
        <v>0.71335534686557001</v>
      </c>
      <c r="BR15" s="76" t="s">
        <v>73</v>
      </c>
      <c r="BS15" s="76" t="s">
        <v>73</v>
      </c>
      <c r="BT15" s="76" t="s">
        <v>73</v>
      </c>
      <c r="BU15" s="76" t="s">
        <v>73</v>
      </c>
      <c r="BV15" s="76" t="s">
        <v>73</v>
      </c>
      <c r="BW15" s="76" t="s">
        <v>73</v>
      </c>
      <c r="BX15" s="76" t="s">
        <v>76</v>
      </c>
      <c r="BY15" s="76" t="s">
        <v>76</v>
      </c>
    </row>
    <row r="16" spans="1:77" s="76" customFormat="1" x14ac:dyDescent="0.3">
      <c r="A16" s="103" t="s">
        <v>154</v>
      </c>
      <c r="B16" s="76">
        <v>23773359</v>
      </c>
      <c r="C16" s="76" t="s">
        <v>4</v>
      </c>
      <c r="D16" s="76" t="s">
        <v>180</v>
      </c>
      <c r="E16" s="77"/>
      <c r="F16" s="16">
        <v>0.44</v>
      </c>
      <c r="G16" s="16" t="str">
        <f t="shared" ref="G16" si="73">IF(F16&gt;0.8,"VG",IF(F16&gt;0.7,"G",IF(F16&gt;0.45,"S","NS")))</f>
        <v>NS</v>
      </c>
      <c r="H16" s="16" t="str">
        <f t="shared" ref="H16" si="74">AI16</f>
        <v>NS</v>
      </c>
      <c r="I16" s="16" t="str">
        <f t="shared" ref="I16" si="75">BA16</f>
        <v>NS</v>
      </c>
      <c r="J16" s="16" t="str">
        <f t="shared" ref="J16" si="76">BS16</f>
        <v>NS</v>
      </c>
      <c r="K16" s="28">
        <v>8.4000000000000005E-2</v>
      </c>
      <c r="L16" s="16" t="str">
        <f t="shared" ref="L16" si="77">IF(ABS(K16)&lt;5%,"VG",IF(ABS(K16)&lt;10%,"G",IF(ABS(K16)&lt;15%,"S","NS")))</f>
        <v>G</v>
      </c>
      <c r="M16" s="16" t="str">
        <f t="shared" ref="M16" si="78">AN16</f>
        <v>S</v>
      </c>
      <c r="N16" s="16" t="str">
        <f t="shared" ref="N16" si="79">BC16</f>
        <v>NS</v>
      </c>
      <c r="O16" s="16" t="str">
        <f t="shared" ref="O16" si="80">BX16</f>
        <v>S</v>
      </c>
      <c r="P16" s="16">
        <v>0.73</v>
      </c>
      <c r="Q16" s="16" t="str">
        <f t="shared" ref="Q16" si="81">IF(P16&lt;=0.5,"VG",IF(P16&lt;=0.6,"G",IF(P16&lt;=0.7,"S","NS")))</f>
        <v>NS</v>
      </c>
      <c r="R16" s="16" t="str">
        <f t="shared" ref="R16" si="82">AM16</f>
        <v>NS</v>
      </c>
      <c r="S16" s="16" t="str">
        <f t="shared" ref="S16" si="83">BE16</f>
        <v>NS</v>
      </c>
      <c r="T16" s="16" t="str">
        <f t="shared" ref="T16" si="84">BW16</f>
        <v>NS</v>
      </c>
      <c r="U16" s="16">
        <v>0.63</v>
      </c>
      <c r="V16" s="16" t="str">
        <f t="shared" ref="V16" si="85">IF(U16&gt;0.85,"VG",IF(U16&gt;0.75,"G",IF(U16&gt;0.6,"S","NS")))</f>
        <v>S</v>
      </c>
      <c r="W16" s="16" t="str">
        <f t="shared" ref="W16" si="86">AO16</f>
        <v>S</v>
      </c>
      <c r="X16" s="16" t="str">
        <f t="shared" ref="X16" si="87">BG16</f>
        <v>S</v>
      </c>
      <c r="Y16" s="16" t="str">
        <f t="shared" ref="Y16" si="88">BY16</f>
        <v>S</v>
      </c>
      <c r="Z16" s="105">
        <v>-1.6843588853474301</v>
      </c>
      <c r="AA16" s="105">
        <v>-1.38167388656029</v>
      </c>
      <c r="AB16" s="105">
        <v>47.052543454625599</v>
      </c>
      <c r="AC16" s="105">
        <v>45.075806202645801</v>
      </c>
      <c r="AD16" s="105">
        <v>1.6384013199907499</v>
      </c>
      <c r="AE16" s="105">
        <v>1.54326727644964</v>
      </c>
      <c r="AF16" s="105">
        <v>0.69305225977485296</v>
      </c>
      <c r="AG16" s="105">
        <v>0.64770252991781896</v>
      </c>
      <c r="AH16" s="39" t="s">
        <v>73</v>
      </c>
      <c r="AI16" s="39" t="s">
        <v>73</v>
      </c>
      <c r="AJ16" s="39" t="s">
        <v>73</v>
      </c>
      <c r="AK16" s="39" t="s">
        <v>73</v>
      </c>
      <c r="AL16" s="39" t="s">
        <v>73</v>
      </c>
      <c r="AM16" s="39" t="s">
        <v>73</v>
      </c>
      <c r="AN16" s="39" t="s">
        <v>76</v>
      </c>
      <c r="AO16" s="39" t="s">
        <v>76</v>
      </c>
      <c r="AQ16" s="106" t="s">
        <v>79</v>
      </c>
      <c r="AR16" s="105">
        <v>-1.83479107370433</v>
      </c>
      <c r="AS16" s="105">
        <v>-1.6237819867810701</v>
      </c>
      <c r="AT16" s="105">
        <v>48.467621608912999</v>
      </c>
      <c r="AU16" s="105">
        <v>47.068713217609201</v>
      </c>
      <c r="AV16" s="105">
        <v>1.6836837807926801</v>
      </c>
      <c r="AW16" s="105">
        <v>1.6198092439485201</v>
      </c>
      <c r="AX16" s="105">
        <v>0.68246393329774402</v>
      </c>
      <c r="AY16" s="105">
        <v>0.70648446797057196</v>
      </c>
      <c r="AZ16" s="39" t="s">
        <v>73</v>
      </c>
      <c r="BA16" s="39" t="s">
        <v>73</v>
      </c>
      <c r="BB16" s="39" t="s">
        <v>73</v>
      </c>
      <c r="BC16" s="39" t="s">
        <v>73</v>
      </c>
      <c r="BD16" s="39" t="s">
        <v>73</v>
      </c>
      <c r="BE16" s="39" t="s">
        <v>73</v>
      </c>
      <c r="BF16" s="39" t="s">
        <v>76</v>
      </c>
      <c r="BG16" s="39" t="s">
        <v>76</v>
      </c>
      <c r="BH16" s="76">
        <f t="shared" ref="BH16" si="89">IF(BI16=AQ16,1,0)</f>
        <v>1</v>
      </c>
      <c r="BI16" s="76" t="s">
        <v>79</v>
      </c>
      <c r="BJ16" s="105">
        <v>-1.75261954637585</v>
      </c>
      <c r="BK16" s="105">
        <v>-1.5537418558679299</v>
      </c>
      <c r="BL16" s="105">
        <v>47.711807796612902</v>
      </c>
      <c r="BM16" s="105">
        <v>46.367428032967098</v>
      </c>
      <c r="BN16" s="105">
        <v>1.6591020301282999</v>
      </c>
      <c r="BO16" s="105">
        <v>1.59804313329395</v>
      </c>
      <c r="BP16" s="105">
        <v>0.691906189651458</v>
      </c>
      <c r="BQ16" s="105">
        <v>0.71335534686557001</v>
      </c>
      <c r="BR16" s="76" t="s">
        <v>73</v>
      </c>
      <c r="BS16" s="76" t="s">
        <v>73</v>
      </c>
      <c r="BT16" s="76" t="s">
        <v>73</v>
      </c>
      <c r="BU16" s="76" t="s">
        <v>73</v>
      </c>
      <c r="BV16" s="76" t="s">
        <v>73</v>
      </c>
      <c r="BW16" s="76" t="s">
        <v>73</v>
      </c>
      <c r="BX16" s="76" t="s">
        <v>76</v>
      </c>
      <c r="BY16" s="76" t="s">
        <v>76</v>
      </c>
    </row>
    <row r="17" spans="1:77" s="47" customFormat="1" x14ac:dyDescent="0.3">
      <c r="A17" s="48" t="s">
        <v>154</v>
      </c>
      <c r="B17" s="47">
        <v>23773359</v>
      </c>
      <c r="C17" s="47" t="s">
        <v>4</v>
      </c>
      <c r="D17" s="47" t="s">
        <v>181</v>
      </c>
      <c r="E17" s="109"/>
      <c r="F17" s="49">
        <v>0.5</v>
      </c>
      <c r="G17" s="49" t="str">
        <f t="shared" ref="G17" si="90">IF(F17&gt;0.8,"VG",IF(F17&gt;0.7,"G",IF(F17&gt;0.45,"S","NS")))</f>
        <v>S</v>
      </c>
      <c r="H17" s="49" t="str">
        <f t="shared" ref="H17" si="91">AI17</f>
        <v>NS</v>
      </c>
      <c r="I17" s="49" t="str">
        <f t="shared" ref="I17" si="92">BA17</f>
        <v>NS</v>
      </c>
      <c r="J17" s="49" t="str">
        <f t="shared" ref="J17" si="93">BS17</f>
        <v>NS</v>
      </c>
      <c r="K17" s="50">
        <v>0</v>
      </c>
      <c r="L17" s="49" t="str">
        <f t="shared" ref="L17" si="94">IF(ABS(K17)&lt;5%,"VG",IF(ABS(K17)&lt;10%,"G",IF(ABS(K17)&lt;15%,"S","NS")))</f>
        <v>VG</v>
      </c>
      <c r="M17" s="49" t="str">
        <f t="shared" ref="M17" si="95">AN17</f>
        <v>S</v>
      </c>
      <c r="N17" s="49" t="str">
        <f t="shared" ref="N17" si="96">BC17</f>
        <v>NS</v>
      </c>
      <c r="O17" s="49" t="str">
        <f t="shared" ref="O17" si="97">BX17</f>
        <v>S</v>
      </c>
      <c r="P17" s="49">
        <v>0.71</v>
      </c>
      <c r="Q17" s="49" t="str">
        <f t="shared" ref="Q17" si="98">IF(P17&lt;=0.5,"VG",IF(P17&lt;=0.6,"G",IF(P17&lt;=0.7,"S","NS")))</f>
        <v>NS</v>
      </c>
      <c r="R17" s="49" t="str">
        <f t="shared" ref="R17" si="99">AM17</f>
        <v>NS</v>
      </c>
      <c r="S17" s="49" t="str">
        <f t="shared" ref="S17" si="100">BE17</f>
        <v>NS</v>
      </c>
      <c r="T17" s="49" t="str">
        <f t="shared" ref="T17" si="101">BW17</f>
        <v>NS</v>
      </c>
      <c r="U17" s="49">
        <v>0.63</v>
      </c>
      <c r="V17" s="49" t="str">
        <f t="shared" ref="V17" si="102">IF(U17&gt;0.85,"VG",IF(U17&gt;0.75,"G",IF(U17&gt;0.6,"S","NS")))</f>
        <v>S</v>
      </c>
      <c r="W17" s="49" t="str">
        <f t="shared" ref="W17" si="103">AO17</f>
        <v>S</v>
      </c>
      <c r="X17" s="49" t="str">
        <f t="shared" ref="X17" si="104">BG17</f>
        <v>S</v>
      </c>
      <c r="Y17" s="49" t="str">
        <f t="shared" ref="Y17" si="105">BY17</f>
        <v>S</v>
      </c>
      <c r="Z17" s="51">
        <v>-1.6843588853474301</v>
      </c>
      <c r="AA17" s="51">
        <v>-1.38167388656029</v>
      </c>
      <c r="AB17" s="51">
        <v>47.052543454625599</v>
      </c>
      <c r="AC17" s="51">
        <v>45.075806202645801</v>
      </c>
      <c r="AD17" s="51">
        <v>1.6384013199907499</v>
      </c>
      <c r="AE17" s="51">
        <v>1.54326727644964</v>
      </c>
      <c r="AF17" s="51">
        <v>0.69305225977485296</v>
      </c>
      <c r="AG17" s="51">
        <v>0.64770252991781896</v>
      </c>
      <c r="AH17" s="52" t="s">
        <v>73</v>
      </c>
      <c r="AI17" s="52" t="s">
        <v>73</v>
      </c>
      <c r="AJ17" s="52" t="s">
        <v>73</v>
      </c>
      <c r="AK17" s="52" t="s">
        <v>73</v>
      </c>
      <c r="AL17" s="52" t="s">
        <v>73</v>
      </c>
      <c r="AM17" s="52" t="s">
        <v>73</v>
      </c>
      <c r="AN17" s="52" t="s">
        <v>76</v>
      </c>
      <c r="AO17" s="52" t="s">
        <v>76</v>
      </c>
      <c r="AQ17" s="53" t="s">
        <v>79</v>
      </c>
      <c r="AR17" s="51">
        <v>-1.83479107370433</v>
      </c>
      <c r="AS17" s="51">
        <v>-1.6237819867810701</v>
      </c>
      <c r="AT17" s="51">
        <v>48.467621608912999</v>
      </c>
      <c r="AU17" s="51">
        <v>47.068713217609201</v>
      </c>
      <c r="AV17" s="51">
        <v>1.6836837807926801</v>
      </c>
      <c r="AW17" s="51">
        <v>1.6198092439485201</v>
      </c>
      <c r="AX17" s="51">
        <v>0.68246393329774402</v>
      </c>
      <c r="AY17" s="51">
        <v>0.70648446797057196</v>
      </c>
      <c r="AZ17" s="52" t="s">
        <v>73</v>
      </c>
      <c r="BA17" s="52" t="s">
        <v>73</v>
      </c>
      <c r="BB17" s="52" t="s">
        <v>73</v>
      </c>
      <c r="BC17" s="52" t="s">
        <v>73</v>
      </c>
      <c r="BD17" s="52" t="s">
        <v>73</v>
      </c>
      <c r="BE17" s="52" t="s">
        <v>73</v>
      </c>
      <c r="BF17" s="52" t="s">
        <v>76</v>
      </c>
      <c r="BG17" s="52" t="s">
        <v>76</v>
      </c>
      <c r="BH17" s="47">
        <f t="shared" ref="BH17" si="106">IF(BI17=AQ17,1,0)</f>
        <v>1</v>
      </c>
      <c r="BI17" s="47" t="s">
        <v>79</v>
      </c>
      <c r="BJ17" s="51">
        <v>-1.75261954637585</v>
      </c>
      <c r="BK17" s="51">
        <v>-1.5537418558679299</v>
      </c>
      <c r="BL17" s="51">
        <v>47.711807796612902</v>
      </c>
      <c r="BM17" s="51">
        <v>46.367428032967098</v>
      </c>
      <c r="BN17" s="51">
        <v>1.6591020301282999</v>
      </c>
      <c r="BO17" s="51">
        <v>1.59804313329395</v>
      </c>
      <c r="BP17" s="51">
        <v>0.691906189651458</v>
      </c>
      <c r="BQ17" s="51">
        <v>0.71335534686557001</v>
      </c>
      <c r="BR17" s="47" t="s">
        <v>73</v>
      </c>
      <c r="BS17" s="47" t="s">
        <v>73</v>
      </c>
      <c r="BT17" s="47" t="s">
        <v>73</v>
      </c>
      <c r="BU17" s="47" t="s">
        <v>73</v>
      </c>
      <c r="BV17" s="47" t="s">
        <v>73</v>
      </c>
      <c r="BW17" s="47" t="s">
        <v>73</v>
      </c>
      <c r="BX17" s="47" t="s">
        <v>76</v>
      </c>
      <c r="BY17" s="47" t="s">
        <v>76</v>
      </c>
    </row>
    <row r="18" spans="1:77" s="69" customFormat="1" x14ac:dyDescent="0.3">
      <c r="A18" s="72"/>
      <c r="E18" s="77"/>
      <c r="F18" s="70"/>
      <c r="G18" s="70"/>
      <c r="H18" s="70"/>
      <c r="I18" s="70"/>
      <c r="J18" s="70"/>
      <c r="K18" s="71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3"/>
      <c r="AA18" s="73"/>
      <c r="AB18" s="73"/>
      <c r="AC18" s="73"/>
      <c r="AD18" s="73"/>
      <c r="AE18" s="73"/>
      <c r="AF18" s="73"/>
      <c r="AG18" s="73"/>
      <c r="AH18" s="74"/>
      <c r="AI18" s="74"/>
      <c r="AJ18" s="74"/>
      <c r="AK18" s="74"/>
      <c r="AL18" s="74"/>
      <c r="AM18" s="74"/>
      <c r="AN18" s="74"/>
      <c r="AO18" s="74"/>
      <c r="AQ18" s="75"/>
      <c r="AR18" s="73"/>
      <c r="AS18" s="73"/>
      <c r="AT18" s="73"/>
      <c r="AU18" s="73"/>
      <c r="AV18" s="73"/>
      <c r="AW18" s="73"/>
      <c r="AX18" s="73"/>
      <c r="AY18" s="73"/>
      <c r="AZ18" s="74"/>
      <c r="BA18" s="74"/>
      <c r="BB18" s="74"/>
      <c r="BC18" s="74"/>
      <c r="BD18" s="74"/>
      <c r="BE18" s="74"/>
      <c r="BF18" s="74"/>
      <c r="BG18" s="74"/>
      <c r="BJ18" s="73"/>
      <c r="BK18" s="73"/>
      <c r="BL18" s="73"/>
      <c r="BM18" s="73"/>
      <c r="BN18" s="73"/>
      <c r="BO18" s="73"/>
      <c r="BP18" s="73"/>
      <c r="BQ18" s="73"/>
    </row>
    <row r="19" spans="1:77" s="69" customFormat="1" x14ac:dyDescent="0.3">
      <c r="A19" s="72">
        <v>14159200</v>
      </c>
      <c r="B19" s="69">
        <v>23773037</v>
      </c>
      <c r="C19" s="69" t="s">
        <v>5</v>
      </c>
      <c r="D19" s="69" t="s">
        <v>132</v>
      </c>
      <c r="E19" s="77"/>
      <c r="F19" s="70">
        <v>0.80900000000000005</v>
      </c>
      <c r="G19" s="70" t="str">
        <f t="shared" si="40"/>
        <v>VG</v>
      </c>
      <c r="H19" s="70" t="str">
        <f t="shared" si="41"/>
        <v>G</v>
      </c>
      <c r="I19" s="70" t="str">
        <f t="shared" si="42"/>
        <v>G</v>
      </c>
      <c r="J19" s="70" t="str">
        <f t="shared" si="43"/>
        <v>G</v>
      </c>
      <c r="K19" s="71">
        <v>1E-3</v>
      </c>
      <c r="L19" s="70" t="str">
        <f t="shared" si="44"/>
        <v>VG</v>
      </c>
      <c r="M19" s="70" t="str">
        <f t="shared" si="45"/>
        <v>VG</v>
      </c>
      <c r="N19" s="70" t="str">
        <f t="shared" si="46"/>
        <v>S</v>
      </c>
      <c r="O19" s="70" t="str">
        <f t="shared" si="47"/>
        <v>VG</v>
      </c>
      <c r="P19" s="70">
        <v>0.436</v>
      </c>
      <c r="Q19" s="70" t="str">
        <f t="shared" si="48"/>
        <v>VG</v>
      </c>
      <c r="R19" s="70" t="str">
        <f t="shared" si="49"/>
        <v>VG</v>
      </c>
      <c r="S19" s="70" t="str">
        <f t="shared" si="50"/>
        <v>VG</v>
      </c>
      <c r="T19" s="70" t="str">
        <f t="shared" si="51"/>
        <v>VG</v>
      </c>
      <c r="U19" s="70">
        <v>0.80900000000000005</v>
      </c>
      <c r="V19" s="70" t="str">
        <f t="shared" si="52"/>
        <v>G</v>
      </c>
      <c r="W19" s="70" t="str">
        <f t="shared" si="53"/>
        <v>G</v>
      </c>
      <c r="X19" s="70" t="str">
        <f t="shared" si="54"/>
        <v>G</v>
      </c>
      <c r="Y19" s="70" t="str">
        <f t="shared" si="55"/>
        <v>VG</v>
      </c>
      <c r="Z19" s="73">
        <v>0.75970108906368805</v>
      </c>
      <c r="AA19" s="73">
        <v>0.75063879960706603</v>
      </c>
      <c r="AB19" s="73">
        <v>18.415634885623501</v>
      </c>
      <c r="AC19" s="73">
        <v>15.2545356125226</v>
      </c>
      <c r="AD19" s="73">
        <v>0.49020292832286499</v>
      </c>
      <c r="AE19" s="73">
        <v>0.49936079180581799</v>
      </c>
      <c r="AF19" s="73">
        <v>0.86660761316030299</v>
      </c>
      <c r="AG19" s="73">
        <v>0.81789718318883897</v>
      </c>
      <c r="AH19" s="74" t="s">
        <v>75</v>
      </c>
      <c r="AI19" s="74" t="s">
        <v>75</v>
      </c>
      <c r="AJ19" s="74" t="s">
        <v>73</v>
      </c>
      <c r="AK19" s="74" t="s">
        <v>73</v>
      </c>
      <c r="AL19" s="74" t="s">
        <v>77</v>
      </c>
      <c r="AM19" s="74" t="s">
        <v>77</v>
      </c>
      <c r="AN19" s="74" t="s">
        <v>77</v>
      </c>
      <c r="AO19" s="74" t="s">
        <v>75</v>
      </c>
      <c r="AQ19" s="75" t="s">
        <v>80</v>
      </c>
      <c r="AR19" s="73">
        <v>0.764077031229909</v>
      </c>
      <c r="AS19" s="73">
        <v>0.78185212897951994</v>
      </c>
      <c r="AT19" s="73">
        <v>11.7523691987757</v>
      </c>
      <c r="AU19" s="73">
        <v>11.2784086121226</v>
      </c>
      <c r="AV19" s="73">
        <v>0.48571902245031601</v>
      </c>
      <c r="AW19" s="73">
        <v>0.46706302681809397</v>
      </c>
      <c r="AX19" s="73">
        <v>0.80328492295590603</v>
      </c>
      <c r="AY19" s="73">
        <v>0.81869273756447003</v>
      </c>
      <c r="AZ19" s="74" t="s">
        <v>75</v>
      </c>
      <c r="BA19" s="74" t="s">
        <v>75</v>
      </c>
      <c r="BB19" s="74" t="s">
        <v>76</v>
      </c>
      <c r="BC19" s="74" t="s">
        <v>76</v>
      </c>
      <c r="BD19" s="74" t="s">
        <v>77</v>
      </c>
      <c r="BE19" s="74" t="s">
        <v>77</v>
      </c>
      <c r="BF19" s="74" t="s">
        <v>75</v>
      </c>
      <c r="BG19" s="74" t="s">
        <v>75</v>
      </c>
      <c r="BH19" s="69">
        <f t="shared" si="25"/>
        <v>1</v>
      </c>
      <c r="BI19" s="69" t="s">
        <v>80</v>
      </c>
      <c r="BJ19" s="73">
        <v>0.77280838950758401</v>
      </c>
      <c r="BK19" s="73">
        <v>0.79008821186110201</v>
      </c>
      <c r="BL19" s="73">
        <v>17.311852514792498</v>
      </c>
      <c r="BM19" s="73">
        <v>15.7081291725773</v>
      </c>
      <c r="BN19" s="73">
        <v>0.476646211033316</v>
      </c>
      <c r="BO19" s="73">
        <v>0.45816131235504698</v>
      </c>
      <c r="BP19" s="73">
        <v>0.86857741991317705</v>
      </c>
      <c r="BQ19" s="73">
        <v>0.86727983833181699</v>
      </c>
      <c r="BR19" s="69" t="s">
        <v>75</v>
      </c>
      <c r="BS19" s="69" t="s">
        <v>75</v>
      </c>
      <c r="BT19" s="69" t="s">
        <v>73</v>
      </c>
      <c r="BU19" s="69" t="s">
        <v>73</v>
      </c>
      <c r="BV19" s="69" t="s">
        <v>77</v>
      </c>
      <c r="BW19" s="69" t="s">
        <v>77</v>
      </c>
      <c r="BX19" s="69" t="s">
        <v>77</v>
      </c>
      <c r="BY19" s="69" t="s">
        <v>77</v>
      </c>
    </row>
    <row r="20" spans="1:77" s="63" customFormat="1" x14ac:dyDescent="0.3">
      <c r="A20" s="62">
        <v>14159200</v>
      </c>
      <c r="B20" s="63">
        <v>23773037</v>
      </c>
      <c r="C20" s="63" t="s">
        <v>5</v>
      </c>
      <c r="D20" s="63" t="s">
        <v>172</v>
      </c>
      <c r="E20" s="77"/>
      <c r="F20" s="64">
        <v>0.76700000000000002</v>
      </c>
      <c r="G20" s="64" t="str">
        <f t="shared" ref="G20" si="107">IF(F20&gt;0.8,"VG",IF(F20&gt;0.7,"G",IF(F20&gt;0.45,"S","NS")))</f>
        <v>G</v>
      </c>
      <c r="H20" s="64" t="str">
        <f t="shared" ref="H20" si="108">AI20</f>
        <v>G</v>
      </c>
      <c r="I20" s="64" t="str">
        <f t="shared" ref="I20" si="109">BA20</f>
        <v>G</v>
      </c>
      <c r="J20" s="64" t="str">
        <f t="shared" ref="J20" si="110">BS20</f>
        <v>G</v>
      </c>
      <c r="K20" s="65">
        <v>-0.108</v>
      </c>
      <c r="L20" s="64" t="str">
        <f t="shared" ref="L20" si="111">IF(ABS(K20)&lt;5%,"VG",IF(ABS(K20)&lt;10%,"G",IF(ABS(K20)&lt;15%,"S","NS")))</f>
        <v>S</v>
      </c>
      <c r="M20" s="64" t="str">
        <f t="shared" ref="M20" si="112">AN20</f>
        <v>VG</v>
      </c>
      <c r="N20" s="64" t="str">
        <f t="shared" ref="N20" si="113">BC20</f>
        <v>S</v>
      </c>
      <c r="O20" s="64" t="str">
        <f t="shared" ref="O20" si="114">BX20</f>
        <v>VG</v>
      </c>
      <c r="P20" s="64">
        <v>0.47399999999999998</v>
      </c>
      <c r="Q20" s="64" t="str">
        <f t="shared" ref="Q20" si="115">IF(P20&lt;=0.5,"VG",IF(P20&lt;=0.6,"G",IF(P20&lt;=0.7,"S","NS")))</f>
        <v>VG</v>
      </c>
      <c r="R20" s="64" t="str">
        <f t="shared" ref="R20" si="116">AM20</f>
        <v>VG</v>
      </c>
      <c r="S20" s="64" t="str">
        <f t="shared" ref="S20" si="117">BE20</f>
        <v>VG</v>
      </c>
      <c r="T20" s="64" t="str">
        <f t="shared" ref="T20" si="118">BW20</f>
        <v>VG</v>
      </c>
      <c r="U20" s="64">
        <v>0.82299999999999995</v>
      </c>
      <c r="V20" s="64" t="str">
        <f t="shared" ref="V20" si="119">IF(U20&gt;0.85,"VG",IF(U20&gt;0.75,"G",IF(U20&gt;0.6,"S","NS")))</f>
        <v>G</v>
      </c>
      <c r="W20" s="64" t="str">
        <f t="shared" ref="W20" si="120">AO20</f>
        <v>G</v>
      </c>
      <c r="X20" s="64" t="str">
        <f t="shared" ref="X20" si="121">BG20</f>
        <v>G</v>
      </c>
      <c r="Y20" s="64" t="str">
        <f t="shared" ref="Y20" si="122">BY20</f>
        <v>VG</v>
      </c>
      <c r="Z20" s="66">
        <v>0.75970108906368805</v>
      </c>
      <c r="AA20" s="66">
        <v>0.75063879960706603</v>
      </c>
      <c r="AB20" s="66">
        <v>18.415634885623501</v>
      </c>
      <c r="AC20" s="66">
        <v>15.2545356125226</v>
      </c>
      <c r="AD20" s="66">
        <v>0.49020292832286499</v>
      </c>
      <c r="AE20" s="66">
        <v>0.49936079180581799</v>
      </c>
      <c r="AF20" s="66">
        <v>0.86660761316030299</v>
      </c>
      <c r="AG20" s="66">
        <v>0.81789718318883897</v>
      </c>
      <c r="AH20" s="67" t="s">
        <v>75</v>
      </c>
      <c r="AI20" s="67" t="s">
        <v>75</v>
      </c>
      <c r="AJ20" s="67" t="s">
        <v>73</v>
      </c>
      <c r="AK20" s="67" t="s">
        <v>73</v>
      </c>
      <c r="AL20" s="67" t="s">
        <v>77</v>
      </c>
      <c r="AM20" s="67" t="s">
        <v>77</v>
      </c>
      <c r="AN20" s="67" t="s">
        <v>77</v>
      </c>
      <c r="AO20" s="67" t="s">
        <v>75</v>
      </c>
      <c r="AQ20" s="68" t="s">
        <v>80</v>
      </c>
      <c r="AR20" s="66">
        <v>0.764077031229909</v>
      </c>
      <c r="AS20" s="66">
        <v>0.78185212897951994</v>
      </c>
      <c r="AT20" s="66">
        <v>11.7523691987757</v>
      </c>
      <c r="AU20" s="66">
        <v>11.2784086121226</v>
      </c>
      <c r="AV20" s="66">
        <v>0.48571902245031601</v>
      </c>
      <c r="AW20" s="66">
        <v>0.46706302681809397</v>
      </c>
      <c r="AX20" s="66">
        <v>0.80328492295590603</v>
      </c>
      <c r="AY20" s="66">
        <v>0.81869273756447003</v>
      </c>
      <c r="AZ20" s="67" t="s">
        <v>75</v>
      </c>
      <c r="BA20" s="67" t="s">
        <v>75</v>
      </c>
      <c r="BB20" s="67" t="s">
        <v>76</v>
      </c>
      <c r="BC20" s="67" t="s">
        <v>76</v>
      </c>
      <c r="BD20" s="67" t="s">
        <v>77</v>
      </c>
      <c r="BE20" s="67" t="s">
        <v>77</v>
      </c>
      <c r="BF20" s="67" t="s">
        <v>75</v>
      </c>
      <c r="BG20" s="67" t="s">
        <v>75</v>
      </c>
      <c r="BH20" s="63">
        <f t="shared" ref="BH20" si="123">IF(BI20=AQ20,1,0)</f>
        <v>1</v>
      </c>
      <c r="BI20" s="63" t="s">
        <v>80</v>
      </c>
      <c r="BJ20" s="66">
        <v>0.77280838950758401</v>
      </c>
      <c r="BK20" s="66">
        <v>0.79008821186110201</v>
      </c>
      <c r="BL20" s="66">
        <v>17.311852514792498</v>
      </c>
      <c r="BM20" s="66">
        <v>15.7081291725773</v>
      </c>
      <c r="BN20" s="66">
        <v>0.476646211033316</v>
      </c>
      <c r="BO20" s="66">
        <v>0.45816131235504698</v>
      </c>
      <c r="BP20" s="66">
        <v>0.86857741991317705</v>
      </c>
      <c r="BQ20" s="66">
        <v>0.86727983833181699</v>
      </c>
      <c r="BR20" s="63" t="s">
        <v>75</v>
      </c>
      <c r="BS20" s="63" t="s">
        <v>75</v>
      </c>
      <c r="BT20" s="63" t="s">
        <v>73</v>
      </c>
      <c r="BU20" s="63" t="s">
        <v>73</v>
      </c>
      <c r="BV20" s="63" t="s">
        <v>77</v>
      </c>
      <c r="BW20" s="63" t="s">
        <v>77</v>
      </c>
      <c r="BX20" s="63" t="s">
        <v>77</v>
      </c>
      <c r="BY20" s="63" t="s">
        <v>77</v>
      </c>
    </row>
    <row r="21" spans="1:77" s="63" customFormat="1" x14ac:dyDescent="0.3">
      <c r="A21" s="62">
        <v>14159200</v>
      </c>
      <c r="B21" s="63">
        <v>23773037</v>
      </c>
      <c r="C21" s="63" t="s">
        <v>5</v>
      </c>
      <c r="D21" s="63" t="s">
        <v>175</v>
      </c>
      <c r="E21" s="77"/>
      <c r="F21" s="64">
        <v>0.76700000000000002</v>
      </c>
      <c r="G21" s="64" t="str">
        <f t="shared" ref="G21" si="124">IF(F21&gt;0.8,"VG",IF(F21&gt;0.7,"G",IF(F21&gt;0.45,"S","NS")))</f>
        <v>G</v>
      </c>
      <c r="H21" s="64" t="str">
        <f t="shared" ref="H21" si="125">AI21</f>
        <v>G</v>
      </c>
      <c r="I21" s="64" t="str">
        <f t="shared" ref="I21" si="126">BA21</f>
        <v>G</v>
      </c>
      <c r="J21" s="64" t="str">
        <f t="shared" ref="J21" si="127">BS21</f>
        <v>G</v>
      </c>
      <c r="K21" s="65">
        <v>-0.111</v>
      </c>
      <c r="L21" s="64" t="str">
        <f t="shared" ref="L21" si="128">IF(ABS(K21)&lt;5%,"VG",IF(ABS(K21)&lt;10%,"G",IF(ABS(K21)&lt;15%,"S","NS")))</f>
        <v>S</v>
      </c>
      <c r="M21" s="64" t="str">
        <f t="shared" ref="M21" si="129">AN21</f>
        <v>VG</v>
      </c>
      <c r="N21" s="64" t="str">
        <f t="shared" ref="N21" si="130">BC21</f>
        <v>S</v>
      </c>
      <c r="O21" s="64" t="str">
        <f t="shared" ref="O21" si="131">BX21</f>
        <v>VG</v>
      </c>
      <c r="P21" s="64">
        <v>0.47399999999999998</v>
      </c>
      <c r="Q21" s="64" t="str">
        <f t="shared" ref="Q21" si="132">IF(P21&lt;=0.5,"VG",IF(P21&lt;=0.6,"G",IF(P21&lt;=0.7,"S","NS")))</f>
        <v>VG</v>
      </c>
      <c r="R21" s="64" t="str">
        <f t="shared" ref="R21" si="133">AM21</f>
        <v>VG</v>
      </c>
      <c r="S21" s="64" t="str">
        <f t="shared" ref="S21" si="134">BE21</f>
        <v>VG</v>
      </c>
      <c r="T21" s="64" t="str">
        <f t="shared" ref="T21" si="135">BW21</f>
        <v>VG</v>
      </c>
      <c r="U21" s="64">
        <v>0.83</v>
      </c>
      <c r="V21" s="64" t="str">
        <f t="shared" ref="V21" si="136">IF(U21&gt;0.85,"VG",IF(U21&gt;0.75,"G",IF(U21&gt;0.6,"S","NS")))</f>
        <v>G</v>
      </c>
      <c r="W21" s="64" t="str">
        <f t="shared" ref="W21" si="137">AO21</f>
        <v>G</v>
      </c>
      <c r="X21" s="64" t="str">
        <f t="shared" ref="X21" si="138">BG21</f>
        <v>G</v>
      </c>
      <c r="Y21" s="64" t="str">
        <f t="shared" ref="Y21" si="139">BY21</f>
        <v>VG</v>
      </c>
      <c r="Z21" s="66">
        <v>0.75970108906368805</v>
      </c>
      <c r="AA21" s="66">
        <v>0.75063879960706603</v>
      </c>
      <c r="AB21" s="66">
        <v>18.415634885623501</v>
      </c>
      <c r="AC21" s="66">
        <v>15.2545356125226</v>
      </c>
      <c r="AD21" s="66">
        <v>0.49020292832286499</v>
      </c>
      <c r="AE21" s="66">
        <v>0.49936079180581799</v>
      </c>
      <c r="AF21" s="66">
        <v>0.86660761316030299</v>
      </c>
      <c r="AG21" s="66">
        <v>0.81789718318883897</v>
      </c>
      <c r="AH21" s="67" t="s">
        <v>75</v>
      </c>
      <c r="AI21" s="67" t="s">
        <v>75</v>
      </c>
      <c r="AJ21" s="67" t="s">
        <v>73</v>
      </c>
      <c r="AK21" s="67" t="s">
        <v>73</v>
      </c>
      <c r="AL21" s="67" t="s">
        <v>77</v>
      </c>
      <c r="AM21" s="67" t="s">
        <v>77</v>
      </c>
      <c r="AN21" s="67" t="s">
        <v>77</v>
      </c>
      <c r="AO21" s="67" t="s">
        <v>75</v>
      </c>
      <c r="AQ21" s="68" t="s">
        <v>80</v>
      </c>
      <c r="AR21" s="66">
        <v>0.764077031229909</v>
      </c>
      <c r="AS21" s="66">
        <v>0.78185212897951994</v>
      </c>
      <c r="AT21" s="66">
        <v>11.7523691987757</v>
      </c>
      <c r="AU21" s="66">
        <v>11.2784086121226</v>
      </c>
      <c r="AV21" s="66">
        <v>0.48571902245031601</v>
      </c>
      <c r="AW21" s="66">
        <v>0.46706302681809397</v>
      </c>
      <c r="AX21" s="66">
        <v>0.80328492295590603</v>
      </c>
      <c r="AY21" s="66">
        <v>0.81869273756447003</v>
      </c>
      <c r="AZ21" s="67" t="s">
        <v>75</v>
      </c>
      <c r="BA21" s="67" t="s">
        <v>75</v>
      </c>
      <c r="BB21" s="67" t="s">
        <v>76</v>
      </c>
      <c r="BC21" s="67" t="s">
        <v>76</v>
      </c>
      <c r="BD21" s="67" t="s">
        <v>77</v>
      </c>
      <c r="BE21" s="67" t="s">
        <v>77</v>
      </c>
      <c r="BF21" s="67" t="s">
        <v>75</v>
      </c>
      <c r="BG21" s="67" t="s">
        <v>75</v>
      </c>
      <c r="BH21" s="63">
        <f t="shared" ref="BH21" si="140">IF(BI21=AQ21,1,0)</f>
        <v>1</v>
      </c>
      <c r="BI21" s="63" t="s">
        <v>80</v>
      </c>
      <c r="BJ21" s="66">
        <v>0.77280838950758401</v>
      </c>
      <c r="BK21" s="66">
        <v>0.79008821186110201</v>
      </c>
      <c r="BL21" s="66">
        <v>17.311852514792498</v>
      </c>
      <c r="BM21" s="66">
        <v>15.7081291725773</v>
      </c>
      <c r="BN21" s="66">
        <v>0.476646211033316</v>
      </c>
      <c r="BO21" s="66">
        <v>0.45816131235504698</v>
      </c>
      <c r="BP21" s="66">
        <v>0.86857741991317705</v>
      </c>
      <c r="BQ21" s="66">
        <v>0.86727983833181699</v>
      </c>
      <c r="BR21" s="63" t="s">
        <v>75</v>
      </c>
      <c r="BS21" s="63" t="s">
        <v>75</v>
      </c>
      <c r="BT21" s="63" t="s">
        <v>73</v>
      </c>
      <c r="BU21" s="63" t="s">
        <v>73</v>
      </c>
      <c r="BV21" s="63" t="s">
        <v>77</v>
      </c>
      <c r="BW21" s="63" t="s">
        <v>77</v>
      </c>
      <c r="BX21" s="63" t="s">
        <v>77</v>
      </c>
      <c r="BY21" s="63" t="s">
        <v>77</v>
      </c>
    </row>
    <row r="22" spans="1:77" s="76" customFormat="1" x14ac:dyDescent="0.3">
      <c r="A22" s="103">
        <v>14159200</v>
      </c>
      <c r="B22" s="76">
        <v>23773037</v>
      </c>
      <c r="C22" s="76" t="s">
        <v>5</v>
      </c>
      <c r="D22" s="76" t="s">
        <v>180</v>
      </c>
      <c r="E22" s="77"/>
      <c r="F22" s="16">
        <v>-0.35</v>
      </c>
      <c r="G22" s="16" t="str">
        <f t="shared" ref="G22" si="141">IF(F22&gt;0.8,"VG",IF(F22&gt;0.7,"G",IF(F22&gt;0.45,"S","NS")))</f>
        <v>NS</v>
      </c>
      <c r="H22" s="16" t="str">
        <f t="shared" ref="H22" si="142">AI22</f>
        <v>G</v>
      </c>
      <c r="I22" s="16" t="str">
        <f t="shared" ref="I22" si="143">BA22</f>
        <v>G</v>
      </c>
      <c r="J22" s="16" t="str">
        <f t="shared" ref="J22" si="144">BS22</f>
        <v>G</v>
      </c>
      <c r="K22" s="28">
        <v>-0.35599999999999998</v>
      </c>
      <c r="L22" s="16" t="str">
        <f t="shared" ref="L22" si="145">IF(ABS(K22)&lt;5%,"VG",IF(ABS(K22)&lt;10%,"G",IF(ABS(K22)&lt;15%,"S","NS")))</f>
        <v>NS</v>
      </c>
      <c r="M22" s="16" t="str">
        <f t="shared" ref="M22" si="146">AN22</f>
        <v>VG</v>
      </c>
      <c r="N22" s="16" t="str">
        <f t="shared" ref="N22" si="147">BC22</f>
        <v>S</v>
      </c>
      <c r="O22" s="16" t="str">
        <f t="shared" ref="O22" si="148">BX22</f>
        <v>VG</v>
      </c>
      <c r="P22" s="16">
        <v>0.88</v>
      </c>
      <c r="Q22" s="16" t="str">
        <f t="shared" ref="Q22" si="149">IF(P22&lt;=0.5,"VG",IF(P22&lt;=0.6,"G",IF(P22&lt;=0.7,"S","NS")))</f>
        <v>NS</v>
      </c>
      <c r="R22" s="16" t="str">
        <f t="shared" ref="R22" si="150">AM22</f>
        <v>VG</v>
      </c>
      <c r="S22" s="16" t="str">
        <f t="shared" ref="S22" si="151">BE22</f>
        <v>VG</v>
      </c>
      <c r="T22" s="16" t="str">
        <f t="shared" ref="T22" si="152">BW22</f>
        <v>VG</v>
      </c>
      <c r="U22" s="16">
        <v>0.71</v>
      </c>
      <c r="V22" s="16" t="str">
        <f t="shared" ref="V22" si="153">IF(U22&gt;0.85,"VG",IF(U22&gt;0.75,"G",IF(U22&gt;0.6,"S","NS")))</f>
        <v>S</v>
      </c>
      <c r="W22" s="16" t="str">
        <f t="shared" ref="W22" si="154">AO22</f>
        <v>G</v>
      </c>
      <c r="X22" s="16" t="str">
        <f t="shared" ref="X22" si="155">BG22</f>
        <v>G</v>
      </c>
      <c r="Y22" s="16" t="str">
        <f t="shared" ref="Y22" si="156">BY22</f>
        <v>VG</v>
      </c>
      <c r="Z22" s="105">
        <v>0.75970108906368805</v>
      </c>
      <c r="AA22" s="105">
        <v>0.75063879960706603</v>
      </c>
      <c r="AB22" s="105">
        <v>18.415634885623501</v>
      </c>
      <c r="AC22" s="105">
        <v>15.2545356125226</v>
      </c>
      <c r="AD22" s="105">
        <v>0.49020292832286499</v>
      </c>
      <c r="AE22" s="105">
        <v>0.49936079180581799</v>
      </c>
      <c r="AF22" s="105">
        <v>0.86660761316030299</v>
      </c>
      <c r="AG22" s="105">
        <v>0.81789718318883897</v>
      </c>
      <c r="AH22" s="39" t="s">
        <v>75</v>
      </c>
      <c r="AI22" s="39" t="s">
        <v>75</v>
      </c>
      <c r="AJ22" s="39" t="s">
        <v>73</v>
      </c>
      <c r="AK22" s="39" t="s">
        <v>73</v>
      </c>
      <c r="AL22" s="39" t="s">
        <v>77</v>
      </c>
      <c r="AM22" s="39" t="s">
        <v>77</v>
      </c>
      <c r="AN22" s="39" t="s">
        <v>77</v>
      </c>
      <c r="AO22" s="39" t="s">
        <v>75</v>
      </c>
      <c r="AQ22" s="106" t="s">
        <v>80</v>
      </c>
      <c r="AR22" s="105">
        <v>0.764077031229909</v>
      </c>
      <c r="AS22" s="105">
        <v>0.78185212897951994</v>
      </c>
      <c r="AT22" s="105">
        <v>11.7523691987757</v>
      </c>
      <c r="AU22" s="105">
        <v>11.2784086121226</v>
      </c>
      <c r="AV22" s="105">
        <v>0.48571902245031601</v>
      </c>
      <c r="AW22" s="105">
        <v>0.46706302681809397</v>
      </c>
      <c r="AX22" s="105">
        <v>0.80328492295590603</v>
      </c>
      <c r="AY22" s="105">
        <v>0.81869273756447003</v>
      </c>
      <c r="AZ22" s="39" t="s">
        <v>75</v>
      </c>
      <c r="BA22" s="39" t="s">
        <v>75</v>
      </c>
      <c r="BB22" s="39" t="s">
        <v>76</v>
      </c>
      <c r="BC22" s="39" t="s">
        <v>76</v>
      </c>
      <c r="BD22" s="39" t="s">
        <v>77</v>
      </c>
      <c r="BE22" s="39" t="s">
        <v>77</v>
      </c>
      <c r="BF22" s="39" t="s">
        <v>75</v>
      </c>
      <c r="BG22" s="39" t="s">
        <v>75</v>
      </c>
      <c r="BH22" s="76">
        <f t="shared" ref="BH22" si="157">IF(BI22=AQ22,1,0)</f>
        <v>1</v>
      </c>
      <c r="BI22" s="76" t="s">
        <v>80</v>
      </c>
      <c r="BJ22" s="105">
        <v>0.77280838950758401</v>
      </c>
      <c r="BK22" s="105">
        <v>0.79008821186110201</v>
      </c>
      <c r="BL22" s="105">
        <v>17.311852514792498</v>
      </c>
      <c r="BM22" s="105">
        <v>15.7081291725773</v>
      </c>
      <c r="BN22" s="105">
        <v>0.476646211033316</v>
      </c>
      <c r="BO22" s="105">
        <v>0.45816131235504698</v>
      </c>
      <c r="BP22" s="105">
        <v>0.86857741991317705</v>
      </c>
      <c r="BQ22" s="105">
        <v>0.86727983833181699</v>
      </c>
      <c r="BR22" s="76" t="s">
        <v>75</v>
      </c>
      <c r="BS22" s="76" t="s">
        <v>75</v>
      </c>
      <c r="BT22" s="76" t="s">
        <v>73</v>
      </c>
      <c r="BU22" s="76" t="s">
        <v>73</v>
      </c>
      <c r="BV22" s="76" t="s">
        <v>77</v>
      </c>
      <c r="BW22" s="76" t="s">
        <v>77</v>
      </c>
      <c r="BX22" s="76" t="s">
        <v>77</v>
      </c>
      <c r="BY22" s="76" t="s">
        <v>77</v>
      </c>
    </row>
    <row r="23" spans="1:77" s="76" customFormat="1" x14ac:dyDescent="0.3">
      <c r="A23" s="103">
        <v>14159200</v>
      </c>
      <c r="B23" s="76">
        <v>23773037</v>
      </c>
      <c r="C23" s="76" t="s">
        <v>5</v>
      </c>
      <c r="D23" s="76" t="s">
        <v>181</v>
      </c>
      <c r="E23" s="77"/>
      <c r="F23" s="16">
        <v>0.27</v>
      </c>
      <c r="G23" s="16" t="str">
        <f t="shared" ref="G23" si="158">IF(F23&gt;0.8,"VG",IF(F23&gt;0.7,"G",IF(F23&gt;0.45,"S","NS")))</f>
        <v>NS</v>
      </c>
      <c r="H23" s="16" t="str">
        <f t="shared" ref="H23" si="159">AI23</f>
        <v>G</v>
      </c>
      <c r="I23" s="16" t="str">
        <f t="shared" ref="I23" si="160">BA23</f>
        <v>G</v>
      </c>
      <c r="J23" s="16" t="str">
        <f t="shared" ref="J23" si="161">BS23</f>
        <v>G</v>
      </c>
      <c r="K23" s="28">
        <v>-0.18099999999999999</v>
      </c>
      <c r="L23" s="16" t="str">
        <f t="shared" ref="L23" si="162">IF(ABS(K23)&lt;5%,"VG",IF(ABS(K23)&lt;10%,"G",IF(ABS(K23)&lt;15%,"S","NS")))</f>
        <v>NS</v>
      </c>
      <c r="M23" s="16" t="str">
        <f t="shared" ref="M23" si="163">AN23</f>
        <v>VG</v>
      </c>
      <c r="N23" s="16" t="str">
        <f t="shared" ref="N23" si="164">BC23</f>
        <v>S</v>
      </c>
      <c r="O23" s="16" t="str">
        <f t="shared" ref="O23" si="165">BX23</f>
        <v>VG</v>
      </c>
      <c r="P23" s="16">
        <v>0.81</v>
      </c>
      <c r="Q23" s="16" t="str">
        <f t="shared" ref="Q23" si="166">IF(P23&lt;=0.5,"VG",IF(P23&lt;=0.6,"G",IF(P23&lt;=0.7,"S","NS")))</f>
        <v>NS</v>
      </c>
      <c r="R23" s="16" t="str">
        <f t="shared" ref="R23" si="167">AM23</f>
        <v>VG</v>
      </c>
      <c r="S23" s="16" t="str">
        <f t="shared" ref="S23" si="168">BE23</f>
        <v>VG</v>
      </c>
      <c r="T23" s="16" t="str">
        <f t="shared" ref="T23" si="169">BW23</f>
        <v>VG</v>
      </c>
      <c r="U23" s="16">
        <v>0.71</v>
      </c>
      <c r="V23" s="16" t="str">
        <f t="shared" ref="V23" si="170">IF(U23&gt;0.85,"VG",IF(U23&gt;0.75,"G",IF(U23&gt;0.6,"S","NS")))</f>
        <v>S</v>
      </c>
      <c r="W23" s="16" t="str">
        <f t="shared" ref="W23" si="171">AO23</f>
        <v>G</v>
      </c>
      <c r="X23" s="16" t="str">
        <f t="shared" ref="X23" si="172">BG23</f>
        <v>G</v>
      </c>
      <c r="Y23" s="16" t="str">
        <f t="shared" ref="Y23" si="173">BY23</f>
        <v>VG</v>
      </c>
      <c r="Z23" s="105">
        <v>0.75970108906368805</v>
      </c>
      <c r="AA23" s="105">
        <v>0.75063879960706603</v>
      </c>
      <c r="AB23" s="105">
        <v>18.415634885623501</v>
      </c>
      <c r="AC23" s="105">
        <v>15.2545356125226</v>
      </c>
      <c r="AD23" s="105">
        <v>0.49020292832286499</v>
      </c>
      <c r="AE23" s="105">
        <v>0.49936079180581799</v>
      </c>
      <c r="AF23" s="105">
        <v>0.86660761316030299</v>
      </c>
      <c r="AG23" s="105">
        <v>0.81789718318883897</v>
      </c>
      <c r="AH23" s="39" t="s">
        <v>75</v>
      </c>
      <c r="AI23" s="39" t="s">
        <v>75</v>
      </c>
      <c r="AJ23" s="39" t="s">
        <v>73</v>
      </c>
      <c r="AK23" s="39" t="s">
        <v>73</v>
      </c>
      <c r="AL23" s="39" t="s">
        <v>77</v>
      </c>
      <c r="AM23" s="39" t="s">
        <v>77</v>
      </c>
      <c r="AN23" s="39" t="s">
        <v>77</v>
      </c>
      <c r="AO23" s="39" t="s">
        <v>75</v>
      </c>
      <c r="AQ23" s="106" t="s">
        <v>80</v>
      </c>
      <c r="AR23" s="105">
        <v>0.764077031229909</v>
      </c>
      <c r="AS23" s="105">
        <v>0.78185212897951994</v>
      </c>
      <c r="AT23" s="105">
        <v>11.7523691987757</v>
      </c>
      <c r="AU23" s="105">
        <v>11.2784086121226</v>
      </c>
      <c r="AV23" s="105">
        <v>0.48571902245031601</v>
      </c>
      <c r="AW23" s="105">
        <v>0.46706302681809397</v>
      </c>
      <c r="AX23" s="105">
        <v>0.80328492295590603</v>
      </c>
      <c r="AY23" s="105">
        <v>0.81869273756447003</v>
      </c>
      <c r="AZ23" s="39" t="s">
        <v>75</v>
      </c>
      <c r="BA23" s="39" t="s">
        <v>75</v>
      </c>
      <c r="BB23" s="39" t="s">
        <v>76</v>
      </c>
      <c r="BC23" s="39" t="s">
        <v>76</v>
      </c>
      <c r="BD23" s="39" t="s">
        <v>77</v>
      </c>
      <c r="BE23" s="39" t="s">
        <v>77</v>
      </c>
      <c r="BF23" s="39" t="s">
        <v>75</v>
      </c>
      <c r="BG23" s="39" t="s">
        <v>75</v>
      </c>
      <c r="BH23" s="76">
        <f t="shared" ref="BH23" si="174">IF(BI23=AQ23,1,0)</f>
        <v>1</v>
      </c>
      <c r="BI23" s="76" t="s">
        <v>80</v>
      </c>
      <c r="BJ23" s="105">
        <v>0.77280838950758401</v>
      </c>
      <c r="BK23" s="105">
        <v>0.79008821186110201</v>
      </c>
      <c r="BL23" s="105">
        <v>17.311852514792498</v>
      </c>
      <c r="BM23" s="105">
        <v>15.7081291725773</v>
      </c>
      <c r="BN23" s="105">
        <v>0.476646211033316</v>
      </c>
      <c r="BO23" s="105">
        <v>0.45816131235504698</v>
      </c>
      <c r="BP23" s="105">
        <v>0.86857741991317705</v>
      </c>
      <c r="BQ23" s="105">
        <v>0.86727983833181699</v>
      </c>
      <c r="BR23" s="76" t="s">
        <v>75</v>
      </c>
      <c r="BS23" s="76" t="s">
        <v>75</v>
      </c>
      <c r="BT23" s="76" t="s">
        <v>73</v>
      </c>
      <c r="BU23" s="76" t="s">
        <v>73</v>
      </c>
      <c r="BV23" s="76" t="s">
        <v>77</v>
      </c>
      <c r="BW23" s="76" t="s">
        <v>77</v>
      </c>
      <c r="BX23" s="76" t="s">
        <v>77</v>
      </c>
      <c r="BY23" s="76" t="s">
        <v>77</v>
      </c>
    </row>
    <row r="24" spans="1:77" s="69" customFormat="1" x14ac:dyDescent="0.3">
      <c r="A24" s="72"/>
      <c r="E24" s="77"/>
      <c r="F24" s="70"/>
      <c r="G24" s="70"/>
      <c r="H24" s="70"/>
      <c r="I24" s="70"/>
      <c r="J24" s="70"/>
      <c r="K24" s="71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3"/>
      <c r="AA24" s="73"/>
      <c r="AB24" s="73"/>
      <c r="AC24" s="73"/>
      <c r="AD24" s="73"/>
      <c r="AE24" s="73"/>
      <c r="AF24" s="73"/>
      <c r="AG24" s="73"/>
      <c r="AH24" s="74"/>
      <c r="AI24" s="74"/>
      <c r="AJ24" s="74"/>
      <c r="AK24" s="74"/>
      <c r="AL24" s="74"/>
      <c r="AM24" s="74"/>
      <c r="AN24" s="74"/>
      <c r="AO24" s="74"/>
      <c r="AQ24" s="75"/>
      <c r="AR24" s="73"/>
      <c r="AS24" s="73"/>
      <c r="AT24" s="73"/>
      <c r="AU24" s="73"/>
      <c r="AV24" s="73"/>
      <c r="AW24" s="73"/>
      <c r="AX24" s="73"/>
      <c r="AY24" s="73"/>
      <c r="AZ24" s="74"/>
      <c r="BA24" s="74"/>
      <c r="BB24" s="74"/>
      <c r="BC24" s="74"/>
      <c r="BD24" s="74"/>
      <c r="BE24" s="74"/>
      <c r="BF24" s="74"/>
      <c r="BG24" s="74"/>
      <c r="BJ24" s="73"/>
      <c r="BK24" s="73"/>
      <c r="BL24" s="73"/>
      <c r="BM24" s="73"/>
      <c r="BN24" s="73"/>
      <c r="BO24" s="73"/>
      <c r="BP24" s="73"/>
      <c r="BQ24" s="73"/>
    </row>
    <row r="25" spans="1:77" s="47" customFormat="1" x14ac:dyDescent="0.3">
      <c r="A25" s="48">
        <v>14159500</v>
      </c>
      <c r="B25" s="47">
        <v>23773009</v>
      </c>
      <c r="C25" s="47" t="s">
        <v>7</v>
      </c>
      <c r="D25" s="47" t="s">
        <v>172</v>
      </c>
      <c r="E25" s="77"/>
      <c r="F25" s="49">
        <v>0.38400000000000001</v>
      </c>
      <c r="G25" s="49" t="str">
        <f t="shared" si="40"/>
        <v>NS</v>
      </c>
      <c r="H25" s="49" t="str">
        <f t="shared" si="41"/>
        <v>NS</v>
      </c>
      <c r="I25" s="49" t="str">
        <f t="shared" si="42"/>
        <v>NS</v>
      </c>
      <c r="J25" s="49" t="str">
        <f t="shared" si="43"/>
        <v>S</v>
      </c>
      <c r="K25" s="50">
        <v>-9.7000000000000003E-2</v>
      </c>
      <c r="L25" s="49" t="str">
        <f t="shared" si="44"/>
        <v>G</v>
      </c>
      <c r="M25" s="49" t="str">
        <f t="shared" si="45"/>
        <v>NS</v>
      </c>
      <c r="N25" s="49" t="str">
        <f t="shared" si="46"/>
        <v>G</v>
      </c>
      <c r="O25" s="49" t="str">
        <f t="shared" si="47"/>
        <v>NS</v>
      </c>
      <c r="P25" s="49">
        <v>0.77200000000000002</v>
      </c>
      <c r="Q25" s="49" t="str">
        <f t="shared" si="48"/>
        <v>NS</v>
      </c>
      <c r="R25" s="49" t="str">
        <f t="shared" si="49"/>
        <v>NS</v>
      </c>
      <c r="S25" s="49" t="str">
        <f t="shared" si="50"/>
        <v>NS</v>
      </c>
      <c r="T25" s="49" t="str">
        <f t="shared" si="51"/>
        <v>NS</v>
      </c>
      <c r="U25" s="49">
        <v>0.502</v>
      </c>
      <c r="V25" s="49" t="str">
        <f t="shared" si="52"/>
        <v>NS</v>
      </c>
      <c r="W25" s="49" t="str">
        <f t="shared" si="53"/>
        <v>NS</v>
      </c>
      <c r="X25" s="49" t="str">
        <f t="shared" si="54"/>
        <v>NS</v>
      </c>
      <c r="Y25" s="49" t="str">
        <f t="shared" si="55"/>
        <v>NS</v>
      </c>
      <c r="Z25" s="51">
        <v>0.484549486618644</v>
      </c>
      <c r="AA25" s="51">
        <v>0.38027639142194303</v>
      </c>
      <c r="AB25" s="51">
        <v>14.799010010840499</v>
      </c>
      <c r="AC25" s="51">
        <v>11.1423348148207</v>
      </c>
      <c r="AD25" s="51">
        <v>0.71794882365065305</v>
      </c>
      <c r="AE25" s="51">
        <v>0.78722525910825403</v>
      </c>
      <c r="AF25" s="51">
        <v>0.54811663774119601</v>
      </c>
      <c r="AG25" s="51">
        <v>0.44309989892837198</v>
      </c>
      <c r="AH25" s="52" t="s">
        <v>76</v>
      </c>
      <c r="AI25" s="52" t="s">
        <v>73</v>
      </c>
      <c r="AJ25" s="52" t="s">
        <v>76</v>
      </c>
      <c r="AK25" s="52" t="s">
        <v>76</v>
      </c>
      <c r="AL25" s="52" t="s">
        <v>73</v>
      </c>
      <c r="AM25" s="52" t="s">
        <v>73</v>
      </c>
      <c r="AN25" s="52" t="s">
        <v>73</v>
      </c>
      <c r="AO25" s="52" t="s">
        <v>73</v>
      </c>
      <c r="AQ25" s="53" t="s">
        <v>81</v>
      </c>
      <c r="AR25" s="51">
        <v>0.40612566257357802</v>
      </c>
      <c r="AS25" s="51">
        <v>0.40751170973063899</v>
      </c>
      <c r="AT25" s="51">
        <v>5.8691993738379802</v>
      </c>
      <c r="AU25" s="51">
        <v>5.7095765691048497</v>
      </c>
      <c r="AV25" s="51">
        <v>0.77063242692377099</v>
      </c>
      <c r="AW25" s="51">
        <v>0.76973260959203305</v>
      </c>
      <c r="AX25" s="51">
        <v>0.46674426659517299</v>
      </c>
      <c r="AY25" s="51">
        <v>0.46657560903393902</v>
      </c>
      <c r="AZ25" s="52" t="s">
        <v>73</v>
      </c>
      <c r="BA25" s="52" t="s">
        <v>73</v>
      </c>
      <c r="BB25" s="52" t="s">
        <v>75</v>
      </c>
      <c r="BC25" s="52" t="s">
        <v>75</v>
      </c>
      <c r="BD25" s="52" t="s">
        <v>73</v>
      </c>
      <c r="BE25" s="52" t="s">
        <v>73</v>
      </c>
      <c r="BF25" s="52" t="s">
        <v>73</v>
      </c>
      <c r="BG25" s="52" t="s">
        <v>73</v>
      </c>
      <c r="BH25" s="47">
        <f t="shared" si="25"/>
        <v>1</v>
      </c>
      <c r="BI25" s="47" t="s">
        <v>81</v>
      </c>
      <c r="BJ25" s="51">
        <v>0.46674383178235301</v>
      </c>
      <c r="BK25" s="51">
        <v>0.45150298851383103</v>
      </c>
      <c r="BL25" s="51">
        <v>13.472234338990299</v>
      </c>
      <c r="BM25" s="51">
        <v>11.931418951461501</v>
      </c>
      <c r="BN25" s="51">
        <v>0.730243910085971</v>
      </c>
      <c r="BO25" s="51">
        <v>0.740605840839896</v>
      </c>
      <c r="BP25" s="51">
        <v>0.52759629043160605</v>
      </c>
      <c r="BQ25" s="51">
        <v>0.50919525165995205</v>
      </c>
      <c r="BR25" s="47" t="s">
        <v>76</v>
      </c>
      <c r="BS25" s="47" t="s">
        <v>76</v>
      </c>
      <c r="BT25" s="47" t="s">
        <v>76</v>
      </c>
      <c r="BU25" s="47" t="s">
        <v>76</v>
      </c>
      <c r="BV25" s="47" t="s">
        <v>73</v>
      </c>
      <c r="BW25" s="47" t="s">
        <v>73</v>
      </c>
      <c r="BX25" s="47" t="s">
        <v>73</v>
      </c>
      <c r="BY25" s="47" t="s">
        <v>73</v>
      </c>
    </row>
    <row r="26" spans="1:77" s="76" customFormat="1" x14ac:dyDescent="0.3">
      <c r="A26" s="103">
        <v>14159500</v>
      </c>
      <c r="B26" s="76">
        <v>23773009</v>
      </c>
      <c r="C26" s="76" t="s">
        <v>7</v>
      </c>
      <c r="D26" s="76" t="s">
        <v>178</v>
      </c>
      <c r="E26" s="77"/>
      <c r="F26" s="16">
        <v>-0.42</v>
      </c>
      <c r="G26" s="16" t="str">
        <f t="shared" ref="G26" si="175">IF(F26&gt;0.8,"VG",IF(F26&gt;0.7,"G",IF(F26&gt;0.45,"S","NS")))</f>
        <v>NS</v>
      </c>
      <c r="H26" s="16" t="str">
        <f t="shared" ref="H26" si="176">AI26</f>
        <v>NS</v>
      </c>
      <c r="I26" s="16" t="str">
        <f t="shared" ref="I26" si="177">BA26</f>
        <v>NS</v>
      </c>
      <c r="J26" s="16" t="str">
        <f t="shared" ref="J26" si="178">BS26</f>
        <v>S</v>
      </c>
      <c r="K26" s="28">
        <v>-0.29899999999999999</v>
      </c>
      <c r="L26" s="16" t="str">
        <f t="shared" ref="L26" si="179">IF(ABS(K26)&lt;5%,"VG",IF(ABS(K26)&lt;10%,"G",IF(ABS(K26)&lt;15%,"S","NS")))</f>
        <v>NS</v>
      </c>
      <c r="M26" s="16" t="str">
        <f t="shared" ref="M26" si="180">AN26</f>
        <v>NS</v>
      </c>
      <c r="N26" s="16" t="str">
        <f t="shared" ref="N26" si="181">BC26</f>
        <v>G</v>
      </c>
      <c r="O26" s="16" t="str">
        <f t="shared" ref="O26" si="182">BX26</f>
        <v>NS</v>
      </c>
      <c r="P26" s="16">
        <v>0.97</v>
      </c>
      <c r="Q26" s="16" t="str">
        <f t="shared" ref="Q26" si="183">IF(P26&lt;=0.5,"VG",IF(P26&lt;=0.6,"G",IF(P26&lt;=0.7,"S","NS")))</f>
        <v>NS</v>
      </c>
      <c r="R26" s="16" t="str">
        <f t="shared" ref="R26" si="184">AM26</f>
        <v>NS</v>
      </c>
      <c r="S26" s="16" t="str">
        <f t="shared" ref="S26" si="185">BE26</f>
        <v>NS</v>
      </c>
      <c r="T26" s="16" t="str">
        <f t="shared" ref="T26" si="186">BW26</f>
        <v>NS</v>
      </c>
      <c r="U26" s="16">
        <v>0.46</v>
      </c>
      <c r="V26" s="16" t="str">
        <f t="shared" ref="V26" si="187">IF(U26&gt;0.85,"VG",IF(U26&gt;0.75,"G",IF(U26&gt;0.6,"S","NS")))</f>
        <v>NS</v>
      </c>
      <c r="W26" s="16" t="str">
        <f t="shared" ref="W26" si="188">AO26</f>
        <v>NS</v>
      </c>
      <c r="X26" s="16" t="str">
        <f t="shared" ref="X26" si="189">BG26</f>
        <v>NS</v>
      </c>
      <c r="Y26" s="16" t="str">
        <f t="shared" ref="Y26" si="190">BY26</f>
        <v>NS</v>
      </c>
      <c r="Z26" s="105">
        <v>0.484549486618644</v>
      </c>
      <c r="AA26" s="105">
        <v>0.38027639142194303</v>
      </c>
      <c r="AB26" s="105">
        <v>14.799010010840499</v>
      </c>
      <c r="AC26" s="105">
        <v>11.1423348148207</v>
      </c>
      <c r="AD26" s="105">
        <v>0.71794882365065305</v>
      </c>
      <c r="AE26" s="105">
        <v>0.78722525910825403</v>
      </c>
      <c r="AF26" s="105">
        <v>0.54811663774119601</v>
      </c>
      <c r="AG26" s="105">
        <v>0.44309989892837198</v>
      </c>
      <c r="AH26" s="39" t="s">
        <v>76</v>
      </c>
      <c r="AI26" s="39" t="s">
        <v>73</v>
      </c>
      <c r="AJ26" s="39" t="s">
        <v>76</v>
      </c>
      <c r="AK26" s="39" t="s">
        <v>76</v>
      </c>
      <c r="AL26" s="39" t="s">
        <v>73</v>
      </c>
      <c r="AM26" s="39" t="s">
        <v>73</v>
      </c>
      <c r="AN26" s="39" t="s">
        <v>73</v>
      </c>
      <c r="AO26" s="39" t="s">
        <v>73</v>
      </c>
      <c r="AQ26" s="106" t="s">
        <v>81</v>
      </c>
      <c r="AR26" s="105">
        <v>0.40612566257357802</v>
      </c>
      <c r="AS26" s="105">
        <v>0.40751170973063899</v>
      </c>
      <c r="AT26" s="105">
        <v>5.8691993738379802</v>
      </c>
      <c r="AU26" s="105">
        <v>5.7095765691048497</v>
      </c>
      <c r="AV26" s="105">
        <v>0.77063242692377099</v>
      </c>
      <c r="AW26" s="105">
        <v>0.76973260959203305</v>
      </c>
      <c r="AX26" s="105">
        <v>0.46674426659517299</v>
      </c>
      <c r="AY26" s="105">
        <v>0.46657560903393902</v>
      </c>
      <c r="AZ26" s="39" t="s">
        <v>73</v>
      </c>
      <c r="BA26" s="39" t="s">
        <v>73</v>
      </c>
      <c r="BB26" s="39" t="s">
        <v>75</v>
      </c>
      <c r="BC26" s="39" t="s">
        <v>75</v>
      </c>
      <c r="BD26" s="39" t="s">
        <v>73</v>
      </c>
      <c r="BE26" s="39" t="s">
        <v>73</v>
      </c>
      <c r="BF26" s="39" t="s">
        <v>73</v>
      </c>
      <c r="BG26" s="39" t="s">
        <v>73</v>
      </c>
      <c r="BH26" s="76">
        <f t="shared" ref="BH26" si="191">IF(BI26=AQ26,1,0)</f>
        <v>1</v>
      </c>
      <c r="BI26" s="76" t="s">
        <v>81</v>
      </c>
      <c r="BJ26" s="105">
        <v>0.46674383178235301</v>
      </c>
      <c r="BK26" s="105">
        <v>0.45150298851383103</v>
      </c>
      <c r="BL26" s="105">
        <v>13.472234338990299</v>
      </c>
      <c r="BM26" s="105">
        <v>11.931418951461501</v>
      </c>
      <c r="BN26" s="105">
        <v>0.730243910085971</v>
      </c>
      <c r="BO26" s="105">
        <v>0.740605840839896</v>
      </c>
      <c r="BP26" s="105">
        <v>0.52759629043160605</v>
      </c>
      <c r="BQ26" s="105">
        <v>0.50919525165995205</v>
      </c>
      <c r="BR26" s="76" t="s">
        <v>76</v>
      </c>
      <c r="BS26" s="76" t="s">
        <v>76</v>
      </c>
      <c r="BT26" s="76" t="s">
        <v>76</v>
      </c>
      <c r="BU26" s="76" t="s">
        <v>76</v>
      </c>
      <c r="BV26" s="76" t="s">
        <v>73</v>
      </c>
      <c r="BW26" s="76" t="s">
        <v>73</v>
      </c>
      <c r="BX26" s="76" t="s">
        <v>73</v>
      </c>
      <c r="BY26" s="76" t="s">
        <v>73</v>
      </c>
    </row>
    <row r="27" spans="1:77" s="69" customFormat="1" x14ac:dyDescent="0.3">
      <c r="A27" s="72"/>
      <c r="E27" s="80"/>
      <c r="F27" s="70"/>
      <c r="G27" s="70"/>
      <c r="H27" s="70"/>
      <c r="I27" s="70"/>
      <c r="J27" s="70"/>
      <c r="K27" s="71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3"/>
      <c r="AA27" s="73"/>
      <c r="AB27" s="73"/>
      <c r="AC27" s="73"/>
      <c r="AD27" s="73"/>
      <c r="AE27" s="73"/>
      <c r="AF27" s="73"/>
      <c r="AG27" s="73"/>
      <c r="AH27" s="74"/>
      <c r="AI27" s="74"/>
      <c r="AJ27" s="74"/>
      <c r="AK27" s="74"/>
      <c r="AL27" s="74"/>
      <c r="AM27" s="74"/>
      <c r="AN27" s="74"/>
      <c r="AO27" s="74"/>
      <c r="AQ27" s="75"/>
      <c r="AR27" s="73"/>
      <c r="AS27" s="73"/>
      <c r="AT27" s="73"/>
      <c r="AU27" s="73"/>
      <c r="AV27" s="73"/>
      <c r="AW27" s="73"/>
      <c r="AX27" s="73"/>
      <c r="AY27" s="73"/>
      <c r="AZ27" s="74"/>
      <c r="BA27" s="74"/>
      <c r="BB27" s="74"/>
      <c r="BC27" s="74"/>
      <c r="BD27" s="74"/>
      <c r="BE27" s="74"/>
      <c r="BF27" s="74"/>
      <c r="BG27" s="74"/>
      <c r="BJ27" s="73"/>
      <c r="BK27" s="73"/>
      <c r="BL27" s="73"/>
      <c r="BM27" s="73"/>
      <c r="BN27" s="73"/>
      <c r="BO27" s="73"/>
      <c r="BP27" s="73"/>
      <c r="BQ27" s="73"/>
    </row>
    <row r="28" spans="1:77" s="63" customFormat="1" x14ac:dyDescent="0.3">
      <c r="A28" s="62" t="s">
        <v>82</v>
      </c>
      <c r="B28" s="63">
        <v>23773411</v>
      </c>
      <c r="C28" s="63" t="s">
        <v>9</v>
      </c>
      <c r="D28" s="63" t="s">
        <v>172</v>
      </c>
      <c r="E28" s="77"/>
      <c r="F28" s="64">
        <v>0.84399999999999997</v>
      </c>
      <c r="G28" s="64" t="str">
        <f t="shared" si="40"/>
        <v>VG</v>
      </c>
      <c r="H28" s="64" t="str">
        <f t="shared" si="41"/>
        <v>G</v>
      </c>
      <c r="I28" s="64" t="str">
        <f t="shared" si="42"/>
        <v>G</v>
      </c>
      <c r="J28" s="64" t="str">
        <f t="shared" si="43"/>
        <v>G</v>
      </c>
      <c r="K28" s="65">
        <v>-6.0000000000000001E-3</v>
      </c>
      <c r="L28" s="64" t="str">
        <f t="shared" si="44"/>
        <v>VG</v>
      </c>
      <c r="M28" s="64" t="str">
        <f t="shared" si="45"/>
        <v>VG</v>
      </c>
      <c r="N28" s="64" t="str">
        <f t="shared" si="46"/>
        <v>NS</v>
      </c>
      <c r="O28" s="64" t="str">
        <f t="shared" si="47"/>
        <v>VG</v>
      </c>
      <c r="P28" s="64">
        <v>0.39400000000000002</v>
      </c>
      <c r="Q28" s="64" t="str">
        <f t="shared" si="48"/>
        <v>VG</v>
      </c>
      <c r="R28" s="64" t="str">
        <f t="shared" si="49"/>
        <v>G</v>
      </c>
      <c r="S28" s="64" t="str">
        <f t="shared" si="50"/>
        <v>G</v>
      </c>
      <c r="T28" s="64" t="str">
        <f t="shared" si="51"/>
        <v>G</v>
      </c>
      <c r="U28" s="64">
        <v>0.84399999999999997</v>
      </c>
      <c r="V28" s="64" t="str">
        <f t="shared" si="52"/>
        <v>G</v>
      </c>
      <c r="W28" s="64" t="str">
        <f t="shared" si="53"/>
        <v>G</v>
      </c>
      <c r="X28" s="64" t="str">
        <f t="shared" si="54"/>
        <v>VG</v>
      </c>
      <c r="Y28" s="64" t="str">
        <f t="shared" si="55"/>
        <v>VG</v>
      </c>
      <c r="Z28" s="66">
        <v>0.73647635295409697</v>
      </c>
      <c r="AA28" s="66">
        <v>0.71217887307743999</v>
      </c>
      <c r="AB28" s="66">
        <v>27.2620221999235</v>
      </c>
      <c r="AC28" s="66">
        <v>24.524223809741301</v>
      </c>
      <c r="AD28" s="66">
        <v>0.51334554351421302</v>
      </c>
      <c r="AE28" s="66">
        <v>0.53648963356486201</v>
      </c>
      <c r="AF28" s="66">
        <v>0.86031266235227699</v>
      </c>
      <c r="AG28" s="66">
        <v>0.80604704905596902</v>
      </c>
      <c r="AH28" s="67" t="s">
        <v>75</v>
      </c>
      <c r="AI28" s="67" t="s">
        <v>75</v>
      </c>
      <c r="AJ28" s="67" t="s">
        <v>73</v>
      </c>
      <c r="AK28" s="67" t="s">
        <v>73</v>
      </c>
      <c r="AL28" s="67" t="s">
        <v>75</v>
      </c>
      <c r="AM28" s="67" t="s">
        <v>75</v>
      </c>
      <c r="AN28" s="67" t="s">
        <v>77</v>
      </c>
      <c r="AO28" s="67" t="s">
        <v>75</v>
      </c>
      <c r="AQ28" s="68" t="s">
        <v>83</v>
      </c>
      <c r="AR28" s="66">
        <v>0.73846200721585697</v>
      </c>
      <c r="AS28" s="66">
        <v>0.73940362028250395</v>
      </c>
      <c r="AT28" s="66">
        <v>26.413443273521001</v>
      </c>
      <c r="AU28" s="66">
        <v>26.218954908900098</v>
      </c>
      <c r="AV28" s="66">
        <v>0.51140785365903696</v>
      </c>
      <c r="AW28" s="66">
        <v>0.510486414821683</v>
      </c>
      <c r="AX28" s="66">
        <v>0.85207820283356694</v>
      </c>
      <c r="AY28" s="66">
        <v>0.85461743340531704</v>
      </c>
      <c r="AZ28" s="67" t="s">
        <v>75</v>
      </c>
      <c r="BA28" s="67" t="s">
        <v>75</v>
      </c>
      <c r="BB28" s="67" t="s">
        <v>73</v>
      </c>
      <c r="BC28" s="67" t="s">
        <v>73</v>
      </c>
      <c r="BD28" s="67" t="s">
        <v>75</v>
      </c>
      <c r="BE28" s="67" t="s">
        <v>75</v>
      </c>
      <c r="BF28" s="67" t="s">
        <v>77</v>
      </c>
      <c r="BG28" s="67" t="s">
        <v>77</v>
      </c>
      <c r="BH28" s="63">
        <f t="shared" si="25"/>
        <v>1</v>
      </c>
      <c r="BI28" s="63" t="s">
        <v>83</v>
      </c>
      <c r="BJ28" s="66">
        <v>0.739728356583635</v>
      </c>
      <c r="BK28" s="66">
        <v>0.74088756788968202</v>
      </c>
      <c r="BL28" s="66">
        <v>26.943030662540899</v>
      </c>
      <c r="BM28" s="66">
        <v>26.625025595358</v>
      </c>
      <c r="BN28" s="66">
        <v>0.51016825010614397</v>
      </c>
      <c r="BO28" s="66">
        <v>0.50903087539983105</v>
      </c>
      <c r="BP28" s="66">
        <v>0.85983829217951901</v>
      </c>
      <c r="BQ28" s="66">
        <v>0.86117403136036696</v>
      </c>
      <c r="BR28" s="63" t="s">
        <v>75</v>
      </c>
      <c r="BS28" s="63" t="s">
        <v>75</v>
      </c>
      <c r="BT28" s="63" t="s">
        <v>73</v>
      </c>
      <c r="BU28" s="63" t="s">
        <v>73</v>
      </c>
      <c r="BV28" s="63" t="s">
        <v>75</v>
      </c>
      <c r="BW28" s="63" t="s">
        <v>75</v>
      </c>
      <c r="BX28" s="63" t="s">
        <v>77</v>
      </c>
      <c r="BY28" s="63" t="s">
        <v>77</v>
      </c>
    </row>
    <row r="29" spans="1:77" s="63" customFormat="1" x14ac:dyDescent="0.3">
      <c r="A29" s="62" t="s">
        <v>82</v>
      </c>
      <c r="B29" s="63">
        <v>23773411</v>
      </c>
      <c r="C29" s="63" t="s">
        <v>9</v>
      </c>
      <c r="D29" s="63" t="s">
        <v>178</v>
      </c>
      <c r="E29" s="77"/>
      <c r="F29" s="64">
        <v>0.81</v>
      </c>
      <c r="G29" s="64" t="str">
        <f t="shared" ref="G29" si="192">IF(F29&gt;0.8,"VG",IF(F29&gt;0.7,"G",IF(F29&gt;0.45,"S","NS")))</f>
        <v>VG</v>
      </c>
      <c r="H29" s="64" t="str">
        <f t="shared" ref="H29" si="193">AI29</f>
        <v>G</v>
      </c>
      <c r="I29" s="64" t="str">
        <f t="shared" ref="I29" si="194">BA29</f>
        <v>G</v>
      </c>
      <c r="J29" s="64" t="str">
        <f t="shared" ref="J29" si="195">BS29</f>
        <v>G</v>
      </c>
      <c r="K29" s="65">
        <v>-6.2E-2</v>
      </c>
      <c r="L29" s="64" t="str">
        <f t="shared" ref="L29" si="196">IF(ABS(K29)&lt;5%,"VG",IF(ABS(K29)&lt;10%,"G",IF(ABS(K29)&lt;15%,"S","NS")))</f>
        <v>G</v>
      </c>
      <c r="M29" s="64" t="str">
        <f t="shared" ref="M29" si="197">AN29</f>
        <v>VG</v>
      </c>
      <c r="N29" s="64" t="str">
        <f t="shared" ref="N29" si="198">BC29</f>
        <v>NS</v>
      </c>
      <c r="O29" s="64" t="str">
        <f t="shared" ref="O29" si="199">BX29</f>
        <v>VG</v>
      </c>
      <c r="P29" s="64">
        <v>0.44</v>
      </c>
      <c r="Q29" s="64" t="str">
        <f t="shared" ref="Q29" si="200">IF(P29&lt;=0.5,"VG",IF(P29&lt;=0.6,"G",IF(P29&lt;=0.7,"S","NS")))</f>
        <v>VG</v>
      </c>
      <c r="R29" s="64" t="str">
        <f t="shared" ref="R29" si="201">AM29</f>
        <v>G</v>
      </c>
      <c r="S29" s="64" t="str">
        <f t="shared" ref="S29" si="202">BE29</f>
        <v>G</v>
      </c>
      <c r="T29" s="64" t="str">
        <f t="shared" ref="T29" si="203">BW29</f>
        <v>G</v>
      </c>
      <c r="U29" s="64">
        <v>0.81</v>
      </c>
      <c r="V29" s="64" t="str">
        <f t="shared" ref="V29" si="204">IF(U29&gt;0.85,"VG",IF(U29&gt;0.75,"G",IF(U29&gt;0.6,"S","NS")))</f>
        <v>G</v>
      </c>
      <c r="W29" s="64" t="str">
        <f t="shared" ref="W29" si="205">AO29</f>
        <v>G</v>
      </c>
      <c r="X29" s="64" t="str">
        <f t="shared" ref="X29" si="206">BG29</f>
        <v>VG</v>
      </c>
      <c r="Y29" s="64" t="str">
        <f t="shared" ref="Y29" si="207">BY29</f>
        <v>VG</v>
      </c>
      <c r="Z29" s="66">
        <v>0.73647635295409697</v>
      </c>
      <c r="AA29" s="66">
        <v>0.71217887307743999</v>
      </c>
      <c r="AB29" s="66">
        <v>27.2620221999235</v>
      </c>
      <c r="AC29" s="66">
        <v>24.524223809741301</v>
      </c>
      <c r="AD29" s="66">
        <v>0.51334554351421302</v>
      </c>
      <c r="AE29" s="66">
        <v>0.53648963356486201</v>
      </c>
      <c r="AF29" s="66">
        <v>0.86031266235227699</v>
      </c>
      <c r="AG29" s="66">
        <v>0.80604704905596902</v>
      </c>
      <c r="AH29" s="67" t="s">
        <v>75</v>
      </c>
      <c r="AI29" s="67" t="s">
        <v>75</v>
      </c>
      <c r="AJ29" s="67" t="s">
        <v>73</v>
      </c>
      <c r="AK29" s="67" t="s">
        <v>73</v>
      </c>
      <c r="AL29" s="67" t="s">
        <v>75</v>
      </c>
      <c r="AM29" s="67" t="s">
        <v>75</v>
      </c>
      <c r="AN29" s="67" t="s">
        <v>77</v>
      </c>
      <c r="AO29" s="67" t="s">
        <v>75</v>
      </c>
      <c r="AQ29" s="68" t="s">
        <v>83</v>
      </c>
      <c r="AR29" s="66">
        <v>0.73846200721585697</v>
      </c>
      <c r="AS29" s="66">
        <v>0.73940362028250395</v>
      </c>
      <c r="AT29" s="66">
        <v>26.413443273521001</v>
      </c>
      <c r="AU29" s="66">
        <v>26.218954908900098</v>
      </c>
      <c r="AV29" s="66">
        <v>0.51140785365903696</v>
      </c>
      <c r="AW29" s="66">
        <v>0.510486414821683</v>
      </c>
      <c r="AX29" s="66">
        <v>0.85207820283356694</v>
      </c>
      <c r="AY29" s="66">
        <v>0.85461743340531704</v>
      </c>
      <c r="AZ29" s="67" t="s">
        <v>75</v>
      </c>
      <c r="BA29" s="67" t="s">
        <v>75</v>
      </c>
      <c r="BB29" s="67" t="s">
        <v>73</v>
      </c>
      <c r="BC29" s="67" t="s">
        <v>73</v>
      </c>
      <c r="BD29" s="67" t="s">
        <v>75</v>
      </c>
      <c r="BE29" s="67" t="s">
        <v>75</v>
      </c>
      <c r="BF29" s="67" t="s">
        <v>77</v>
      </c>
      <c r="BG29" s="67" t="s">
        <v>77</v>
      </c>
      <c r="BH29" s="63">
        <f t="shared" ref="BH29" si="208">IF(BI29=AQ29,1,0)</f>
        <v>1</v>
      </c>
      <c r="BI29" s="63" t="s">
        <v>83</v>
      </c>
      <c r="BJ29" s="66">
        <v>0.739728356583635</v>
      </c>
      <c r="BK29" s="66">
        <v>0.74088756788968202</v>
      </c>
      <c r="BL29" s="66">
        <v>26.943030662540899</v>
      </c>
      <c r="BM29" s="66">
        <v>26.625025595358</v>
      </c>
      <c r="BN29" s="66">
        <v>0.51016825010614397</v>
      </c>
      <c r="BO29" s="66">
        <v>0.50903087539983105</v>
      </c>
      <c r="BP29" s="66">
        <v>0.85983829217951901</v>
      </c>
      <c r="BQ29" s="66">
        <v>0.86117403136036696</v>
      </c>
      <c r="BR29" s="63" t="s">
        <v>75</v>
      </c>
      <c r="BS29" s="63" t="s">
        <v>75</v>
      </c>
      <c r="BT29" s="63" t="s">
        <v>73</v>
      </c>
      <c r="BU29" s="63" t="s">
        <v>73</v>
      </c>
      <c r="BV29" s="63" t="s">
        <v>75</v>
      </c>
      <c r="BW29" s="63" t="s">
        <v>75</v>
      </c>
      <c r="BX29" s="63" t="s">
        <v>77</v>
      </c>
      <c r="BY29" s="63" t="s">
        <v>77</v>
      </c>
    </row>
    <row r="30" spans="1:77" s="69" customFormat="1" x14ac:dyDescent="0.3">
      <c r="A30" s="72"/>
      <c r="E30" s="80"/>
      <c r="F30" s="70"/>
      <c r="G30" s="70"/>
      <c r="H30" s="70"/>
      <c r="I30" s="70"/>
      <c r="J30" s="70"/>
      <c r="K30" s="71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3"/>
      <c r="AA30" s="73"/>
      <c r="AB30" s="73"/>
      <c r="AC30" s="73"/>
      <c r="AD30" s="73"/>
      <c r="AE30" s="73"/>
      <c r="AF30" s="73"/>
      <c r="AG30" s="73"/>
      <c r="AH30" s="74"/>
      <c r="AI30" s="74"/>
      <c r="AJ30" s="74"/>
      <c r="AK30" s="74"/>
      <c r="AL30" s="74"/>
      <c r="AM30" s="74"/>
      <c r="AN30" s="74"/>
      <c r="AO30" s="74"/>
      <c r="AQ30" s="75"/>
      <c r="AR30" s="73"/>
      <c r="AS30" s="73"/>
      <c r="AT30" s="73"/>
      <c r="AU30" s="73"/>
      <c r="AV30" s="73"/>
      <c r="AW30" s="73"/>
      <c r="AX30" s="73"/>
      <c r="AY30" s="73"/>
      <c r="AZ30" s="74"/>
      <c r="BA30" s="74"/>
      <c r="BB30" s="74"/>
      <c r="BC30" s="74"/>
      <c r="BD30" s="74"/>
      <c r="BE30" s="74"/>
      <c r="BF30" s="74"/>
      <c r="BG30" s="74"/>
      <c r="BJ30" s="73"/>
      <c r="BK30" s="73"/>
      <c r="BL30" s="73"/>
      <c r="BM30" s="73"/>
      <c r="BN30" s="73"/>
      <c r="BO30" s="73"/>
      <c r="BP30" s="73"/>
      <c r="BQ30" s="73"/>
    </row>
    <row r="31" spans="1:77" s="63" customFormat="1" x14ac:dyDescent="0.3">
      <c r="A31" s="62">
        <v>14162200</v>
      </c>
      <c r="B31" s="63">
        <v>23773405</v>
      </c>
      <c r="C31" s="63" t="s">
        <v>10</v>
      </c>
      <c r="D31" s="63" t="s">
        <v>172</v>
      </c>
      <c r="E31" s="77"/>
      <c r="F31" s="64">
        <v>0.52400000000000002</v>
      </c>
      <c r="G31" s="64" t="str">
        <f t="shared" si="40"/>
        <v>S</v>
      </c>
      <c r="H31" s="64" t="str">
        <f t="shared" si="41"/>
        <v>S</v>
      </c>
      <c r="I31" s="64" t="str">
        <f t="shared" si="42"/>
        <v>S</v>
      </c>
      <c r="J31" s="64" t="str">
        <f t="shared" si="43"/>
        <v>S</v>
      </c>
      <c r="K31" s="65">
        <v>-4.2999999999999997E-2</v>
      </c>
      <c r="L31" s="64" t="str">
        <f t="shared" si="44"/>
        <v>VG</v>
      </c>
      <c r="M31" s="64" t="str">
        <f t="shared" si="45"/>
        <v>S</v>
      </c>
      <c r="N31" s="64" t="str">
        <f t="shared" si="46"/>
        <v>NS</v>
      </c>
      <c r="O31" s="64" t="str">
        <f t="shared" si="47"/>
        <v>S</v>
      </c>
      <c r="P31" s="64">
        <v>0.68799999999999994</v>
      </c>
      <c r="Q31" s="64" t="str">
        <f t="shared" si="48"/>
        <v>S</v>
      </c>
      <c r="R31" s="64" t="str">
        <f t="shared" si="49"/>
        <v>NS</v>
      </c>
      <c r="S31" s="64" t="str">
        <f t="shared" si="50"/>
        <v>S</v>
      </c>
      <c r="T31" s="64" t="str">
        <f t="shared" si="51"/>
        <v>S</v>
      </c>
      <c r="U31" s="64">
        <v>0.59899999999999998</v>
      </c>
      <c r="V31" s="64" t="str">
        <f t="shared" si="52"/>
        <v>NS</v>
      </c>
      <c r="W31" s="64" t="str">
        <f t="shared" si="53"/>
        <v>NS</v>
      </c>
      <c r="X31" s="64" t="str">
        <f t="shared" si="54"/>
        <v>S</v>
      </c>
      <c r="Y31" s="64" t="str">
        <f t="shared" si="55"/>
        <v>S</v>
      </c>
      <c r="Z31" s="66">
        <v>0.61474935919165996</v>
      </c>
      <c r="AA31" s="66">
        <v>0.50541865349041004</v>
      </c>
      <c r="AB31" s="66">
        <v>23.505529061268899</v>
      </c>
      <c r="AC31" s="66">
        <v>20.7573483741354</v>
      </c>
      <c r="AD31" s="66">
        <v>0.62068562155759599</v>
      </c>
      <c r="AE31" s="66">
        <v>0.70326477695786105</v>
      </c>
      <c r="AF31" s="66">
        <v>0.70620903477716401</v>
      </c>
      <c r="AG31" s="66">
        <v>0.59088709824975805</v>
      </c>
      <c r="AH31" s="67" t="s">
        <v>76</v>
      </c>
      <c r="AI31" s="67" t="s">
        <v>76</v>
      </c>
      <c r="AJ31" s="67" t="s">
        <v>73</v>
      </c>
      <c r="AK31" s="67" t="s">
        <v>73</v>
      </c>
      <c r="AL31" s="67" t="s">
        <v>76</v>
      </c>
      <c r="AM31" s="67" t="s">
        <v>73</v>
      </c>
      <c r="AN31" s="67" t="s">
        <v>76</v>
      </c>
      <c r="AO31" s="67" t="s">
        <v>73</v>
      </c>
      <c r="AQ31" s="68" t="s">
        <v>84</v>
      </c>
      <c r="AR31" s="66">
        <v>0.65361168481487997</v>
      </c>
      <c r="AS31" s="66">
        <v>0.62891701080685203</v>
      </c>
      <c r="AT31" s="66">
        <v>19.157711222465299</v>
      </c>
      <c r="AU31" s="66">
        <v>19.6352986175783</v>
      </c>
      <c r="AV31" s="66">
        <v>0.58854763204444205</v>
      </c>
      <c r="AW31" s="66">
        <v>0.60916581420262605</v>
      </c>
      <c r="AX31" s="66">
        <v>0.71557078302967803</v>
      </c>
      <c r="AY31" s="66">
        <v>0.69834539597761702</v>
      </c>
      <c r="AZ31" s="67" t="s">
        <v>76</v>
      </c>
      <c r="BA31" s="67" t="s">
        <v>76</v>
      </c>
      <c r="BB31" s="67" t="s">
        <v>73</v>
      </c>
      <c r="BC31" s="67" t="s">
        <v>73</v>
      </c>
      <c r="BD31" s="67" t="s">
        <v>75</v>
      </c>
      <c r="BE31" s="67" t="s">
        <v>76</v>
      </c>
      <c r="BF31" s="67" t="s">
        <v>76</v>
      </c>
      <c r="BG31" s="67" t="s">
        <v>76</v>
      </c>
      <c r="BH31" s="63">
        <f t="shared" si="25"/>
        <v>1</v>
      </c>
      <c r="BI31" s="63" t="s">
        <v>84</v>
      </c>
      <c r="BJ31" s="66">
        <v>0.61216899059697905</v>
      </c>
      <c r="BK31" s="66">
        <v>0.58873650283311596</v>
      </c>
      <c r="BL31" s="66">
        <v>23.1104136912037</v>
      </c>
      <c r="BM31" s="66">
        <v>22.9050585976862</v>
      </c>
      <c r="BN31" s="66">
        <v>0.62276079629583403</v>
      </c>
      <c r="BO31" s="66">
        <v>0.64129829031963304</v>
      </c>
      <c r="BP31" s="66">
        <v>0.702161749198008</v>
      </c>
      <c r="BQ31" s="66">
        <v>0.683585110815213</v>
      </c>
      <c r="BR31" s="63" t="s">
        <v>76</v>
      </c>
      <c r="BS31" s="63" t="s">
        <v>76</v>
      </c>
      <c r="BT31" s="63" t="s">
        <v>73</v>
      </c>
      <c r="BU31" s="63" t="s">
        <v>73</v>
      </c>
      <c r="BV31" s="63" t="s">
        <v>76</v>
      </c>
      <c r="BW31" s="63" t="s">
        <v>76</v>
      </c>
      <c r="BX31" s="63" t="s">
        <v>76</v>
      </c>
      <c r="BY31" s="63" t="s">
        <v>76</v>
      </c>
    </row>
    <row r="32" spans="1:77" s="47" customFormat="1" x14ac:dyDescent="0.3">
      <c r="A32" s="48">
        <v>14162200</v>
      </c>
      <c r="B32" s="47">
        <v>23773405</v>
      </c>
      <c r="C32" s="47" t="s">
        <v>10</v>
      </c>
      <c r="D32" s="47" t="s">
        <v>178</v>
      </c>
      <c r="E32" s="109"/>
      <c r="F32" s="49">
        <v>0.43</v>
      </c>
      <c r="G32" s="49" t="str">
        <f t="shared" ref="G32" si="209">IF(F32&gt;0.8,"VG",IF(F32&gt;0.7,"G",IF(F32&gt;0.45,"S","NS")))</f>
        <v>NS</v>
      </c>
      <c r="H32" s="49" t="str">
        <f t="shared" ref="H32" si="210">AI32</f>
        <v>S</v>
      </c>
      <c r="I32" s="49" t="str">
        <f t="shared" ref="I32" si="211">BA32</f>
        <v>S</v>
      </c>
      <c r="J32" s="49" t="str">
        <f t="shared" ref="J32" si="212">BS32</f>
        <v>S</v>
      </c>
      <c r="K32" s="50">
        <v>-0.13400000000000001</v>
      </c>
      <c r="L32" s="49" t="str">
        <f t="shared" ref="L32" si="213">IF(ABS(K32)&lt;5%,"VG",IF(ABS(K32)&lt;10%,"G",IF(ABS(K32)&lt;15%,"S","NS")))</f>
        <v>S</v>
      </c>
      <c r="M32" s="49" t="str">
        <f t="shared" ref="M32" si="214">AN32</f>
        <v>S</v>
      </c>
      <c r="N32" s="49" t="str">
        <f t="shared" ref="N32" si="215">BC32</f>
        <v>NS</v>
      </c>
      <c r="O32" s="49" t="str">
        <f t="shared" ref="O32" si="216">BX32</f>
        <v>S</v>
      </c>
      <c r="P32" s="49">
        <v>0.74</v>
      </c>
      <c r="Q32" s="49" t="str">
        <f t="shared" ref="Q32" si="217">IF(P32&lt;=0.5,"VG",IF(P32&lt;=0.6,"G",IF(P32&lt;=0.7,"S","NS")))</f>
        <v>NS</v>
      </c>
      <c r="R32" s="49" t="str">
        <f t="shared" ref="R32" si="218">AM32</f>
        <v>NS</v>
      </c>
      <c r="S32" s="49" t="str">
        <f t="shared" ref="S32" si="219">BE32</f>
        <v>S</v>
      </c>
      <c r="T32" s="49" t="str">
        <f t="shared" ref="T32" si="220">BW32</f>
        <v>S</v>
      </c>
      <c r="U32" s="49">
        <v>0.56000000000000005</v>
      </c>
      <c r="V32" s="49" t="str">
        <f t="shared" ref="V32" si="221">IF(U32&gt;0.85,"VG",IF(U32&gt;0.75,"G",IF(U32&gt;0.6,"S","NS")))</f>
        <v>NS</v>
      </c>
      <c r="W32" s="49" t="str">
        <f t="shared" ref="W32" si="222">AO32</f>
        <v>NS</v>
      </c>
      <c r="X32" s="49" t="str">
        <f t="shared" ref="X32" si="223">BG32</f>
        <v>S</v>
      </c>
      <c r="Y32" s="49" t="str">
        <f t="shared" ref="Y32" si="224">BY32</f>
        <v>S</v>
      </c>
      <c r="Z32" s="51">
        <v>0.61474935919165996</v>
      </c>
      <c r="AA32" s="51">
        <v>0.50541865349041004</v>
      </c>
      <c r="AB32" s="51">
        <v>23.505529061268899</v>
      </c>
      <c r="AC32" s="51">
        <v>20.7573483741354</v>
      </c>
      <c r="AD32" s="51">
        <v>0.62068562155759599</v>
      </c>
      <c r="AE32" s="51">
        <v>0.70326477695786105</v>
      </c>
      <c r="AF32" s="51">
        <v>0.70620903477716401</v>
      </c>
      <c r="AG32" s="51">
        <v>0.59088709824975805</v>
      </c>
      <c r="AH32" s="52" t="s">
        <v>76</v>
      </c>
      <c r="AI32" s="52" t="s">
        <v>76</v>
      </c>
      <c r="AJ32" s="52" t="s">
        <v>73</v>
      </c>
      <c r="AK32" s="52" t="s">
        <v>73</v>
      </c>
      <c r="AL32" s="52" t="s">
        <v>76</v>
      </c>
      <c r="AM32" s="52" t="s">
        <v>73</v>
      </c>
      <c r="AN32" s="52" t="s">
        <v>76</v>
      </c>
      <c r="AO32" s="52" t="s">
        <v>73</v>
      </c>
      <c r="AQ32" s="53" t="s">
        <v>84</v>
      </c>
      <c r="AR32" s="51">
        <v>0.65361168481487997</v>
      </c>
      <c r="AS32" s="51">
        <v>0.62891701080685203</v>
      </c>
      <c r="AT32" s="51">
        <v>19.157711222465299</v>
      </c>
      <c r="AU32" s="51">
        <v>19.6352986175783</v>
      </c>
      <c r="AV32" s="51">
        <v>0.58854763204444205</v>
      </c>
      <c r="AW32" s="51">
        <v>0.60916581420262605</v>
      </c>
      <c r="AX32" s="51">
        <v>0.71557078302967803</v>
      </c>
      <c r="AY32" s="51">
        <v>0.69834539597761702</v>
      </c>
      <c r="AZ32" s="52" t="s">
        <v>76</v>
      </c>
      <c r="BA32" s="52" t="s">
        <v>76</v>
      </c>
      <c r="BB32" s="52" t="s">
        <v>73</v>
      </c>
      <c r="BC32" s="52" t="s">
        <v>73</v>
      </c>
      <c r="BD32" s="52" t="s">
        <v>75</v>
      </c>
      <c r="BE32" s="52" t="s">
        <v>76</v>
      </c>
      <c r="BF32" s="52" t="s">
        <v>76</v>
      </c>
      <c r="BG32" s="52" t="s">
        <v>76</v>
      </c>
      <c r="BH32" s="47">
        <f t="shared" ref="BH32" si="225">IF(BI32=AQ32,1,0)</f>
        <v>1</v>
      </c>
      <c r="BI32" s="47" t="s">
        <v>84</v>
      </c>
      <c r="BJ32" s="51">
        <v>0.61216899059697905</v>
      </c>
      <c r="BK32" s="51">
        <v>0.58873650283311596</v>
      </c>
      <c r="BL32" s="51">
        <v>23.1104136912037</v>
      </c>
      <c r="BM32" s="51">
        <v>22.9050585976862</v>
      </c>
      <c r="BN32" s="51">
        <v>0.62276079629583403</v>
      </c>
      <c r="BO32" s="51">
        <v>0.64129829031963304</v>
      </c>
      <c r="BP32" s="51">
        <v>0.702161749198008</v>
      </c>
      <c r="BQ32" s="51">
        <v>0.683585110815213</v>
      </c>
      <c r="BR32" s="47" t="s">
        <v>76</v>
      </c>
      <c r="BS32" s="47" t="s">
        <v>76</v>
      </c>
      <c r="BT32" s="47" t="s">
        <v>73</v>
      </c>
      <c r="BU32" s="47" t="s">
        <v>73</v>
      </c>
      <c r="BV32" s="47" t="s">
        <v>76</v>
      </c>
      <c r="BW32" s="47" t="s">
        <v>76</v>
      </c>
      <c r="BX32" s="47" t="s">
        <v>76</v>
      </c>
      <c r="BY32" s="47" t="s">
        <v>76</v>
      </c>
    </row>
    <row r="33" spans="1:77" s="69" customFormat="1" x14ac:dyDescent="0.3">
      <c r="A33" s="72"/>
      <c r="E33" s="80"/>
      <c r="F33" s="70"/>
      <c r="G33" s="70"/>
      <c r="H33" s="70"/>
      <c r="I33" s="70"/>
      <c r="J33" s="70"/>
      <c r="K33" s="71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3"/>
      <c r="AA33" s="73"/>
      <c r="AB33" s="73"/>
      <c r="AC33" s="73"/>
      <c r="AD33" s="73"/>
      <c r="AE33" s="73"/>
      <c r="AF33" s="73"/>
      <c r="AG33" s="73"/>
      <c r="AH33" s="74"/>
      <c r="AI33" s="74"/>
      <c r="AJ33" s="74"/>
      <c r="AK33" s="74"/>
      <c r="AL33" s="74"/>
      <c r="AM33" s="74"/>
      <c r="AN33" s="74"/>
      <c r="AO33" s="74"/>
      <c r="AQ33" s="75"/>
      <c r="AR33" s="73"/>
      <c r="AS33" s="73"/>
      <c r="AT33" s="73"/>
      <c r="AU33" s="73"/>
      <c r="AV33" s="73"/>
      <c r="AW33" s="73"/>
      <c r="AX33" s="73"/>
      <c r="AY33" s="73"/>
      <c r="AZ33" s="74"/>
      <c r="BA33" s="74"/>
      <c r="BB33" s="74"/>
      <c r="BC33" s="74"/>
      <c r="BD33" s="74"/>
      <c r="BE33" s="74"/>
      <c r="BF33" s="74"/>
      <c r="BG33" s="74"/>
      <c r="BJ33" s="73"/>
      <c r="BK33" s="73"/>
      <c r="BL33" s="73"/>
      <c r="BM33" s="73"/>
      <c r="BN33" s="73"/>
      <c r="BO33" s="73"/>
      <c r="BP33" s="73"/>
      <c r="BQ33" s="73"/>
    </row>
    <row r="34" spans="1:77" s="63" customFormat="1" x14ac:dyDescent="0.3">
      <c r="A34" s="62">
        <v>14162500</v>
      </c>
      <c r="B34" s="63">
        <v>23772909</v>
      </c>
      <c r="C34" s="63" t="s">
        <v>11</v>
      </c>
      <c r="D34" s="63" t="s">
        <v>179</v>
      </c>
      <c r="E34" s="77"/>
      <c r="F34" s="64">
        <v>0.68</v>
      </c>
      <c r="G34" s="64" t="str">
        <f t="shared" si="40"/>
        <v>S</v>
      </c>
      <c r="H34" s="64" t="str">
        <f t="shared" si="41"/>
        <v>S</v>
      </c>
      <c r="I34" s="64" t="str">
        <f t="shared" si="42"/>
        <v>VG</v>
      </c>
      <c r="J34" s="64" t="str">
        <f t="shared" si="43"/>
        <v>G</v>
      </c>
      <c r="K34" s="65">
        <v>6.0000000000000001E-3</v>
      </c>
      <c r="L34" s="65" t="str">
        <f t="shared" si="44"/>
        <v>VG</v>
      </c>
      <c r="M34" s="64" t="str">
        <f t="shared" si="45"/>
        <v>G</v>
      </c>
      <c r="N34" s="64" t="str">
        <f t="shared" si="46"/>
        <v>G</v>
      </c>
      <c r="O34" s="64" t="str">
        <f t="shared" si="47"/>
        <v>G</v>
      </c>
      <c r="P34" s="64">
        <v>0.56999999999999995</v>
      </c>
      <c r="Q34" s="64" t="str">
        <f t="shared" si="48"/>
        <v>G</v>
      </c>
      <c r="R34" s="64" t="str">
        <f t="shared" si="49"/>
        <v>G</v>
      </c>
      <c r="S34" s="64" t="str">
        <f t="shared" si="50"/>
        <v>VG</v>
      </c>
      <c r="T34" s="64" t="str">
        <f t="shared" si="51"/>
        <v>VG</v>
      </c>
      <c r="U34" s="64">
        <v>0.78</v>
      </c>
      <c r="V34" s="64" t="str">
        <f t="shared" si="52"/>
        <v>G</v>
      </c>
      <c r="W34" s="64" t="str">
        <f t="shared" si="53"/>
        <v>S</v>
      </c>
      <c r="X34" s="64" t="str">
        <f t="shared" si="54"/>
        <v>G</v>
      </c>
      <c r="Y34" s="64" t="str">
        <f t="shared" si="55"/>
        <v>G</v>
      </c>
      <c r="Z34" s="66">
        <v>0.76488069174801598</v>
      </c>
      <c r="AA34" s="66">
        <v>0.68991725054118203</v>
      </c>
      <c r="AB34" s="66">
        <v>10.1443382784535</v>
      </c>
      <c r="AC34" s="66">
        <v>7.1222258413468396</v>
      </c>
      <c r="AD34" s="66">
        <v>0.484891027192693</v>
      </c>
      <c r="AE34" s="66">
        <v>0.55685074253234002</v>
      </c>
      <c r="AF34" s="66">
        <v>0.81843746163333897</v>
      </c>
      <c r="AG34" s="66">
        <v>0.72999307079166997</v>
      </c>
      <c r="AH34" s="67" t="s">
        <v>75</v>
      </c>
      <c r="AI34" s="67" t="s">
        <v>76</v>
      </c>
      <c r="AJ34" s="67" t="s">
        <v>76</v>
      </c>
      <c r="AK34" s="67" t="s">
        <v>75</v>
      </c>
      <c r="AL34" s="67" t="s">
        <v>77</v>
      </c>
      <c r="AM34" s="67" t="s">
        <v>75</v>
      </c>
      <c r="AN34" s="67" t="s">
        <v>75</v>
      </c>
      <c r="AO34" s="67" t="s">
        <v>76</v>
      </c>
      <c r="AQ34" s="68" t="s">
        <v>85</v>
      </c>
      <c r="AR34" s="66">
        <v>0.79347932251418196</v>
      </c>
      <c r="AS34" s="66">
        <v>0.80273521066028797</v>
      </c>
      <c r="AT34" s="66">
        <v>6.4806978964083202</v>
      </c>
      <c r="AU34" s="66">
        <v>5.7980864326347703</v>
      </c>
      <c r="AV34" s="66">
        <v>0.454445461508659</v>
      </c>
      <c r="AW34" s="66">
        <v>0.444145009360357</v>
      </c>
      <c r="AX34" s="66">
        <v>0.82084976638971097</v>
      </c>
      <c r="AY34" s="66">
        <v>0.82746101549721796</v>
      </c>
      <c r="AZ34" s="67" t="s">
        <v>75</v>
      </c>
      <c r="BA34" s="67" t="s">
        <v>77</v>
      </c>
      <c r="BB34" s="67" t="s">
        <v>75</v>
      </c>
      <c r="BC34" s="67" t="s">
        <v>75</v>
      </c>
      <c r="BD34" s="67" t="s">
        <v>77</v>
      </c>
      <c r="BE34" s="67" t="s">
        <v>77</v>
      </c>
      <c r="BF34" s="67" t="s">
        <v>75</v>
      </c>
      <c r="BG34" s="67" t="s">
        <v>75</v>
      </c>
      <c r="BH34" s="63">
        <f t="shared" si="25"/>
        <v>1</v>
      </c>
      <c r="BI34" s="63" t="s">
        <v>85</v>
      </c>
      <c r="BJ34" s="66">
        <v>0.77201057728846201</v>
      </c>
      <c r="BK34" s="66">
        <v>0.78145064939357001</v>
      </c>
      <c r="BL34" s="66">
        <v>8.3086932198694807</v>
      </c>
      <c r="BM34" s="66">
        <v>6.9422442839524603</v>
      </c>
      <c r="BN34" s="66">
        <v>0.47748237947754502</v>
      </c>
      <c r="BO34" s="66">
        <v>0.46749262091120802</v>
      </c>
      <c r="BP34" s="66">
        <v>0.81530771590621798</v>
      </c>
      <c r="BQ34" s="66">
        <v>0.81882056470473397</v>
      </c>
      <c r="BR34" s="63" t="s">
        <v>75</v>
      </c>
      <c r="BS34" s="63" t="s">
        <v>75</v>
      </c>
      <c r="BT34" s="63" t="s">
        <v>75</v>
      </c>
      <c r="BU34" s="63" t="s">
        <v>75</v>
      </c>
      <c r="BV34" s="63" t="s">
        <v>77</v>
      </c>
      <c r="BW34" s="63" t="s">
        <v>77</v>
      </c>
      <c r="BX34" s="63" t="s">
        <v>75</v>
      </c>
      <c r="BY34" s="63" t="s">
        <v>75</v>
      </c>
    </row>
    <row r="35" spans="1:77" s="63" customFormat="1" x14ac:dyDescent="0.3">
      <c r="A35" s="62">
        <v>14162500</v>
      </c>
      <c r="B35" s="63">
        <v>23772909</v>
      </c>
      <c r="C35" s="63" t="s">
        <v>11</v>
      </c>
      <c r="D35" s="63" t="s">
        <v>178</v>
      </c>
      <c r="E35" s="79"/>
      <c r="F35" s="64">
        <v>0.54</v>
      </c>
      <c r="G35" s="64" t="str">
        <f t="shared" ref="G35" si="226">IF(F35&gt;0.8,"VG",IF(F35&gt;0.7,"G",IF(F35&gt;0.45,"S","NS")))</f>
        <v>S</v>
      </c>
      <c r="H35" s="64" t="str">
        <f t="shared" ref="H35" si="227">AI35</f>
        <v>S</v>
      </c>
      <c r="I35" s="64" t="str">
        <f t="shared" ref="I35" si="228">BA35</f>
        <v>VG</v>
      </c>
      <c r="J35" s="64" t="str">
        <f t="shared" ref="J35" si="229">BS35</f>
        <v>G</v>
      </c>
      <c r="K35" s="65">
        <v>-2.5000000000000001E-2</v>
      </c>
      <c r="L35" s="65" t="str">
        <f t="shared" ref="L35" si="230">IF(ABS(K35)&lt;5%,"VG",IF(ABS(K35)&lt;10%,"G",IF(ABS(K35)&lt;15%,"S","NS")))</f>
        <v>VG</v>
      </c>
      <c r="M35" s="64" t="str">
        <f t="shared" ref="M35" si="231">AN35</f>
        <v>G</v>
      </c>
      <c r="N35" s="64" t="str">
        <f t="shared" ref="N35" si="232">BC35</f>
        <v>G</v>
      </c>
      <c r="O35" s="64" t="str">
        <f t="shared" ref="O35" si="233">BX35</f>
        <v>G</v>
      </c>
      <c r="P35" s="64">
        <v>0.67</v>
      </c>
      <c r="Q35" s="64" t="str">
        <f t="shared" ref="Q35" si="234">IF(P35&lt;=0.5,"VG",IF(P35&lt;=0.6,"G",IF(P35&lt;=0.7,"S","NS")))</f>
        <v>S</v>
      </c>
      <c r="R35" s="64" t="str">
        <f t="shared" ref="R35" si="235">AM35</f>
        <v>G</v>
      </c>
      <c r="S35" s="64" t="str">
        <f t="shared" ref="S35" si="236">BE35</f>
        <v>VG</v>
      </c>
      <c r="T35" s="64" t="str">
        <f t="shared" ref="T35" si="237">BW35</f>
        <v>VG</v>
      </c>
      <c r="U35" s="64">
        <v>0.69</v>
      </c>
      <c r="V35" s="64" t="str">
        <f t="shared" ref="V35" si="238">IF(U35&gt;0.85,"VG",IF(U35&gt;0.75,"G",IF(U35&gt;0.6,"S","NS")))</f>
        <v>S</v>
      </c>
      <c r="W35" s="64" t="str">
        <f t="shared" ref="W35" si="239">AO35</f>
        <v>S</v>
      </c>
      <c r="X35" s="64" t="str">
        <f t="shared" ref="X35" si="240">BG35</f>
        <v>G</v>
      </c>
      <c r="Y35" s="64" t="str">
        <f t="shared" ref="Y35" si="241">BY35</f>
        <v>G</v>
      </c>
      <c r="Z35" s="66">
        <v>0.76488069174801598</v>
      </c>
      <c r="AA35" s="66">
        <v>0.68991725054118203</v>
      </c>
      <c r="AB35" s="66">
        <v>10.1443382784535</v>
      </c>
      <c r="AC35" s="66">
        <v>7.1222258413468396</v>
      </c>
      <c r="AD35" s="66">
        <v>0.484891027192693</v>
      </c>
      <c r="AE35" s="66">
        <v>0.55685074253234002</v>
      </c>
      <c r="AF35" s="66">
        <v>0.81843746163333897</v>
      </c>
      <c r="AG35" s="66">
        <v>0.72999307079166997</v>
      </c>
      <c r="AH35" s="67" t="s">
        <v>75</v>
      </c>
      <c r="AI35" s="67" t="s">
        <v>76</v>
      </c>
      <c r="AJ35" s="67" t="s">
        <v>76</v>
      </c>
      <c r="AK35" s="67" t="s">
        <v>75</v>
      </c>
      <c r="AL35" s="67" t="s">
        <v>77</v>
      </c>
      <c r="AM35" s="67" t="s">
        <v>75</v>
      </c>
      <c r="AN35" s="67" t="s">
        <v>75</v>
      </c>
      <c r="AO35" s="67" t="s">
        <v>76</v>
      </c>
      <c r="AQ35" s="68" t="s">
        <v>85</v>
      </c>
      <c r="AR35" s="66">
        <v>0.79347932251418196</v>
      </c>
      <c r="AS35" s="66">
        <v>0.80273521066028797</v>
      </c>
      <c r="AT35" s="66">
        <v>6.4806978964083202</v>
      </c>
      <c r="AU35" s="66">
        <v>5.7980864326347703</v>
      </c>
      <c r="AV35" s="66">
        <v>0.454445461508659</v>
      </c>
      <c r="AW35" s="66">
        <v>0.444145009360357</v>
      </c>
      <c r="AX35" s="66">
        <v>0.82084976638971097</v>
      </c>
      <c r="AY35" s="66">
        <v>0.82746101549721796</v>
      </c>
      <c r="AZ35" s="67" t="s">
        <v>75</v>
      </c>
      <c r="BA35" s="67" t="s">
        <v>77</v>
      </c>
      <c r="BB35" s="67" t="s">
        <v>75</v>
      </c>
      <c r="BC35" s="67" t="s">
        <v>75</v>
      </c>
      <c r="BD35" s="67" t="s">
        <v>77</v>
      </c>
      <c r="BE35" s="67" t="s">
        <v>77</v>
      </c>
      <c r="BF35" s="67" t="s">
        <v>75</v>
      </c>
      <c r="BG35" s="67" t="s">
        <v>75</v>
      </c>
      <c r="BH35" s="63">
        <f t="shared" ref="BH35" si="242">IF(BI35=AQ35,1,0)</f>
        <v>1</v>
      </c>
      <c r="BI35" s="63" t="s">
        <v>85</v>
      </c>
      <c r="BJ35" s="66">
        <v>0.77201057728846201</v>
      </c>
      <c r="BK35" s="66">
        <v>0.78145064939357001</v>
      </c>
      <c r="BL35" s="66">
        <v>8.3086932198694807</v>
      </c>
      <c r="BM35" s="66">
        <v>6.9422442839524603</v>
      </c>
      <c r="BN35" s="66">
        <v>0.47748237947754502</v>
      </c>
      <c r="BO35" s="66">
        <v>0.46749262091120802</v>
      </c>
      <c r="BP35" s="66">
        <v>0.81530771590621798</v>
      </c>
      <c r="BQ35" s="66">
        <v>0.81882056470473397</v>
      </c>
      <c r="BR35" s="63" t="s">
        <v>75</v>
      </c>
      <c r="BS35" s="63" t="s">
        <v>75</v>
      </c>
      <c r="BT35" s="63" t="s">
        <v>75</v>
      </c>
      <c r="BU35" s="63" t="s">
        <v>75</v>
      </c>
      <c r="BV35" s="63" t="s">
        <v>77</v>
      </c>
      <c r="BW35" s="63" t="s">
        <v>77</v>
      </c>
      <c r="BX35" s="63" t="s">
        <v>75</v>
      </c>
      <c r="BY35" s="63" t="s">
        <v>75</v>
      </c>
    </row>
    <row r="36" spans="1:77" s="69" customFormat="1" x14ac:dyDescent="0.3">
      <c r="A36" s="72"/>
      <c r="E36" s="80"/>
      <c r="F36" s="70"/>
      <c r="G36" s="70"/>
      <c r="H36" s="70"/>
      <c r="I36" s="70"/>
      <c r="J36" s="70"/>
      <c r="K36" s="71"/>
      <c r="L36" s="71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3"/>
      <c r="AA36" s="73"/>
      <c r="AB36" s="73"/>
      <c r="AC36" s="73"/>
      <c r="AD36" s="73"/>
      <c r="AE36" s="73"/>
      <c r="AF36" s="73"/>
      <c r="AG36" s="73"/>
      <c r="AH36" s="74"/>
      <c r="AI36" s="74"/>
      <c r="AJ36" s="74"/>
      <c r="AK36" s="74"/>
      <c r="AL36" s="74"/>
      <c r="AM36" s="74"/>
      <c r="AN36" s="74"/>
      <c r="AO36" s="74"/>
      <c r="AQ36" s="75"/>
      <c r="AR36" s="73"/>
      <c r="AS36" s="73"/>
      <c r="AT36" s="73"/>
      <c r="AU36" s="73"/>
      <c r="AV36" s="73"/>
      <c r="AW36" s="73"/>
      <c r="AX36" s="73"/>
      <c r="AY36" s="73"/>
      <c r="AZ36" s="74"/>
      <c r="BA36" s="74"/>
      <c r="BB36" s="74"/>
      <c r="BC36" s="74"/>
      <c r="BD36" s="74"/>
      <c r="BE36" s="74"/>
      <c r="BF36" s="74"/>
      <c r="BG36" s="74"/>
      <c r="BJ36" s="73"/>
      <c r="BK36" s="73"/>
      <c r="BL36" s="73"/>
      <c r="BM36" s="73"/>
      <c r="BN36" s="73"/>
      <c r="BO36" s="73"/>
      <c r="BP36" s="73"/>
      <c r="BQ36" s="73"/>
    </row>
    <row r="37" spans="1:77" s="47" customFormat="1" x14ac:dyDescent="0.3">
      <c r="A37" s="48">
        <v>14163150</v>
      </c>
      <c r="B37" s="47">
        <v>23772857</v>
      </c>
      <c r="C37" s="47" t="s">
        <v>25</v>
      </c>
      <c r="D37" s="47" t="s">
        <v>172</v>
      </c>
      <c r="E37" s="77"/>
      <c r="F37" s="49">
        <v>0.14000000000000001</v>
      </c>
      <c r="G37" s="49" t="str">
        <f t="shared" si="40"/>
        <v>NS</v>
      </c>
      <c r="H37" s="49">
        <f t="shared" si="41"/>
        <v>0</v>
      </c>
      <c r="I37" s="49">
        <f t="shared" si="42"/>
        <v>0</v>
      </c>
      <c r="J37" s="49">
        <f t="shared" si="43"/>
        <v>0</v>
      </c>
      <c r="K37" s="50">
        <v>-0.35299999999999998</v>
      </c>
      <c r="L37" s="50" t="str">
        <f t="shared" si="44"/>
        <v>NS</v>
      </c>
      <c r="M37" s="49">
        <f t="shared" si="45"/>
        <v>0</v>
      </c>
      <c r="N37" s="49">
        <f t="shared" si="46"/>
        <v>0</v>
      </c>
      <c r="O37" s="49">
        <f t="shared" si="47"/>
        <v>0</v>
      </c>
      <c r="P37" s="49">
        <v>0.72899999999999998</v>
      </c>
      <c r="Q37" s="49" t="str">
        <f t="shared" si="48"/>
        <v>NS</v>
      </c>
      <c r="R37" s="49">
        <f t="shared" si="49"/>
        <v>0</v>
      </c>
      <c r="S37" s="49">
        <f t="shared" si="50"/>
        <v>0</v>
      </c>
      <c r="T37" s="49">
        <f t="shared" si="51"/>
        <v>0</v>
      </c>
      <c r="U37" s="49">
        <v>0.83699999999999997</v>
      </c>
      <c r="V37" s="49" t="str">
        <f t="shared" si="52"/>
        <v>G</v>
      </c>
      <c r="W37" s="49">
        <f t="shared" si="53"/>
        <v>0</v>
      </c>
      <c r="X37" s="49">
        <f t="shared" si="54"/>
        <v>0</v>
      </c>
      <c r="Y37" s="49">
        <f t="shared" si="55"/>
        <v>0</v>
      </c>
      <c r="Z37" s="49"/>
      <c r="AA37" s="50"/>
      <c r="AB37" s="49"/>
      <c r="AC37" s="49"/>
      <c r="AD37" s="49"/>
      <c r="AE37" s="50"/>
      <c r="AF37" s="49"/>
      <c r="AG37" s="49"/>
      <c r="AH37" s="49"/>
      <c r="AI37" s="50"/>
      <c r="AJ37" s="49"/>
      <c r="AK37" s="49"/>
    </row>
    <row r="38" spans="1:77" s="47" customFormat="1" x14ac:dyDescent="0.3">
      <c r="A38" s="48">
        <v>14163900</v>
      </c>
      <c r="B38" s="47">
        <v>23772801</v>
      </c>
      <c r="C38" s="47" t="s">
        <v>26</v>
      </c>
      <c r="D38" s="47" t="s">
        <v>172</v>
      </c>
      <c r="E38" s="77"/>
      <c r="F38" s="49">
        <v>0.23</v>
      </c>
      <c r="G38" s="49" t="str">
        <f t="shared" si="40"/>
        <v>NS</v>
      </c>
      <c r="H38" s="49">
        <f t="shared" si="41"/>
        <v>0</v>
      </c>
      <c r="I38" s="49">
        <f t="shared" si="42"/>
        <v>0</v>
      </c>
      <c r="J38" s="49">
        <f t="shared" si="43"/>
        <v>0</v>
      </c>
      <c r="K38" s="50">
        <v>-0.33500000000000002</v>
      </c>
      <c r="L38" s="50" t="str">
        <f t="shared" si="44"/>
        <v>NS</v>
      </c>
      <c r="M38" s="49">
        <f t="shared" si="45"/>
        <v>0</v>
      </c>
      <c r="N38" s="49">
        <f t="shared" si="46"/>
        <v>0</v>
      </c>
      <c r="O38" s="49">
        <f t="shared" si="47"/>
        <v>0</v>
      </c>
      <c r="P38" s="49">
        <v>0.71799999999999997</v>
      </c>
      <c r="Q38" s="49" t="str">
        <f t="shared" si="48"/>
        <v>NS</v>
      </c>
      <c r="R38" s="49">
        <f t="shared" si="49"/>
        <v>0</v>
      </c>
      <c r="S38" s="49">
        <f t="shared" si="50"/>
        <v>0</v>
      </c>
      <c r="T38" s="49">
        <f t="shared" si="51"/>
        <v>0</v>
      </c>
      <c r="U38" s="49">
        <v>0.78</v>
      </c>
      <c r="V38" s="49" t="str">
        <f t="shared" si="52"/>
        <v>G</v>
      </c>
      <c r="W38" s="49">
        <f t="shared" si="53"/>
        <v>0</v>
      </c>
      <c r="X38" s="49">
        <f t="shared" si="54"/>
        <v>0</v>
      </c>
      <c r="Y38" s="49">
        <f t="shared" si="55"/>
        <v>0</v>
      </c>
      <c r="Z38" s="49"/>
      <c r="AA38" s="50"/>
      <c r="AB38" s="49"/>
      <c r="AC38" s="49"/>
      <c r="AD38" s="49"/>
      <c r="AE38" s="50"/>
      <c r="AF38" s="49"/>
      <c r="AG38" s="49"/>
      <c r="AH38" s="49"/>
      <c r="AI38" s="50"/>
      <c r="AJ38" s="49"/>
      <c r="AK38" s="49"/>
    </row>
    <row r="39" spans="1:77" s="47" customFormat="1" x14ac:dyDescent="0.3">
      <c r="A39" s="48">
        <v>14164700</v>
      </c>
      <c r="B39" s="47">
        <v>23774369</v>
      </c>
      <c r="C39" s="47" t="s">
        <v>12</v>
      </c>
      <c r="D39" s="47" t="s">
        <v>172</v>
      </c>
      <c r="E39" s="77"/>
      <c r="F39" s="49">
        <v>0.35699999999999998</v>
      </c>
      <c r="G39" s="49" t="str">
        <f t="shared" si="40"/>
        <v>NS</v>
      </c>
      <c r="H39" s="49" t="str">
        <f t="shared" si="41"/>
        <v>NS</v>
      </c>
      <c r="I39" s="49" t="str">
        <f t="shared" si="42"/>
        <v>NS</v>
      </c>
      <c r="J39" s="49" t="str">
        <f t="shared" si="43"/>
        <v>NS</v>
      </c>
      <c r="K39" s="50">
        <v>0.60499999999999998</v>
      </c>
      <c r="L39" s="50" t="str">
        <f t="shared" si="44"/>
        <v>NS</v>
      </c>
      <c r="M39" s="49" t="str">
        <f t="shared" si="45"/>
        <v>S</v>
      </c>
      <c r="N39" s="49" t="str">
        <f t="shared" si="46"/>
        <v>NS</v>
      </c>
      <c r="O39" s="49" t="str">
        <f t="shared" si="47"/>
        <v>NS</v>
      </c>
      <c r="P39" s="49">
        <v>0.747</v>
      </c>
      <c r="Q39" s="49" t="str">
        <f t="shared" si="48"/>
        <v>NS</v>
      </c>
      <c r="R39" s="49" t="str">
        <f t="shared" si="49"/>
        <v>NS</v>
      </c>
      <c r="S39" s="49" t="str">
        <f t="shared" si="50"/>
        <v>NS</v>
      </c>
      <c r="T39" s="49" t="str">
        <f t="shared" si="51"/>
        <v>NS</v>
      </c>
      <c r="U39" s="49">
        <v>0.70399999999999996</v>
      </c>
      <c r="V39" s="49" t="str">
        <f t="shared" si="52"/>
        <v>S</v>
      </c>
      <c r="W39" s="49" t="str">
        <f t="shared" si="53"/>
        <v>S</v>
      </c>
      <c r="X39" s="49" t="str">
        <f t="shared" si="54"/>
        <v>S</v>
      </c>
      <c r="Y39" s="49" t="str">
        <f t="shared" si="55"/>
        <v>S</v>
      </c>
      <c r="Z39" s="51">
        <v>3.0704881282754101E-2</v>
      </c>
      <c r="AA39" s="51">
        <v>8.4524781993650294E-2</v>
      </c>
      <c r="AB39" s="51">
        <v>57.725781118164299</v>
      </c>
      <c r="AC39" s="51">
        <v>55.898433080474298</v>
      </c>
      <c r="AD39" s="51">
        <v>0.98452786589168995</v>
      </c>
      <c r="AE39" s="51">
        <v>0.956804691672417</v>
      </c>
      <c r="AF39" s="51">
        <v>0.60214454482463797</v>
      </c>
      <c r="AG39" s="51">
        <v>0.63132009052717497</v>
      </c>
      <c r="AH39" s="52" t="s">
        <v>73</v>
      </c>
      <c r="AI39" s="52" t="s">
        <v>73</v>
      </c>
      <c r="AJ39" s="52" t="s">
        <v>73</v>
      </c>
      <c r="AK39" s="52" t="s">
        <v>73</v>
      </c>
      <c r="AL39" s="52" t="s">
        <v>73</v>
      </c>
      <c r="AM39" s="52" t="s">
        <v>73</v>
      </c>
      <c r="AN39" s="52" t="s">
        <v>76</v>
      </c>
      <c r="AO39" s="52" t="s">
        <v>76</v>
      </c>
      <c r="AQ39" s="53" t="s">
        <v>86</v>
      </c>
      <c r="AR39" s="51">
        <v>-0.140948274247363</v>
      </c>
      <c r="AS39" s="51">
        <v>-0.122937769553058</v>
      </c>
      <c r="AT39" s="51">
        <v>66.867307385937096</v>
      </c>
      <c r="AU39" s="51">
        <v>66.057230496528703</v>
      </c>
      <c r="AV39" s="51">
        <v>1.0681518029977599</v>
      </c>
      <c r="AW39" s="51">
        <v>1.0596875811073101</v>
      </c>
      <c r="AX39" s="51">
        <v>0.57818284597209202</v>
      </c>
      <c r="AY39" s="51">
        <v>0.60062178678829903</v>
      </c>
      <c r="AZ39" s="52" t="s">
        <v>73</v>
      </c>
      <c r="BA39" s="52" t="s">
        <v>73</v>
      </c>
      <c r="BB39" s="52" t="s">
        <v>73</v>
      </c>
      <c r="BC39" s="52" t="s">
        <v>73</v>
      </c>
      <c r="BD39" s="52" t="s">
        <v>73</v>
      </c>
      <c r="BE39" s="52" t="s">
        <v>73</v>
      </c>
      <c r="BF39" s="52" t="s">
        <v>73</v>
      </c>
      <c r="BG39" s="52" t="s">
        <v>76</v>
      </c>
      <c r="BH39" s="47">
        <f t="shared" ref="BH39:BH47" si="243">IF(BI39=AQ39,1,0)</f>
        <v>1</v>
      </c>
      <c r="BI39" s="47" t="s">
        <v>86</v>
      </c>
      <c r="BJ39" s="51">
        <v>-5.9165543784451997E-2</v>
      </c>
      <c r="BK39" s="51">
        <v>-4.1886943092680901E-2</v>
      </c>
      <c r="BL39" s="51">
        <v>61.764911696754098</v>
      </c>
      <c r="BM39" s="51">
        <v>61.151691742809497</v>
      </c>
      <c r="BN39" s="51">
        <v>1.02915768654976</v>
      </c>
      <c r="BO39" s="51">
        <v>1.02072863342452</v>
      </c>
      <c r="BP39" s="51">
        <v>0.58744030239503198</v>
      </c>
      <c r="BQ39" s="51">
        <v>0.61195296299156199</v>
      </c>
      <c r="BR39" s="47" t="s">
        <v>73</v>
      </c>
      <c r="BS39" s="47" t="s">
        <v>73</v>
      </c>
      <c r="BT39" s="47" t="s">
        <v>73</v>
      </c>
      <c r="BU39" s="47" t="s">
        <v>73</v>
      </c>
      <c r="BV39" s="47" t="s">
        <v>73</v>
      </c>
      <c r="BW39" s="47" t="s">
        <v>73</v>
      </c>
      <c r="BX39" s="47" t="s">
        <v>73</v>
      </c>
      <c r="BY39" s="47" t="s">
        <v>76</v>
      </c>
    </row>
    <row r="40" spans="1:77" s="69" customFormat="1" x14ac:dyDescent="0.3">
      <c r="A40" s="72"/>
      <c r="E40" s="80"/>
      <c r="F40" s="70"/>
      <c r="G40" s="70"/>
      <c r="H40" s="70"/>
      <c r="I40" s="70"/>
      <c r="J40" s="70"/>
      <c r="K40" s="71"/>
      <c r="L40" s="71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3"/>
      <c r="AA40" s="73"/>
      <c r="AB40" s="73"/>
      <c r="AC40" s="73"/>
      <c r="AD40" s="73"/>
      <c r="AE40" s="73"/>
      <c r="AF40" s="73"/>
      <c r="AG40" s="73"/>
      <c r="AH40" s="74"/>
      <c r="AI40" s="74"/>
      <c r="AJ40" s="74"/>
      <c r="AK40" s="74"/>
      <c r="AL40" s="74"/>
      <c r="AM40" s="74"/>
      <c r="AN40" s="74"/>
      <c r="AO40" s="74"/>
      <c r="AQ40" s="75"/>
      <c r="AR40" s="73"/>
      <c r="AS40" s="73"/>
      <c r="AT40" s="73"/>
      <c r="AU40" s="73"/>
      <c r="AV40" s="73"/>
      <c r="AW40" s="73"/>
      <c r="AX40" s="73"/>
      <c r="AY40" s="73"/>
      <c r="AZ40" s="74"/>
      <c r="BA40" s="74"/>
      <c r="BB40" s="74"/>
      <c r="BC40" s="74"/>
      <c r="BD40" s="74"/>
      <c r="BE40" s="74"/>
      <c r="BF40" s="74"/>
      <c r="BG40" s="74"/>
      <c r="BJ40" s="73"/>
      <c r="BK40" s="73"/>
      <c r="BL40" s="73"/>
      <c r="BM40" s="73"/>
      <c r="BN40" s="73"/>
      <c r="BO40" s="73"/>
      <c r="BP40" s="73"/>
      <c r="BQ40" s="73"/>
    </row>
    <row r="41" spans="1:77" s="63" customFormat="1" x14ac:dyDescent="0.3">
      <c r="A41" s="62">
        <v>14164900</v>
      </c>
      <c r="B41" s="63">
        <v>23772751</v>
      </c>
      <c r="C41" s="63" t="s">
        <v>13</v>
      </c>
      <c r="D41" s="63" t="s">
        <v>172</v>
      </c>
      <c r="E41" s="77"/>
      <c r="F41" s="64">
        <v>0.77100000000000002</v>
      </c>
      <c r="G41" s="64" t="str">
        <f t="shared" si="40"/>
        <v>G</v>
      </c>
      <c r="H41" s="64" t="str">
        <f t="shared" si="41"/>
        <v>G</v>
      </c>
      <c r="I41" s="64" t="str">
        <f t="shared" si="42"/>
        <v>VG</v>
      </c>
      <c r="J41" s="64" t="str">
        <f t="shared" si="43"/>
        <v>VG</v>
      </c>
      <c r="K41" s="65">
        <v>-1.7000000000000001E-2</v>
      </c>
      <c r="L41" s="65" t="str">
        <f t="shared" si="44"/>
        <v>VG</v>
      </c>
      <c r="M41" s="64" t="str">
        <f t="shared" si="45"/>
        <v>G</v>
      </c>
      <c r="N41" s="64" t="str">
        <f t="shared" si="46"/>
        <v>VG</v>
      </c>
      <c r="O41" s="64" t="str">
        <f t="shared" si="47"/>
        <v>G</v>
      </c>
      <c r="P41" s="64">
        <v>0.47699999999999998</v>
      </c>
      <c r="Q41" s="64" t="str">
        <f t="shared" si="48"/>
        <v>VG</v>
      </c>
      <c r="R41" s="64" t="str">
        <f t="shared" si="49"/>
        <v>VG</v>
      </c>
      <c r="S41" s="64" t="str">
        <f t="shared" si="50"/>
        <v>VG</v>
      </c>
      <c r="T41" s="64" t="str">
        <f t="shared" si="51"/>
        <v>VG</v>
      </c>
      <c r="U41" s="64">
        <v>0.79300000000000004</v>
      </c>
      <c r="V41" s="64" t="str">
        <f t="shared" si="52"/>
        <v>G</v>
      </c>
      <c r="W41" s="64" t="str">
        <f t="shared" si="53"/>
        <v>G</v>
      </c>
      <c r="X41" s="64" t="str">
        <f t="shared" si="54"/>
        <v>VG</v>
      </c>
      <c r="Y41" s="64" t="str">
        <f t="shared" si="55"/>
        <v>G</v>
      </c>
      <c r="Z41" s="66">
        <v>0.82957537734731002</v>
      </c>
      <c r="AA41" s="66">
        <v>0.770017181523593</v>
      </c>
      <c r="AB41" s="66">
        <v>4.1945904485044201</v>
      </c>
      <c r="AC41" s="66">
        <v>1.60133556975805</v>
      </c>
      <c r="AD41" s="66">
        <v>0.41282517201920899</v>
      </c>
      <c r="AE41" s="66">
        <v>0.47956523902010201</v>
      </c>
      <c r="AF41" s="66">
        <v>0.83981224617125405</v>
      </c>
      <c r="AG41" s="66">
        <v>0.77168278397218004</v>
      </c>
      <c r="AH41" s="67" t="s">
        <v>77</v>
      </c>
      <c r="AI41" s="67" t="s">
        <v>75</v>
      </c>
      <c r="AJ41" s="67" t="s">
        <v>77</v>
      </c>
      <c r="AK41" s="67" t="s">
        <v>77</v>
      </c>
      <c r="AL41" s="67" t="s">
        <v>77</v>
      </c>
      <c r="AM41" s="67" t="s">
        <v>77</v>
      </c>
      <c r="AN41" s="67" t="s">
        <v>75</v>
      </c>
      <c r="AO41" s="67" t="s">
        <v>75</v>
      </c>
      <c r="AQ41" s="68" t="s">
        <v>87</v>
      </c>
      <c r="AR41" s="66">
        <v>0.84535320975234196</v>
      </c>
      <c r="AS41" s="66">
        <v>0.852362033202411</v>
      </c>
      <c r="AT41" s="66">
        <v>0.65503642042571297</v>
      </c>
      <c r="AU41" s="66">
        <v>0.70929549035220396</v>
      </c>
      <c r="AV41" s="66">
        <v>0.39325156102380399</v>
      </c>
      <c r="AW41" s="66">
        <v>0.38423686288224501</v>
      </c>
      <c r="AX41" s="66">
        <v>0.84908178687649805</v>
      </c>
      <c r="AY41" s="66">
        <v>0.85623492331974904</v>
      </c>
      <c r="AZ41" s="67" t="s">
        <v>77</v>
      </c>
      <c r="BA41" s="67" t="s">
        <v>77</v>
      </c>
      <c r="BB41" s="67" t="s">
        <v>77</v>
      </c>
      <c r="BC41" s="67" t="s">
        <v>77</v>
      </c>
      <c r="BD41" s="67" t="s">
        <v>77</v>
      </c>
      <c r="BE41" s="67" t="s">
        <v>77</v>
      </c>
      <c r="BF41" s="67" t="s">
        <v>75</v>
      </c>
      <c r="BG41" s="67" t="s">
        <v>77</v>
      </c>
      <c r="BH41" s="63">
        <f t="shared" si="243"/>
        <v>1</v>
      </c>
      <c r="BI41" s="63" t="s">
        <v>87</v>
      </c>
      <c r="BJ41" s="66">
        <v>0.83149852870428698</v>
      </c>
      <c r="BK41" s="66">
        <v>0.840051780765255</v>
      </c>
      <c r="BL41" s="66">
        <v>2.4536945846266698</v>
      </c>
      <c r="BM41" s="66">
        <v>1.8573873082821999</v>
      </c>
      <c r="BN41" s="66">
        <v>0.41048930716367399</v>
      </c>
      <c r="BO41" s="66">
        <v>0.39993526880577102</v>
      </c>
      <c r="BP41" s="66">
        <v>0.83515826593662201</v>
      </c>
      <c r="BQ41" s="66">
        <v>0.84255161739777595</v>
      </c>
      <c r="BR41" s="63" t="s">
        <v>77</v>
      </c>
      <c r="BS41" s="63" t="s">
        <v>77</v>
      </c>
      <c r="BT41" s="63" t="s">
        <v>77</v>
      </c>
      <c r="BU41" s="63" t="s">
        <v>77</v>
      </c>
      <c r="BV41" s="63" t="s">
        <v>77</v>
      </c>
      <c r="BW41" s="63" t="s">
        <v>77</v>
      </c>
      <c r="BX41" s="63" t="s">
        <v>75</v>
      </c>
      <c r="BY41" s="63" t="s">
        <v>75</v>
      </c>
    </row>
    <row r="42" spans="1:77" s="63" customFormat="1" x14ac:dyDescent="0.3">
      <c r="A42" s="62">
        <v>14164900</v>
      </c>
      <c r="B42" s="63">
        <v>23772751</v>
      </c>
      <c r="C42" s="63" t="s">
        <v>13</v>
      </c>
      <c r="D42" s="63" t="s">
        <v>175</v>
      </c>
      <c r="E42" s="77"/>
      <c r="F42" s="64">
        <v>0.76</v>
      </c>
      <c r="G42" s="64" t="str">
        <f t="shared" ref="G42" si="244">IF(F42&gt;0.8,"VG",IF(F42&gt;0.7,"G",IF(F42&gt;0.45,"S","NS")))</f>
        <v>G</v>
      </c>
      <c r="H42" s="64" t="str">
        <f t="shared" ref="H42" si="245">AI42</f>
        <v>G</v>
      </c>
      <c r="I42" s="64" t="str">
        <f t="shared" ref="I42" si="246">BA42</f>
        <v>VG</v>
      </c>
      <c r="J42" s="64" t="str">
        <f t="shared" ref="J42" si="247">BS42</f>
        <v>VG</v>
      </c>
      <c r="K42" s="65">
        <v>-1.9E-2</v>
      </c>
      <c r="L42" s="65" t="str">
        <f t="shared" ref="L42" si="248">IF(ABS(K42)&lt;5%,"VG",IF(ABS(K42)&lt;10%,"G",IF(ABS(K42)&lt;15%,"S","NS")))</f>
        <v>VG</v>
      </c>
      <c r="M42" s="64" t="str">
        <f t="shared" ref="M42" si="249">AN42</f>
        <v>G</v>
      </c>
      <c r="N42" s="64" t="str">
        <f t="shared" ref="N42" si="250">BC42</f>
        <v>VG</v>
      </c>
      <c r="O42" s="64" t="str">
        <f t="shared" ref="O42" si="251">BX42</f>
        <v>G</v>
      </c>
      <c r="P42" s="64">
        <v>0.49</v>
      </c>
      <c r="Q42" s="64" t="str">
        <f t="shared" ref="Q42" si="252">IF(P42&lt;=0.5,"VG",IF(P42&lt;=0.6,"G",IF(P42&lt;=0.7,"S","NS")))</f>
        <v>VG</v>
      </c>
      <c r="R42" s="64" t="str">
        <f t="shared" ref="R42" si="253">AM42</f>
        <v>VG</v>
      </c>
      <c r="S42" s="64" t="str">
        <f t="shared" ref="S42" si="254">BE42</f>
        <v>VG</v>
      </c>
      <c r="T42" s="64" t="str">
        <f t="shared" ref="T42" si="255">BW42</f>
        <v>VG</v>
      </c>
      <c r="U42" s="64">
        <v>0.79300000000000004</v>
      </c>
      <c r="V42" s="64" t="str">
        <f t="shared" ref="V42" si="256">IF(U42&gt;0.85,"VG",IF(U42&gt;0.75,"G",IF(U42&gt;0.6,"S","NS")))</f>
        <v>G</v>
      </c>
      <c r="W42" s="64" t="str">
        <f t="shared" ref="W42" si="257">AO42</f>
        <v>G</v>
      </c>
      <c r="X42" s="64" t="str">
        <f t="shared" ref="X42" si="258">BG42</f>
        <v>VG</v>
      </c>
      <c r="Y42" s="64" t="str">
        <f t="shared" ref="Y42" si="259">BY42</f>
        <v>G</v>
      </c>
      <c r="Z42" s="66">
        <v>0.82957537734731002</v>
      </c>
      <c r="AA42" s="66">
        <v>0.770017181523593</v>
      </c>
      <c r="AB42" s="66">
        <v>4.1945904485044201</v>
      </c>
      <c r="AC42" s="66">
        <v>1.60133556975805</v>
      </c>
      <c r="AD42" s="66">
        <v>0.41282517201920899</v>
      </c>
      <c r="AE42" s="66">
        <v>0.47956523902010201</v>
      </c>
      <c r="AF42" s="66">
        <v>0.83981224617125405</v>
      </c>
      <c r="AG42" s="66">
        <v>0.77168278397218004</v>
      </c>
      <c r="AH42" s="67" t="s">
        <v>77</v>
      </c>
      <c r="AI42" s="67" t="s">
        <v>75</v>
      </c>
      <c r="AJ42" s="67" t="s">
        <v>77</v>
      </c>
      <c r="AK42" s="67" t="s">
        <v>77</v>
      </c>
      <c r="AL42" s="67" t="s">
        <v>77</v>
      </c>
      <c r="AM42" s="67" t="s">
        <v>77</v>
      </c>
      <c r="AN42" s="67" t="s">
        <v>75</v>
      </c>
      <c r="AO42" s="67" t="s">
        <v>75</v>
      </c>
      <c r="AQ42" s="68" t="s">
        <v>87</v>
      </c>
      <c r="AR42" s="66">
        <v>0.84535320975234196</v>
      </c>
      <c r="AS42" s="66">
        <v>0.852362033202411</v>
      </c>
      <c r="AT42" s="66">
        <v>0.65503642042571297</v>
      </c>
      <c r="AU42" s="66">
        <v>0.70929549035220396</v>
      </c>
      <c r="AV42" s="66">
        <v>0.39325156102380399</v>
      </c>
      <c r="AW42" s="66">
        <v>0.38423686288224501</v>
      </c>
      <c r="AX42" s="66">
        <v>0.84908178687649805</v>
      </c>
      <c r="AY42" s="66">
        <v>0.85623492331974904</v>
      </c>
      <c r="AZ42" s="67" t="s">
        <v>77</v>
      </c>
      <c r="BA42" s="67" t="s">
        <v>77</v>
      </c>
      <c r="BB42" s="67" t="s">
        <v>77</v>
      </c>
      <c r="BC42" s="67" t="s">
        <v>77</v>
      </c>
      <c r="BD42" s="67" t="s">
        <v>77</v>
      </c>
      <c r="BE42" s="67" t="s">
        <v>77</v>
      </c>
      <c r="BF42" s="67" t="s">
        <v>75</v>
      </c>
      <c r="BG42" s="67" t="s">
        <v>77</v>
      </c>
      <c r="BH42" s="63">
        <f t="shared" ref="BH42" si="260">IF(BI42=AQ42,1,0)</f>
        <v>1</v>
      </c>
      <c r="BI42" s="63" t="s">
        <v>87</v>
      </c>
      <c r="BJ42" s="66">
        <v>0.83149852870428698</v>
      </c>
      <c r="BK42" s="66">
        <v>0.840051780765255</v>
      </c>
      <c r="BL42" s="66">
        <v>2.4536945846266698</v>
      </c>
      <c r="BM42" s="66">
        <v>1.8573873082821999</v>
      </c>
      <c r="BN42" s="66">
        <v>0.41048930716367399</v>
      </c>
      <c r="BO42" s="66">
        <v>0.39993526880577102</v>
      </c>
      <c r="BP42" s="66">
        <v>0.83515826593662201</v>
      </c>
      <c r="BQ42" s="66">
        <v>0.84255161739777595</v>
      </c>
      <c r="BR42" s="63" t="s">
        <v>77</v>
      </c>
      <c r="BS42" s="63" t="s">
        <v>77</v>
      </c>
      <c r="BT42" s="63" t="s">
        <v>77</v>
      </c>
      <c r="BU42" s="63" t="s">
        <v>77</v>
      </c>
      <c r="BV42" s="63" t="s">
        <v>77</v>
      </c>
      <c r="BW42" s="63" t="s">
        <v>77</v>
      </c>
      <c r="BX42" s="63" t="s">
        <v>75</v>
      </c>
      <c r="BY42" s="63" t="s">
        <v>75</v>
      </c>
    </row>
    <row r="43" spans="1:77" s="63" customFormat="1" x14ac:dyDescent="0.3">
      <c r="A43" s="62">
        <v>14164900</v>
      </c>
      <c r="B43" s="63">
        <v>23772751</v>
      </c>
      <c r="C43" s="63" t="s">
        <v>13</v>
      </c>
      <c r="D43" s="63" t="s">
        <v>176</v>
      </c>
      <c r="E43" s="77"/>
      <c r="F43" s="64">
        <v>0.74</v>
      </c>
      <c r="G43" s="64" t="str">
        <f t="shared" ref="G43" si="261">IF(F43&gt;0.8,"VG",IF(F43&gt;0.7,"G",IF(F43&gt;0.45,"S","NS")))</f>
        <v>G</v>
      </c>
      <c r="H43" s="64" t="str">
        <f t="shared" ref="H43" si="262">AI43</f>
        <v>G</v>
      </c>
      <c r="I43" s="64" t="str">
        <f t="shared" ref="I43" si="263">BA43</f>
        <v>VG</v>
      </c>
      <c r="J43" s="64" t="str">
        <f t="shared" ref="J43" si="264">BS43</f>
        <v>VG</v>
      </c>
      <c r="K43" s="65">
        <v>-8.0000000000000002E-3</v>
      </c>
      <c r="L43" s="65" t="str">
        <f t="shared" ref="L43" si="265">IF(ABS(K43)&lt;5%,"VG",IF(ABS(K43)&lt;10%,"G",IF(ABS(K43)&lt;15%,"S","NS")))</f>
        <v>VG</v>
      </c>
      <c r="M43" s="64" t="str">
        <f t="shared" ref="M43" si="266">AN43</f>
        <v>G</v>
      </c>
      <c r="N43" s="64" t="str">
        <f t="shared" ref="N43" si="267">BC43</f>
        <v>VG</v>
      </c>
      <c r="O43" s="64" t="str">
        <f t="shared" ref="O43" si="268">BX43</f>
        <v>G</v>
      </c>
      <c r="P43" s="64">
        <v>0.51</v>
      </c>
      <c r="Q43" s="64" t="str">
        <f t="shared" ref="Q43" si="269">IF(P43&lt;=0.5,"VG",IF(P43&lt;=0.6,"G",IF(P43&lt;=0.7,"S","NS")))</f>
        <v>G</v>
      </c>
      <c r="R43" s="64" t="str">
        <f t="shared" ref="R43" si="270">AM43</f>
        <v>VG</v>
      </c>
      <c r="S43" s="64" t="str">
        <f t="shared" ref="S43" si="271">BE43</f>
        <v>VG</v>
      </c>
      <c r="T43" s="64" t="str">
        <f t="shared" ref="T43" si="272">BW43</f>
        <v>VG</v>
      </c>
      <c r="U43" s="64">
        <v>0.82</v>
      </c>
      <c r="V43" s="64" t="str">
        <f t="shared" ref="V43" si="273">IF(U43&gt;0.85,"VG",IF(U43&gt;0.75,"G",IF(U43&gt;0.6,"S","NS")))</f>
        <v>G</v>
      </c>
      <c r="W43" s="64" t="str">
        <f t="shared" ref="W43" si="274">AO43</f>
        <v>G</v>
      </c>
      <c r="X43" s="64" t="str">
        <f t="shared" ref="X43" si="275">BG43</f>
        <v>VG</v>
      </c>
      <c r="Y43" s="64" t="str">
        <f t="shared" ref="Y43" si="276">BY43</f>
        <v>G</v>
      </c>
      <c r="Z43" s="66">
        <v>0.82957537734731002</v>
      </c>
      <c r="AA43" s="66">
        <v>0.770017181523593</v>
      </c>
      <c r="AB43" s="66">
        <v>4.1945904485044201</v>
      </c>
      <c r="AC43" s="66">
        <v>1.60133556975805</v>
      </c>
      <c r="AD43" s="66">
        <v>0.41282517201920899</v>
      </c>
      <c r="AE43" s="66">
        <v>0.47956523902010201</v>
      </c>
      <c r="AF43" s="66">
        <v>0.83981224617125405</v>
      </c>
      <c r="AG43" s="66">
        <v>0.77168278397218004</v>
      </c>
      <c r="AH43" s="67" t="s">
        <v>77</v>
      </c>
      <c r="AI43" s="67" t="s">
        <v>75</v>
      </c>
      <c r="AJ43" s="67" t="s">
        <v>77</v>
      </c>
      <c r="AK43" s="67" t="s">
        <v>77</v>
      </c>
      <c r="AL43" s="67" t="s">
        <v>77</v>
      </c>
      <c r="AM43" s="67" t="s">
        <v>77</v>
      </c>
      <c r="AN43" s="67" t="s">
        <v>75</v>
      </c>
      <c r="AO43" s="67" t="s">
        <v>75</v>
      </c>
      <c r="AQ43" s="68" t="s">
        <v>87</v>
      </c>
      <c r="AR43" s="66">
        <v>0.84535320975234196</v>
      </c>
      <c r="AS43" s="66">
        <v>0.852362033202411</v>
      </c>
      <c r="AT43" s="66">
        <v>0.65503642042571297</v>
      </c>
      <c r="AU43" s="66">
        <v>0.70929549035220396</v>
      </c>
      <c r="AV43" s="66">
        <v>0.39325156102380399</v>
      </c>
      <c r="AW43" s="66">
        <v>0.38423686288224501</v>
      </c>
      <c r="AX43" s="66">
        <v>0.84908178687649805</v>
      </c>
      <c r="AY43" s="66">
        <v>0.85623492331974904</v>
      </c>
      <c r="AZ43" s="67" t="s">
        <v>77</v>
      </c>
      <c r="BA43" s="67" t="s">
        <v>77</v>
      </c>
      <c r="BB43" s="67" t="s">
        <v>77</v>
      </c>
      <c r="BC43" s="67" t="s">
        <v>77</v>
      </c>
      <c r="BD43" s="67" t="s">
        <v>77</v>
      </c>
      <c r="BE43" s="67" t="s">
        <v>77</v>
      </c>
      <c r="BF43" s="67" t="s">
        <v>75</v>
      </c>
      <c r="BG43" s="67" t="s">
        <v>77</v>
      </c>
      <c r="BH43" s="63">
        <f t="shared" ref="BH43" si="277">IF(BI43=AQ43,1,0)</f>
        <v>1</v>
      </c>
      <c r="BI43" s="63" t="s">
        <v>87</v>
      </c>
      <c r="BJ43" s="66">
        <v>0.83149852870428698</v>
      </c>
      <c r="BK43" s="66">
        <v>0.840051780765255</v>
      </c>
      <c r="BL43" s="66">
        <v>2.4536945846266698</v>
      </c>
      <c r="BM43" s="66">
        <v>1.8573873082821999</v>
      </c>
      <c r="BN43" s="66">
        <v>0.41048930716367399</v>
      </c>
      <c r="BO43" s="66">
        <v>0.39993526880577102</v>
      </c>
      <c r="BP43" s="66">
        <v>0.83515826593662201</v>
      </c>
      <c r="BQ43" s="66">
        <v>0.84255161739777595</v>
      </c>
      <c r="BR43" s="63" t="s">
        <v>77</v>
      </c>
      <c r="BS43" s="63" t="s">
        <v>77</v>
      </c>
      <c r="BT43" s="63" t="s">
        <v>77</v>
      </c>
      <c r="BU43" s="63" t="s">
        <v>77</v>
      </c>
      <c r="BV43" s="63" t="s">
        <v>77</v>
      </c>
      <c r="BW43" s="63" t="s">
        <v>77</v>
      </c>
      <c r="BX43" s="63" t="s">
        <v>75</v>
      </c>
      <c r="BY43" s="63" t="s">
        <v>75</v>
      </c>
    </row>
    <row r="44" spans="1:77" s="63" customFormat="1" x14ac:dyDescent="0.3">
      <c r="A44" s="62">
        <v>14164900</v>
      </c>
      <c r="B44" s="63">
        <v>23772751</v>
      </c>
      <c r="C44" s="63" t="s">
        <v>13</v>
      </c>
      <c r="D44" s="63" t="s">
        <v>177</v>
      </c>
      <c r="E44" s="77"/>
      <c r="F44" s="64">
        <v>0.75</v>
      </c>
      <c r="G44" s="64" t="str">
        <f t="shared" ref="G44" si="278">IF(F44&gt;0.8,"VG",IF(F44&gt;0.7,"G",IF(F44&gt;0.45,"S","NS")))</f>
        <v>G</v>
      </c>
      <c r="H44" s="64" t="str">
        <f t="shared" ref="H44" si="279">AI44</f>
        <v>G</v>
      </c>
      <c r="I44" s="64" t="str">
        <f t="shared" ref="I44" si="280">BA44</f>
        <v>VG</v>
      </c>
      <c r="J44" s="64" t="str">
        <f t="shared" ref="J44" si="281">BS44</f>
        <v>VG</v>
      </c>
      <c r="K44" s="65">
        <v>-7.0000000000000001E-3</v>
      </c>
      <c r="L44" s="65" t="str">
        <f t="shared" ref="L44" si="282">IF(ABS(K44)&lt;5%,"VG",IF(ABS(K44)&lt;10%,"G",IF(ABS(K44)&lt;15%,"S","NS")))</f>
        <v>VG</v>
      </c>
      <c r="M44" s="64" t="str">
        <f t="shared" ref="M44" si="283">AN44</f>
        <v>G</v>
      </c>
      <c r="N44" s="64" t="str">
        <f t="shared" ref="N44" si="284">BC44</f>
        <v>VG</v>
      </c>
      <c r="O44" s="64" t="str">
        <f t="shared" ref="O44" si="285">BX44</f>
        <v>G</v>
      </c>
      <c r="P44" s="64">
        <v>0.5</v>
      </c>
      <c r="Q44" s="64" t="str">
        <f t="shared" ref="Q44" si="286">IF(P44&lt;=0.5,"VG",IF(P44&lt;=0.6,"G",IF(P44&lt;=0.7,"S","NS")))</f>
        <v>VG</v>
      </c>
      <c r="R44" s="64" t="str">
        <f t="shared" ref="R44" si="287">AM44</f>
        <v>VG</v>
      </c>
      <c r="S44" s="64" t="str">
        <f t="shared" ref="S44" si="288">BE44</f>
        <v>VG</v>
      </c>
      <c r="T44" s="64" t="str">
        <f t="shared" ref="T44" si="289">BW44</f>
        <v>VG</v>
      </c>
      <c r="U44" s="64">
        <v>0.78</v>
      </c>
      <c r="V44" s="64" t="str">
        <f t="shared" ref="V44" si="290">IF(U44&gt;0.85,"VG",IF(U44&gt;0.75,"G",IF(U44&gt;0.6,"S","NS")))</f>
        <v>G</v>
      </c>
      <c r="W44" s="64" t="str">
        <f t="shared" ref="W44" si="291">AO44</f>
        <v>G</v>
      </c>
      <c r="X44" s="64" t="str">
        <f t="shared" ref="X44" si="292">BG44</f>
        <v>VG</v>
      </c>
      <c r="Y44" s="64" t="str">
        <f t="shared" ref="Y44" si="293">BY44</f>
        <v>G</v>
      </c>
      <c r="Z44" s="66">
        <v>0.82957537734731002</v>
      </c>
      <c r="AA44" s="66">
        <v>0.770017181523593</v>
      </c>
      <c r="AB44" s="66">
        <v>4.1945904485044201</v>
      </c>
      <c r="AC44" s="66">
        <v>1.60133556975805</v>
      </c>
      <c r="AD44" s="66">
        <v>0.41282517201920899</v>
      </c>
      <c r="AE44" s="66">
        <v>0.47956523902010201</v>
      </c>
      <c r="AF44" s="66">
        <v>0.83981224617125405</v>
      </c>
      <c r="AG44" s="66">
        <v>0.77168278397218004</v>
      </c>
      <c r="AH44" s="67" t="s">
        <v>77</v>
      </c>
      <c r="AI44" s="67" t="s">
        <v>75</v>
      </c>
      <c r="AJ44" s="67" t="s">
        <v>77</v>
      </c>
      <c r="AK44" s="67" t="s">
        <v>77</v>
      </c>
      <c r="AL44" s="67" t="s">
        <v>77</v>
      </c>
      <c r="AM44" s="67" t="s">
        <v>77</v>
      </c>
      <c r="AN44" s="67" t="s">
        <v>75</v>
      </c>
      <c r="AO44" s="67" t="s">
        <v>75</v>
      </c>
      <c r="AQ44" s="68" t="s">
        <v>87</v>
      </c>
      <c r="AR44" s="66">
        <v>0.84535320975234196</v>
      </c>
      <c r="AS44" s="66">
        <v>0.852362033202411</v>
      </c>
      <c r="AT44" s="66">
        <v>0.65503642042571297</v>
      </c>
      <c r="AU44" s="66">
        <v>0.70929549035220396</v>
      </c>
      <c r="AV44" s="66">
        <v>0.39325156102380399</v>
      </c>
      <c r="AW44" s="66">
        <v>0.38423686288224501</v>
      </c>
      <c r="AX44" s="66">
        <v>0.84908178687649805</v>
      </c>
      <c r="AY44" s="66">
        <v>0.85623492331974904</v>
      </c>
      <c r="AZ44" s="67" t="s">
        <v>77</v>
      </c>
      <c r="BA44" s="67" t="s">
        <v>77</v>
      </c>
      <c r="BB44" s="67" t="s">
        <v>77</v>
      </c>
      <c r="BC44" s="67" t="s">
        <v>77</v>
      </c>
      <c r="BD44" s="67" t="s">
        <v>77</v>
      </c>
      <c r="BE44" s="67" t="s">
        <v>77</v>
      </c>
      <c r="BF44" s="67" t="s">
        <v>75</v>
      </c>
      <c r="BG44" s="67" t="s">
        <v>77</v>
      </c>
      <c r="BH44" s="63">
        <f t="shared" ref="BH44" si="294">IF(BI44=AQ44,1,0)</f>
        <v>1</v>
      </c>
      <c r="BI44" s="63" t="s">
        <v>87</v>
      </c>
      <c r="BJ44" s="66">
        <v>0.83149852870428698</v>
      </c>
      <c r="BK44" s="66">
        <v>0.840051780765255</v>
      </c>
      <c r="BL44" s="66">
        <v>2.4536945846266698</v>
      </c>
      <c r="BM44" s="66">
        <v>1.8573873082821999</v>
      </c>
      <c r="BN44" s="66">
        <v>0.41048930716367399</v>
      </c>
      <c r="BO44" s="66">
        <v>0.39993526880577102</v>
      </c>
      <c r="BP44" s="66">
        <v>0.83515826593662201</v>
      </c>
      <c r="BQ44" s="66">
        <v>0.84255161739777595</v>
      </c>
      <c r="BR44" s="63" t="s">
        <v>77</v>
      </c>
      <c r="BS44" s="63" t="s">
        <v>77</v>
      </c>
      <c r="BT44" s="63" t="s">
        <v>77</v>
      </c>
      <c r="BU44" s="63" t="s">
        <v>77</v>
      </c>
      <c r="BV44" s="63" t="s">
        <v>77</v>
      </c>
      <c r="BW44" s="63" t="s">
        <v>77</v>
      </c>
      <c r="BX44" s="63" t="s">
        <v>75</v>
      </c>
      <c r="BY44" s="63" t="s">
        <v>75</v>
      </c>
    </row>
    <row r="45" spans="1:77" s="63" customFormat="1" x14ac:dyDescent="0.3">
      <c r="A45" s="62">
        <v>14164900</v>
      </c>
      <c r="B45" s="63">
        <v>23772751</v>
      </c>
      <c r="C45" s="63" t="s">
        <v>13</v>
      </c>
      <c r="D45" s="92">
        <v>44181</v>
      </c>
      <c r="E45" s="77"/>
      <c r="F45" s="64">
        <v>0.69</v>
      </c>
      <c r="G45" s="64" t="str">
        <f t="shared" ref="G45" si="295">IF(F45&gt;0.8,"VG",IF(F45&gt;0.7,"G",IF(F45&gt;0.45,"S","NS")))</f>
        <v>S</v>
      </c>
      <c r="H45" s="64" t="str">
        <f t="shared" ref="H45" si="296">AI45</f>
        <v>G</v>
      </c>
      <c r="I45" s="64" t="str">
        <f t="shared" ref="I45" si="297">BA45</f>
        <v>VG</v>
      </c>
      <c r="J45" s="64" t="str">
        <f t="shared" ref="J45" si="298">BS45</f>
        <v>VG</v>
      </c>
      <c r="K45" s="65">
        <v>1.7000000000000001E-2</v>
      </c>
      <c r="L45" s="65" t="str">
        <f t="shared" ref="L45" si="299">IF(ABS(K45)&lt;5%,"VG",IF(ABS(K45)&lt;10%,"G",IF(ABS(K45)&lt;15%,"S","NS")))</f>
        <v>VG</v>
      </c>
      <c r="M45" s="64" t="str">
        <f t="shared" ref="M45" si="300">AN45</f>
        <v>G</v>
      </c>
      <c r="N45" s="64" t="str">
        <f t="shared" ref="N45" si="301">BC45</f>
        <v>VG</v>
      </c>
      <c r="O45" s="64" t="str">
        <f t="shared" ref="O45" si="302">BX45</f>
        <v>G</v>
      </c>
      <c r="P45" s="64">
        <v>0.56000000000000005</v>
      </c>
      <c r="Q45" s="64" t="str">
        <f t="shared" ref="Q45" si="303">IF(P45&lt;=0.5,"VG",IF(P45&lt;=0.6,"G",IF(P45&lt;=0.7,"S","NS")))</f>
        <v>G</v>
      </c>
      <c r="R45" s="64" t="str">
        <f t="shared" ref="R45" si="304">AM45</f>
        <v>VG</v>
      </c>
      <c r="S45" s="64" t="str">
        <f t="shared" ref="S45" si="305">BE45</f>
        <v>VG</v>
      </c>
      <c r="T45" s="64" t="str">
        <f t="shared" ref="T45" si="306">BW45</f>
        <v>VG</v>
      </c>
      <c r="U45" s="64">
        <v>0.7</v>
      </c>
      <c r="V45" s="64" t="str">
        <f t="shared" ref="V45" si="307">IF(U45&gt;0.85,"VG",IF(U45&gt;0.75,"G",IF(U45&gt;0.6,"S","NS")))</f>
        <v>S</v>
      </c>
      <c r="W45" s="64" t="str">
        <f t="shared" ref="W45" si="308">AO45</f>
        <v>G</v>
      </c>
      <c r="X45" s="64" t="str">
        <f t="shared" ref="X45" si="309">BG45</f>
        <v>VG</v>
      </c>
      <c r="Y45" s="64" t="str">
        <f t="shared" ref="Y45" si="310">BY45</f>
        <v>G</v>
      </c>
      <c r="Z45" s="66">
        <v>0.82957537734731002</v>
      </c>
      <c r="AA45" s="66">
        <v>0.770017181523593</v>
      </c>
      <c r="AB45" s="66">
        <v>4.1945904485044201</v>
      </c>
      <c r="AC45" s="66">
        <v>1.60133556975805</v>
      </c>
      <c r="AD45" s="66">
        <v>0.41282517201920899</v>
      </c>
      <c r="AE45" s="66">
        <v>0.47956523902010201</v>
      </c>
      <c r="AF45" s="66">
        <v>0.83981224617125405</v>
      </c>
      <c r="AG45" s="66">
        <v>0.77168278397218004</v>
      </c>
      <c r="AH45" s="67" t="s">
        <v>77</v>
      </c>
      <c r="AI45" s="67" t="s">
        <v>75</v>
      </c>
      <c r="AJ45" s="67" t="s">
        <v>77</v>
      </c>
      <c r="AK45" s="67" t="s">
        <v>77</v>
      </c>
      <c r="AL45" s="67" t="s">
        <v>77</v>
      </c>
      <c r="AM45" s="67" t="s">
        <v>77</v>
      </c>
      <c r="AN45" s="67" t="s">
        <v>75</v>
      </c>
      <c r="AO45" s="67" t="s">
        <v>75</v>
      </c>
      <c r="AQ45" s="68" t="s">
        <v>87</v>
      </c>
      <c r="AR45" s="66">
        <v>0.84535320975234196</v>
      </c>
      <c r="AS45" s="66">
        <v>0.852362033202411</v>
      </c>
      <c r="AT45" s="66">
        <v>0.65503642042571297</v>
      </c>
      <c r="AU45" s="66">
        <v>0.70929549035220396</v>
      </c>
      <c r="AV45" s="66">
        <v>0.39325156102380399</v>
      </c>
      <c r="AW45" s="66">
        <v>0.38423686288224501</v>
      </c>
      <c r="AX45" s="66">
        <v>0.84908178687649805</v>
      </c>
      <c r="AY45" s="66">
        <v>0.85623492331974904</v>
      </c>
      <c r="AZ45" s="67" t="s">
        <v>77</v>
      </c>
      <c r="BA45" s="67" t="s">
        <v>77</v>
      </c>
      <c r="BB45" s="67" t="s">
        <v>77</v>
      </c>
      <c r="BC45" s="67" t="s">
        <v>77</v>
      </c>
      <c r="BD45" s="67" t="s">
        <v>77</v>
      </c>
      <c r="BE45" s="67" t="s">
        <v>77</v>
      </c>
      <c r="BF45" s="67" t="s">
        <v>75</v>
      </c>
      <c r="BG45" s="67" t="s">
        <v>77</v>
      </c>
      <c r="BH45" s="63">
        <f t="shared" ref="BH45" si="311">IF(BI45=AQ45,1,0)</f>
        <v>1</v>
      </c>
      <c r="BI45" s="63" t="s">
        <v>87</v>
      </c>
      <c r="BJ45" s="66">
        <v>0.83149852870428698</v>
      </c>
      <c r="BK45" s="66">
        <v>0.840051780765255</v>
      </c>
      <c r="BL45" s="66">
        <v>2.4536945846266698</v>
      </c>
      <c r="BM45" s="66">
        <v>1.8573873082821999</v>
      </c>
      <c r="BN45" s="66">
        <v>0.41048930716367399</v>
      </c>
      <c r="BO45" s="66">
        <v>0.39993526880577102</v>
      </c>
      <c r="BP45" s="66">
        <v>0.83515826593662201</v>
      </c>
      <c r="BQ45" s="66">
        <v>0.84255161739777595</v>
      </c>
      <c r="BR45" s="63" t="s">
        <v>77</v>
      </c>
      <c r="BS45" s="63" t="s">
        <v>77</v>
      </c>
      <c r="BT45" s="63" t="s">
        <v>77</v>
      </c>
      <c r="BU45" s="63" t="s">
        <v>77</v>
      </c>
      <c r="BV45" s="63" t="s">
        <v>77</v>
      </c>
      <c r="BW45" s="63" t="s">
        <v>77</v>
      </c>
      <c r="BX45" s="63" t="s">
        <v>75</v>
      </c>
      <c r="BY45" s="63" t="s">
        <v>75</v>
      </c>
    </row>
    <row r="46" spans="1:77" s="69" customFormat="1" x14ac:dyDescent="0.3">
      <c r="A46" s="72"/>
      <c r="E46" s="80"/>
      <c r="F46" s="70"/>
      <c r="G46" s="70"/>
      <c r="H46" s="70"/>
      <c r="I46" s="70"/>
      <c r="J46" s="70"/>
      <c r="K46" s="71"/>
      <c r="L46" s="71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3"/>
      <c r="AA46" s="73"/>
      <c r="AB46" s="73"/>
      <c r="AC46" s="73"/>
      <c r="AD46" s="73"/>
      <c r="AE46" s="73"/>
      <c r="AF46" s="73"/>
      <c r="AG46" s="73"/>
      <c r="AH46" s="74"/>
      <c r="AI46" s="74"/>
      <c r="AJ46" s="74"/>
      <c r="AK46" s="74"/>
      <c r="AL46" s="74"/>
      <c r="AM46" s="74"/>
      <c r="AN46" s="74"/>
      <c r="AO46" s="74"/>
      <c r="AQ46" s="75"/>
      <c r="AR46" s="73"/>
      <c r="AS46" s="73"/>
      <c r="AT46" s="73"/>
      <c r="AU46" s="73"/>
      <c r="AV46" s="73"/>
      <c r="AW46" s="73"/>
      <c r="AX46" s="73"/>
      <c r="AY46" s="73"/>
      <c r="AZ46" s="74"/>
      <c r="BA46" s="74"/>
      <c r="BB46" s="74"/>
      <c r="BC46" s="74"/>
      <c r="BD46" s="74"/>
      <c r="BE46" s="74"/>
      <c r="BF46" s="74"/>
      <c r="BG46" s="74"/>
      <c r="BJ46" s="73"/>
      <c r="BK46" s="73"/>
      <c r="BL46" s="73"/>
      <c r="BM46" s="73"/>
      <c r="BN46" s="73"/>
      <c r="BO46" s="73"/>
      <c r="BP46" s="73"/>
      <c r="BQ46" s="73"/>
    </row>
    <row r="47" spans="1:77" s="63" customFormat="1" x14ac:dyDescent="0.3">
      <c r="A47" s="62">
        <v>14165000</v>
      </c>
      <c r="B47" s="63">
        <v>23773513</v>
      </c>
      <c r="C47" s="63" t="s">
        <v>14</v>
      </c>
      <c r="D47" s="63" t="s">
        <v>172</v>
      </c>
      <c r="E47" s="77"/>
      <c r="F47" s="64">
        <v>0.72699999999999998</v>
      </c>
      <c r="G47" s="64" t="str">
        <f t="shared" si="40"/>
        <v>G</v>
      </c>
      <c r="H47" s="64" t="str">
        <f t="shared" si="41"/>
        <v>S</v>
      </c>
      <c r="I47" s="64" t="str">
        <f t="shared" si="42"/>
        <v>S</v>
      </c>
      <c r="J47" s="64" t="str">
        <f t="shared" si="43"/>
        <v>S</v>
      </c>
      <c r="K47" s="65">
        <v>8.9999999999999993E-3</v>
      </c>
      <c r="L47" s="65" t="str">
        <f t="shared" si="44"/>
        <v>VG</v>
      </c>
      <c r="M47" s="64" t="str">
        <f t="shared" si="45"/>
        <v>VG</v>
      </c>
      <c r="N47" s="64" t="str">
        <f t="shared" si="46"/>
        <v>NS</v>
      </c>
      <c r="O47" s="64" t="str">
        <f t="shared" si="47"/>
        <v>VG</v>
      </c>
      <c r="P47" s="64">
        <v>0.51800000000000002</v>
      </c>
      <c r="Q47" s="64" t="str">
        <f t="shared" si="48"/>
        <v>G</v>
      </c>
      <c r="R47" s="64" t="str">
        <f t="shared" si="49"/>
        <v>NS</v>
      </c>
      <c r="S47" s="64" t="str">
        <f t="shared" si="50"/>
        <v>NS</v>
      </c>
      <c r="T47" s="64" t="str">
        <f t="shared" si="51"/>
        <v>NS</v>
      </c>
      <c r="U47" s="64">
        <v>0.81499999999999995</v>
      </c>
      <c r="V47" s="64" t="str">
        <f t="shared" si="52"/>
        <v>G</v>
      </c>
      <c r="W47" s="64" t="str">
        <f t="shared" si="53"/>
        <v>VG</v>
      </c>
      <c r="X47" s="64" t="str">
        <f t="shared" si="54"/>
        <v>VG</v>
      </c>
      <c r="Y47" s="64" t="str">
        <f t="shared" si="55"/>
        <v>VG</v>
      </c>
      <c r="Z47" s="66">
        <v>0.46449135700952998</v>
      </c>
      <c r="AA47" s="66">
        <v>0.48582826247624</v>
      </c>
      <c r="AB47" s="66">
        <v>36.925476905016303</v>
      </c>
      <c r="AC47" s="66">
        <v>35.422135499048998</v>
      </c>
      <c r="AD47" s="66">
        <v>0.73178456050293195</v>
      </c>
      <c r="AE47" s="66">
        <v>0.71705769469670899</v>
      </c>
      <c r="AF47" s="66">
        <v>0.86373220117502103</v>
      </c>
      <c r="AG47" s="66">
        <v>0.86641318681162205</v>
      </c>
      <c r="AH47" s="67" t="s">
        <v>76</v>
      </c>
      <c r="AI47" s="67" t="s">
        <v>76</v>
      </c>
      <c r="AJ47" s="67" t="s">
        <v>73</v>
      </c>
      <c r="AK47" s="67" t="s">
        <v>73</v>
      </c>
      <c r="AL47" s="67" t="s">
        <v>73</v>
      </c>
      <c r="AM47" s="67" t="s">
        <v>73</v>
      </c>
      <c r="AN47" s="67" t="s">
        <v>77</v>
      </c>
      <c r="AO47" s="67" t="s">
        <v>77</v>
      </c>
      <c r="AQ47" s="68" t="s">
        <v>88</v>
      </c>
      <c r="AR47" s="66">
        <v>0.43843094218020001</v>
      </c>
      <c r="AS47" s="66">
        <v>0.45450937038529099</v>
      </c>
      <c r="AT47" s="66">
        <v>40.067811319636199</v>
      </c>
      <c r="AU47" s="66">
        <v>39.605988650487703</v>
      </c>
      <c r="AV47" s="66">
        <v>0.74937911488097997</v>
      </c>
      <c r="AW47" s="66">
        <v>0.73857337456390104</v>
      </c>
      <c r="AX47" s="66">
        <v>0.87051913419226601</v>
      </c>
      <c r="AY47" s="66">
        <v>0.88200065354242896</v>
      </c>
      <c r="AZ47" s="67" t="s">
        <v>73</v>
      </c>
      <c r="BA47" s="67" t="s">
        <v>76</v>
      </c>
      <c r="BB47" s="67" t="s">
        <v>73</v>
      </c>
      <c r="BC47" s="67" t="s">
        <v>73</v>
      </c>
      <c r="BD47" s="67" t="s">
        <v>73</v>
      </c>
      <c r="BE47" s="67" t="s">
        <v>73</v>
      </c>
      <c r="BF47" s="67" t="s">
        <v>77</v>
      </c>
      <c r="BG47" s="67" t="s">
        <v>77</v>
      </c>
      <c r="BH47" s="63">
        <f t="shared" si="243"/>
        <v>1</v>
      </c>
      <c r="BI47" s="63" t="s">
        <v>88</v>
      </c>
      <c r="BJ47" s="66">
        <v>0.48875926577338902</v>
      </c>
      <c r="BK47" s="66">
        <v>0.49850744282400899</v>
      </c>
      <c r="BL47" s="66">
        <v>34.750583660210602</v>
      </c>
      <c r="BM47" s="66">
        <v>34.841960954976599</v>
      </c>
      <c r="BN47" s="66">
        <v>0.71501100287101205</v>
      </c>
      <c r="BO47" s="66">
        <v>0.70816139203997197</v>
      </c>
      <c r="BP47" s="66">
        <v>0.86944312864988105</v>
      </c>
      <c r="BQ47" s="66">
        <v>0.88290786392832199</v>
      </c>
      <c r="BR47" s="63" t="s">
        <v>76</v>
      </c>
      <c r="BS47" s="63" t="s">
        <v>76</v>
      </c>
      <c r="BT47" s="63" t="s">
        <v>73</v>
      </c>
      <c r="BU47" s="63" t="s">
        <v>73</v>
      </c>
      <c r="BV47" s="63" t="s">
        <v>73</v>
      </c>
      <c r="BW47" s="63" t="s">
        <v>73</v>
      </c>
      <c r="BX47" s="63" t="s">
        <v>77</v>
      </c>
      <c r="BY47" s="63" t="s">
        <v>77</v>
      </c>
    </row>
    <row r="48" spans="1:77" s="94" customFormat="1" x14ac:dyDescent="0.3">
      <c r="A48" s="93">
        <v>14165000</v>
      </c>
      <c r="B48" s="94">
        <v>23773513</v>
      </c>
      <c r="C48" s="94" t="s">
        <v>14</v>
      </c>
      <c r="D48" s="95">
        <v>44181</v>
      </c>
      <c r="E48" s="96"/>
      <c r="F48" s="97">
        <v>0.16</v>
      </c>
      <c r="G48" s="97" t="str">
        <f t="shared" ref="G48" si="312">IF(F48&gt;0.8,"VG",IF(F48&gt;0.7,"G",IF(F48&gt;0.45,"S","NS")))</f>
        <v>NS</v>
      </c>
      <c r="H48" s="97" t="str">
        <f t="shared" ref="H48" si="313">AI48</f>
        <v>S</v>
      </c>
      <c r="I48" s="97" t="str">
        <f t="shared" ref="I48" si="314">BA48</f>
        <v>S</v>
      </c>
      <c r="J48" s="97" t="str">
        <f t="shared" ref="J48" si="315">BS48</f>
        <v>S</v>
      </c>
      <c r="K48" s="98">
        <v>1.1970000000000001</v>
      </c>
      <c r="L48" s="98" t="str">
        <f t="shared" ref="L48" si="316">IF(ABS(K48)&lt;5%,"VG",IF(ABS(K48)&lt;10%,"G",IF(ABS(K48)&lt;15%,"S","NS")))</f>
        <v>NS</v>
      </c>
      <c r="M48" s="97" t="str">
        <f t="shared" ref="M48" si="317">AN48</f>
        <v>VG</v>
      </c>
      <c r="N48" s="97" t="str">
        <f t="shared" ref="N48" si="318">BC48</f>
        <v>NS</v>
      </c>
      <c r="O48" s="97" t="str">
        <f t="shared" ref="O48" si="319">BX48</f>
        <v>VG</v>
      </c>
      <c r="P48" s="97">
        <v>0.8</v>
      </c>
      <c r="Q48" s="97" t="str">
        <f t="shared" ref="Q48" si="320">IF(P48&lt;=0.5,"VG",IF(P48&lt;=0.6,"G",IF(P48&lt;=0.7,"S","NS")))</f>
        <v>NS</v>
      </c>
      <c r="R48" s="97" t="str">
        <f t="shared" ref="R48" si="321">AM48</f>
        <v>NS</v>
      </c>
      <c r="S48" s="97" t="str">
        <f t="shared" ref="S48" si="322">BE48</f>
        <v>NS</v>
      </c>
      <c r="T48" s="97" t="str">
        <f t="shared" ref="T48" si="323">BW48</f>
        <v>NS</v>
      </c>
      <c r="U48" s="97">
        <v>0.81</v>
      </c>
      <c r="V48" s="97" t="str">
        <f t="shared" ref="V48" si="324">IF(U48&gt;0.85,"VG",IF(U48&gt;0.75,"G",IF(U48&gt;0.6,"S","NS")))</f>
        <v>G</v>
      </c>
      <c r="W48" s="97" t="str">
        <f t="shared" ref="W48" si="325">AO48</f>
        <v>VG</v>
      </c>
      <c r="X48" s="97" t="str">
        <f t="shared" ref="X48" si="326">BG48</f>
        <v>VG</v>
      </c>
      <c r="Y48" s="97" t="str">
        <f t="shared" ref="Y48" si="327">BY48</f>
        <v>VG</v>
      </c>
      <c r="Z48" s="99">
        <v>0.46449135700952998</v>
      </c>
      <c r="AA48" s="99">
        <v>0.48582826247624</v>
      </c>
      <c r="AB48" s="99">
        <v>36.925476905016303</v>
      </c>
      <c r="AC48" s="99">
        <v>35.422135499048998</v>
      </c>
      <c r="AD48" s="99">
        <v>0.73178456050293195</v>
      </c>
      <c r="AE48" s="99">
        <v>0.71705769469670899</v>
      </c>
      <c r="AF48" s="99">
        <v>0.86373220117502103</v>
      </c>
      <c r="AG48" s="99">
        <v>0.86641318681162205</v>
      </c>
      <c r="AH48" s="100" t="s">
        <v>76</v>
      </c>
      <c r="AI48" s="100" t="s">
        <v>76</v>
      </c>
      <c r="AJ48" s="100" t="s">
        <v>73</v>
      </c>
      <c r="AK48" s="100" t="s">
        <v>73</v>
      </c>
      <c r="AL48" s="100" t="s">
        <v>73</v>
      </c>
      <c r="AM48" s="100" t="s">
        <v>73</v>
      </c>
      <c r="AN48" s="100" t="s">
        <v>77</v>
      </c>
      <c r="AO48" s="100" t="s">
        <v>77</v>
      </c>
      <c r="AQ48" s="101" t="s">
        <v>88</v>
      </c>
      <c r="AR48" s="99">
        <v>0.43843094218020001</v>
      </c>
      <c r="AS48" s="99">
        <v>0.45450937038529099</v>
      </c>
      <c r="AT48" s="99">
        <v>40.067811319636199</v>
      </c>
      <c r="AU48" s="99">
        <v>39.605988650487703</v>
      </c>
      <c r="AV48" s="99">
        <v>0.74937911488097997</v>
      </c>
      <c r="AW48" s="99">
        <v>0.73857337456390104</v>
      </c>
      <c r="AX48" s="99">
        <v>0.87051913419226601</v>
      </c>
      <c r="AY48" s="99">
        <v>0.88200065354242896</v>
      </c>
      <c r="AZ48" s="100" t="s">
        <v>73</v>
      </c>
      <c r="BA48" s="100" t="s">
        <v>76</v>
      </c>
      <c r="BB48" s="100" t="s">
        <v>73</v>
      </c>
      <c r="BC48" s="100" t="s">
        <v>73</v>
      </c>
      <c r="BD48" s="100" t="s">
        <v>73</v>
      </c>
      <c r="BE48" s="100" t="s">
        <v>73</v>
      </c>
      <c r="BF48" s="100" t="s">
        <v>77</v>
      </c>
      <c r="BG48" s="100" t="s">
        <v>77</v>
      </c>
      <c r="BH48" s="94">
        <f t="shared" ref="BH48" si="328">IF(BI48=AQ48,1,0)</f>
        <v>1</v>
      </c>
      <c r="BI48" s="94" t="s">
        <v>88</v>
      </c>
      <c r="BJ48" s="99">
        <v>0.48875926577338902</v>
      </c>
      <c r="BK48" s="99">
        <v>0.49850744282400899</v>
      </c>
      <c r="BL48" s="99">
        <v>34.750583660210602</v>
      </c>
      <c r="BM48" s="99">
        <v>34.841960954976599</v>
      </c>
      <c r="BN48" s="99">
        <v>0.71501100287101205</v>
      </c>
      <c r="BO48" s="99">
        <v>0.70816139203997197</v>
      </c>
      <c r="BP48" s="99">
        <v>0.86944312864988105</v>
      </c>
      <c r="BQ48" s="99">
        <v>0.88290786392832199</v>
      </c>
      <c r="BR48" s="94" t="s">
        <v>76</v>
      </c>
      <c r="BS48" s="94" t="s">
        <v>76</v>
      </c>
      <c r="BT48" s="94" t="s">
        <v>73</v>
      </c>
      <c r="BU48" s="94" t="s">
        <v>73</v>
      </c>
      <c r="BV48" s="94" t="s">
        <v>73</v>
      </c>
      <c r="BW48" s="94" t="s">
        <v>73</v>
      </c>
      <c r="BX48" s="94" t="s">
        <v>77</v>
      </c>
      <c r="BY48" s="94" t="s">
        <v>77</v>
      </c>
    </row>
    <row r="50" spans="1:77" x14ac:dyDescent="0.3">
      <c r="A50" s="32" t="s">
        <v>57</v>
      </c>
    </row>
    <row r="51" spans="1:77" x14ac:dyDescent="0.3">
      <c r="A51" s="3" t="s">
        <v>16</v>
      </c>
      <c r="B51" s="3" t="s">
        <v>56</v>
      </c>
      <c r="F51" s="16" t="s">
        <v>48</v>
      </c>
      <c r="K51" s="19" t="s">
        <v>49</v>
      </c>
      <c r="P51" s="17" t="s">
        <v>50</v>
      </c>
      <c r="U51" s="18" t="s">
        <v>51</v>
      </c>
      <c r="Z51" s="36" t="s">
        <v>69</v>
      </c>
      <c r="AA51" s="36" t="s">
        <v>70</v>
      </c>
      <c r="AB51" s="37" t="s">
        <v>69</v>
      </c>
      <c r="AC51" s="37" t="s">
        <v>70</v>
      </c>
      <c r="AD51" s="38" t="s">
        <v>69</v>
      </c>
      <c r="AE51" s="38" t="s">
        <v>70</v>
      </c>
      <c r="AF51" s="3" t="s">
        <v>69</v>
      </c>
      <c r="AG51" s="3" t="s">
        <v>70</v>
      </c>
      <c r="AH51" s="39" t="s">
        <v>69</v>
      </c>
      <c r="AI51" s="39" t="s">
        <v>70</v>
      </c>
      <c r="AJ51" s="37" t="s">
        <v>69</v>
      </c>
      <c r="AK51" s="37" t="s">
        <v>70</v>
      </c>
      <c r="AL51" s="38" t="s">
        <v>69</v>
      </c>
      <c r="AM51" s="38" t="s">
        <v>70</v>
      </c>
      <c r="AN51" s="3" t="s">
        <v>69</v>
      </c>
      <c r="AO51" s="3" t="s">
        <v>70</v>
      </c>
      <c r="AR51" s="36" t="s">
        <v>71</v>
      </c>
      <c r="AS51" s="36" t="s">
        <v>72</v>
      </c>
      <c r="AT51" s="40" t="s">
        <v>71</v>
      </c>
      <c r="AU51" s="40" t="s">
        <v>72</v>
      </c>
      <c r="AV51" s="41" t="s">
        <v>71</v>
      </c>
      <c r="AW51" s="41" t="s">
        <v>72</v>
      </c>
      <c r="AX51" s="3" t="s">
        <v>71</v>
      </c>
      <c r="AY51" s="3" t="s">
        <v>72</v>
      </c>
      <c r="AZ51" s="36" t="s">
        <v>71</v>
      </c>
      <c r="BA51" s="36" t="s">
        <v>72</v>
      </c>
      <c r="BB51" s="40" t="s">
        <v>71</v>
      </c>
      <c r="BC51" s="40" t="s">
        <v>72</v>
      </c>
      <c r="BD51" s="41" t="s">
        <v>71</v>
      </c>
      <c r="BE51" s="41" t="s">
        <v>72</v>
      </c>
      <c r="BF51" s="3" t="s">
        <v>71</v>
      </c>
      <c r="BG51" s="3" t="s">
        <v>72</v>
      </c>
      <c r="BJ51" s="35" t="s">
        <v>71</v>
      </c>
      <c r="BK51" s="35" t="s">
        <v>72</v>
      </c>
      <c r="BL51" s="35" t="s">
        <v>71</v>
      </c>
      <c r="BM51" s="35" t="s">
        <v>72</v>
      </c>
      <c r="BN51" s="35" t="s">
        <v>71</v>
      </c>
      <c r="BO51" s="35" t="s">
        <v>72</v>
      </c>
      <c r="BP51" s="35" t="s">
        <v>71</v>
      </c>
      <c r="BQ51" s="35" t="s">
        <v>72</v>
      </c>
      <c r="BR51" t="s">
        <v>71</v>
      </c>
      <c r="BS51" t="s">
        <v>72</v>
      </c>
      <c r="BT51" t="s">
        <v>71</v>
      </c>
      <c r="BU51" t="s">
        <v>72</v>
      </c>
      <c r="BV51" t="s">
        <v>71</v>
      </c>
      <c r="BW51" t="s">
        <v>72</v>
      </c>
      <c r="BX51" t="s">
        <v>71</v>
      </c>
      <c r="BY51" t="s">
        <v>72</v>
      </c>
    </row>
    <row r="52" spans="1:77" x14ac:dyDescent="0.3">
      <c r="A52">
        <v>14159200</v>
      </c>
      <c r="B52">
        <v>23773037</v>
      </c>
      <c r="C52" t="s">
        <v>58</v>
      </c>
      <c r="D52" t="s">
        <v>55</v>
      </c>
      <c r="F52" s="16">
        <v>0.85199999999999998</v>
      </c>
      <c r="G52" s="16" t="str">
        <f t="shared" ref="G52:G58" si="329">IF(F52&gt;0.8,"VG",IF(F52&gt;0.7,"G",IF(F52&gt;0.45,"S","NS")))</f>
        <v>VG</v>
      </c>
      <c r="K52" s="19">
        <v>-2.9000000000000001E-2</v>
      </c>
      <c r="L52" s="26" t="str">
        <f t="shared" ref="L52:L58" si="330">IF(ABS(K52)&lt;5%,"VG",IF(ABS(K52)&lt;10%,"G",IF(ABS(K52)&lt;15%,"S","NS")))</f>
        <v>VG</v>
      </c>
      <c r="P52" s="17">
        <v>0.38200000000000001</v>
      </c>
      <c r="Q52" s="17" t="str">
        <f t="shared" ref="Q52:Q58" si="331">IF(P52&lt;=0.5,"VG",IF(P52&lt;=0.6,"G",IF(P52&lt;=0.7,"S","NS")))</f>
        <v>VG</v>
      </c>
      <c r="U52" s="18">
        <v>0.88</v>
      </c>
      <c r="V52" s="18" t="str">
        <f t="shared" ref="V52:V58" si="332">IF(U52&gt;0.85,"VG",IF(U52&gt;0.75,"G",IF(U52&gt;0.6,"S","NS")))</f>
        <v>VG</v>
      </c>
    </row>
    <row r="53" spans="1:77" s="69" customFormat="1" x14ac:dyDescent="0.3">
      <c r="A53" s="69">
        <v>14159200</v>
      </c>
      <c r="B53" s="69">
        <v>23773037</v>
      </c>
      <c r="C53" s="69" t="s">
        <v>58</v>
      </c>
      <c r="D53" s="69" t="s">
        <v>132</v>
      </c>
      <c r="E53" s="77"/>
      <c r="F53" s="70">
        <v>0.60199999999999998</v>
      </c>
      <c r="G53" s="70" t="str">
        <f t="shared" si="329"/>
        <v>S</v>
      </c>
      <c r="H53" s="70"/>
      <c r="I53" s="70"/>
      <c r="J53" s="70"/>
      <c r="K53" s="71">
        <v>0.13600000000000001</v>
      </c>
      <c r="L53" s="70" t="str">
        <f t="shared" si="330"/>
        <v>S</v>
      </c>
      <c r="M53" s="70"/>
      <c r="N53" s="70"/>
      <c r="O53" s="70"/>
      <c r="P53" s="70">
        <v>0.59299999999999997</v>
      </c>
      <c r="Q53" s="70" t="str">
        <f t="shared" si="331"/>
        <v>G</v>
      </c>
      <c r="R53" s="70"/>
      <c r="S53" s="70"/>
      <c r="T53" s="70"/>
      <c r="U53" s="70">
        <v>0.86599999999999999</v>
      </c>
      <c r="V53" s="70" t="str">
        <f t="shared" si="332"/>
        <v>VG</v>
      </c>
      <c r="W53" s="70"/>
      <c r="X53" s="70"/>
      <c r="Y53" s="70"/>
      <c r="Z53" s="70"/>
      <c r="AA53" s="71"/>
      <c r="AB53" s="70"/>
      <c r="AC53" s="70"/>
      <c r="AD53" s="70"/>
      <c r="AE53" s="71"/>
      <c r="AF53" s="70"/>
      <c r="AG53" s="70"/>
      <c r="AH53" s="70"/>
      <c r="AI53" s="71"/>
      <c r="AJ53" s="70"/>
      <c r="AK53" s="70"/>
    </row>
    <row r="54" spans="1:77" s="69" customFormat="1" x14ac:dyDescent="0.3">
      <c r="A54" s="69">
        <v>14159200</v>
      </c>
      <c r="B54" s="69">
        <v>23773037</v>
      </c>
      <c r="C54" s="69" t="s">
        <v>58</v>
      </c>
      <c r="D54" s="69" t="s">
        <v>158</v>
      </c>
      <c r="E54" s="80"/>
      <c r="F54" s="70">
        <v>0.624</v>
      </c>
      <c r="G54" s="70" t="str">
        <f t="shared" si="329"/>
        <v>S</v>
      </c>
      <c r="H54" s="70"/>
      <c r="I54" s="70"/>
      <c r="J54" s="70"/>
      <c r="K54" s="71">
        <v>0.11600000000000001</v>
      </c>
      <c r="L54" s="70" t="str">
        <f t="shared" si="330"/>
        <v>S</v>
      </c>
      <c r="M54" s="70"/>
      <c r="N54" s="70"/>
      <c r="O54" s="70"/>
      <c r="P54" s="70">
        <v>0.58499999999999996</v>
      </c>
      <c r="Q54" s="70" t="str">
        <f t="shared" si="331"/>
        <v>G</v>
      </c>
      <c r="R54" s="70"/>
      <c r="S54" s="70"/>
      <c r="T54" s="70"/>
      <c r="U54" s="70">
        <v>0.88500000000000001</v>
      </c>
      <c r="V54" s="70" t="str">
        <f t="shared" si="332"/>
        <v>VG</v>
      </c>
      <c r="W54" s="70"/>
      <c r="X54" s="70"/>
      <c r="Y54" s="70"/>
      <c r="Z54" s="70"/>
      <c r="AA54" s="71"/>
      <c r="AB54" s="70"/>
      <c r="AC54" s="70"/>
      <c r="AD54" s="70"/>
      <c r="AE54" s="71"/>
      <c r="AF54" s="70"/>
      <c r="AG54" s="70"/>
      <c r="AH54" s="70"/>
      <c r="AI54" s="71"/>
      <c r="AJ54" s="70"/>
      <c r="AK54" s="70"/>
    </row>
    <row r="55" spans="1:77" s="69" customFormat="1" x14ac:dyDescent="0.3">
      <c r="A55" s="69">
        <v>14159200</v>
      </c>
      <c r="B55" s="69">
        <v>23773037</v>
      </c>
      <c r="C55" s="69" t="s">
        <v>58</v>
      </c>
      <c r="D55" s="69" t="s">
        <v>163</v>
      </c>
      <c r="E55" s="80">
        <v>-1.04</v>
      </c>
      <c r="F55" s="70">
        <v>0.48299999999999998</v>
      </c>
      <c r="G55" s="70" t="str">
        <f t="shared" si="329"/>
        <v>S</v>
      </c>
      <c r="H55" s="70"/>
      <c r="I55" s="70"/>
      <c r="J55" s="70"/>
      <c r="K55" s="71">
        <v>0.16900000000000001</v>
      </c>
      <c r="L55" s="70" t="str">
        <f t="shared" si="330"/>
        <v>NS</v>
      </c>
      <c r="M55" s="70"/>
      <c r="N55" s="70"/>
      <c r="O55" s="70"/>
      <c r="P55" s="70">
        <v>0.66</v>
      </c>
      <c r="Q55" s="70" t="str">
        <f t="shared" si="331"/>
        <v>S</v>
      </c>
      <c r="R55" s="70"/>
      <c r="S55" s="70"/>
      <c r="T55" s="70"/>
      <c r="U55" s="70">
        <v>0.88300000000000001</v>
      </c>
      <c r="V55" s="70" t="str">
        <f t="shared" si="332"/>
        <v>VG</v>
      </c>
      <c r="W55" s="70"/>
      <c r="X55" s="70"/>
      <c r="Y55" s="70"/>
      <c r="Z55" s="70"/>
      <c r="AA55" s="71"/>
      <c r="AB55" s="70"/>
      <c r="AC55" s="70"/>
      <c r="AD55" s="70"/>
      <c r="AE55" s="71"/>
      <c r="AF55" s="70"/>
      <c r="AG55" s="70"/>
      <c r="AH55" s="70"/>
      <c r="AI55" s="71"/>
      <c r="AJ55" s="70"/>
      <c r="AK55" s="70"/>
    </row>
    <row r="56" spans="1:77" s="69" customFormat="1" x14ac:dyDescent="0.3">
      <c r="A56" s="69">
        <v>14159200</v>
      </c>
      <c r="B56" s="69">
        <v>23773037</v>
      </c>
      <c r="C56" s="69" t="s">
        <v>58</v>
      </c>
      <c r="D56" s="69" t="s">
        <v>165</v>
      </c>
      <c r="E56" s="80">
        <v>0.76</v>
      </c>
      <c r="F56" s="70">
        <v>0.63</v>
      </c>
      <c r="G56" s="70" t="str">
        <f t="shared" si="329"/>
        <v>S</v>
      </c>
      <c r="H56" s="70"/>
      <c r="I56" s="70"/>
      <c r="J56" s="70"/>
      <c r="K56" s="71">
        <v>-9.5000000000000001E-2</v>
      </c>
      <c r="L56" s="70" t="str">
        <f t="shared" si="330"/>
        <v>G</v>
      </c>
      <c r="M56" s="70"/>
      <c r="N56" s="70"/>
      <c r="O56" s="70"/>
      <c r="P56" s="70">
        <v>0.57899999999999996</v>
      </c>
      <c r="Q56" s="70" t="str">
        <f t="shared" si="331"/>
        <v>G</v>
      </c>
      <c r="R56" s="70"/>
      <c r="S56" s="70"/>
      <c r="T56" s="70"/>
      <c r="U56" s="70">
        <v>0.90400000000000003</v>
      </c>
      <c r="V56" s="70" t="str">
        <f t="shared" si="332"/>
        <v>VG</v>
      </c>
      <c r="W56" s="70"/>
      <c r="X56" s="70"/>
      <c r="Y56" s="70"/>
      <c r="Z56" s="70"/>
      <c r="AA56" s="71"/>
      <c r="AB56" s="70"/>
      <c r="AC56" s="70"/>
      <c r="AD56" s="70"/>
      <c r="AE56" s="71"/>
      <c r="AF56" s="70"/>
      <c r="AG56" s="70"/>
      <c r="AH56" s="70"/>
      <c r="AI56" s="71"/>
      <c r="AJ56" s="70"/>
      <c r="AK56" s="70"/>
    </row>
    <row r="57" spans="1:77" s="69" customFormat="1" x14ac:dyDescent="0.3">
      <c r="A57" s="69">
        <v>14159200</v>
      </c>
      <c r="B57" s="69">
        <v>23773037</v>
      </c>
      <c r="C57" s="69" t="s">
        <v>58</v>
      </c>
      <c r="D57" s="69" t="s">
        <v>166</v>
      </c>
      <c r="E57" s="80">
        <v>-1.04</v>
      </c>
      <c r="F57" s="70">
        <v>0.48299999999999998</v>
      </c>
      <c r="G57" s="70" t="str">
        <f t="shared" si="329"/>
        <v>S</v>
      </c>
      <c r="H57" s="70"/>
      <c r="I57" s="70"/>
      <c r="J57" s="70"/>
      <c r="K57" s="71">
        <v>0.16900000000000001</v>
      </c>
      <c r="L57" s="70" t="str">
        <f t="shared" si="330"/>
        <v>NS</v>
      </c>
      <c r="M57" s="70"/>
      <c r="N57" s="70"/>
      <c r="O57" s="70"/>
      <c r="P57" s="70">
        <v>0.66</v>
      </c>
      <c r="Q57" s="70" t="str">
        <f t="shared" si="331"/>
        <v>S</v>
      </c>
      <c r="R57" s="70"/>
      <c r="S57" s="70"/>
      <c r="T57" s="70"/>
      <c r="U57" s="70">
        <v>0.88300000000000001</v>
      </c>
      <c r="V57" s="70" t="str">
        <f t="shared" si="332"/>
        <v>VG</v>
      </c>
      <c r="W57" s="70"/>
      <c r="X57" s="70"/>
      <c r="Y57" s="70"/>
      <c r="Z57" s="70"/>
      <c r="AA57" s="71"/>
      <c r="AB57" s="70"/>
      <c r="AC57" s="70"/>
      <c r="AD57" s="70"/>
      <c r="AE57" s="71"/>
      <c r="AF57" s="70"/>
      <c r="AG57" s="70"/>
      <c r="AH57" s="70"/>
      <c r="AI57" s="71"/>
      <c r="AJ57" s="70"/>
      <c r="AK57" s="70"/>
    </row>
    <row r="58" spans="1:77" s="63" customFormat="1" x14ac:dyDescent="0.3">
      <c r="A58" s="63">
        <v>14159200</v>
      </c>
      <c r="B58" s="63">
        <v>23773037</v>
      </c>
      <c r="C58" s="63" t="s">
        <v>58</v>
      </c>
      <c r="D58" s="63" t="s">
        <v>174</v>
      </c>
      <c r="E58" s="79">
        <v>1.1000000000000001</v>
      </c>
      <c r="F58" s="64">
        <v>0.63500000000000001</v>
      </c>
      <c r="G58" s="64" t="str">
        <f t="shared" si="329"/>
        <v>S</v>
      </c>
      <c r="H58" s="64"/>
      <c r="I58" s="64"/>
      <c r="J58" s="64"/>
      <c r="K58" s="65">
        <v>-0.10199999999999999</v>
      </c>
      <c r="L58" s="64" t="str">
        <f t="shared" si="330"/>
        <v>S</v>
      </c>
      <c r="M58" s="64"/>
      <c r="N58" s="64"/>
      <c r="O58" s="64"/>
      <c r="P58" s="64">
        <v>0.57199999999999995</v>
      </c>
      <c r="Q58" s="64" t="str">
        <f t="shared" si="331"/>
        <v>G</v>
      </c>
      <c r="R58" s="64"/>
      <c r="S58" s="64"/>
      <c r="T58" s="64"/>
      <c r="U58" s="64">
        <v>0.91300000000000003</v>
      </c>
      <c r="V58" s="64" t="str">
        <f t="shared" si="332"/>
        <v>VG</v>
      </c>
      <c r="W58" s="64"/>
      <c r="X58" s="64"/>
      <c r="Y58" s="64"/>
      <c r="Z58" s="64"/>
      <c r="AA58" s="65"/>
      <c r="AB58" s="64"/>
      <c r="AC58" s="64"/>
      <c r="AD58" s="64"/>
      <c r="AE58" s="65"/>
      <c r="AF58" s="64"/>
      <c r="AG58" s="64"/>
      <c r="AH58" s="64"/>
      <c r="AI58" s="65"/>
      <c r="AJ58" s="64"/>
      <c r="AK58" s="64"/>
    </row>
    <row r="59" spans="1:77" s="63" customFormat="1" ht="28.8" x14ac:dyDescent="0.3">
      <c r="A59" s="63">
        <v>14159200</v>
      </c>
      <c r="B59" s="63">
        <v>23773037</v>
      </c>
      <c r="C59" s="63" t="s">
        <v>58</v>
      </c>
      <c r="D59" s="90" t="s">
        <v>175</v>
      </c>
      <c r="E59" s="79">
        <v>1.1000000000000001</v>
      </c>
      <c r="F59" s="64">
        <v>0.65</v>
      </c>
      <c r="G59" s="64" t="str">
        <f t="shared" ref="G59" si="333">IF(F59&gt;0.8,"VG",IF(F59&gt;0.7,"G",IF(F59&gt;0.45,"S","NS")))</f>
        <v>S</v>
      </c>
      <c r="H59" s="64"/>
      <c r="I59" s="64"/>
      <c r="J59" s="64"/>
      <c r="K59" s="65">
        <v>-9.6000000000000002E-2</v>
      </c>
      <c r="L59" s="64" t="str">
        <f t="shared" ref="L59" si="334">IF(ABS(K59)&lt;5%,"VG",IF(ABS(K59)&lt;10%,"G",IF(ABS(K59)&lt;15%,"S","NS")))</f>
        <v>G</v>
      </c>
      <c r="M59" s="64"/>
      <c r="N59" s="64"/>
      <c r="O59" s="64"/>
      <c r="P59" s="64">
        <v>0.56000000000000005</v>
      </c>
      <c r="Q59" s="64" t="str">
        <f t="shared" ref="Q59" si="335">IF(P59&lt;=0.5,"VG",IF(P59&lt;=0.6,"G",IF(P59&lt;=0.7,"S","NS")))</f>
        <v>G</v>
      </c>
      <c r="R59" s="64"/>
      <c r="S59" s="64"/>
      <c r="T59" s="64"/>
      <c r="U59" s="64">
        <v>0.91300000000000003</v>
      </c>
      <c r="V59" s="64" t="str">
        <f t="shared" ref="V59" si="336">IF(U59&gt;0.85,"VG",IF(U59&gt;0.75,"G",IF(U59&gt;0.6,"S","NS")))</f>
        <v>VG</v>
      </c>
      <c r="W59" s="64"/>
      <c r="X59" s="64"/>
      <c r="Y59" s="64"/>
      <c r="Z59" s="64"/>
      <c r="AA59" s="65"/>
      <c r="AB59" s="64"/>
      <c r="AC59" s="64"/>
      <c r="AD59" s="64"/>
      <c r="AE59" s="65"/>
      <c r="AF59" s="64"/>
      <c r="AG59" s="64"/>
      <c r="AH59" s="64"/>
      <c r="AI59" s="65"/>
      <c r="AJ59" s="64"/>
      <c r="AK59" s="64"/>
    </row>
    <row r="60" spans="1:77" s="63" customFormat="1" x14ac:dyDescent="0.3">
      <c r="A60" s="63">
        <v>14159200</v>
      </c>
      <c r="B60" s="63">
        <v>23773037</v>
      </c>
      <c r="C60" s="63" t="s">
        <v>58</v>
      </c>
      <c r="D60" s="90" t="s">
        <v>177</v>
      </c>
      <c r="E60" s="79">
        <v>0.6</v>
      </c>
      <c r="F60" s="64">
        <v>0.87</v>
      </c>
      <c r="G60" s="64" t="str">
        <f t="shared" ref="G60" si="337">IF(F60&gt;0.8,"VG",IF(F60&gt;0.7,"G",IF(F60&gt;0.45,"S","NS")))</f>
        <v>VG</v>
      </c>
      <c r="H60" s="64"/>
      <c r="I60" s="64"/>
      <c r="J60" s="64"/>
      <c r="K60" s="65">
        <v>-6.0000000000000001E-3</v>
      </c>
      <c r="L60" s="64" t="str">
        <f t="shared" ref="L60" si="338">IF(ABS(K60)&lt;5%,"VG",IF(ABS(K60)&lt;10%,"G",IF(ABS(K60)&lt;15%,"S","NS")))</f>
        <v>VG</v>
      </c>
      <c r="M60" s="64"/>
      <c r="N60" s="64"/>
      <c r="O60" s="64"/>
      <c r="P60" s="64">
        <v>0.37</v>
      </c>
      <c r="Q60" s="64" t="str">
        <f t="shared" ref="Q60" si="339">IF(P60&lt;=0.5,"VG",IF(P60&lt;=0.6,"G",IF(P60&lt;=0.7,"S","NS")))</f>
        <v>VG</v>
      </c>
      <c r="R60" s="64"/>
      <c r="S60" s="64"/>
      <c r="T60" s="64"/>
      <c r="U60" s="64">
        <v>0.91</v>
      </c>
      <c r="V60" s="64" t="str">
        <f t="shared" ref="V60" si="340">IF(U60&gt;0.85,"VG",IF(U60&gt;0.75,"G",IF(U60&gt;0.6,"S","NS")))</f>
        <v>VG</v>
      </c>
      <c r="W60" s="64"/>
      <c r="X60" s="64"/>
      <c r="Y60" s="64"/>
      <c r="Z60" s="64"/>
      <c r="AA60" s="65"/>
      <c r="AB60" s="64"/>
      <c r="AC60" s="64"/>
      <c r="AD60" s="64"/>
      <c r="AE60" s="65"/>
      <c r="AF60" s="64"/>
      <c r="AG60" s="64"/>
      <c r="AH60" s="64"/>
      <c r="AI60" s="65"/>
      <c r="AJ60" s="64"/>
      <c r="AK60" s="64"/>
    </row>
    <row r="61" spans="1:77" s="63" customFormat="1" x14ac:dyDescent="0.3">
      <c r="A61" s="63">
        <v>14159200</v>
      </c>
      <c r="B61" s="63">
        <v>23773037</v>
      </c>
      <c r="C61" s="63" t="s">
        <v>58</v>
      </c>
      <c r="D61" s="90" t="s">
        <v>178</v>
      </c>
      <c r="E61" s="79">
        <v>0.6</v>
      </c>
      <c r="F61" s="64">
        <v>0.89</v>
      </c>
      <c r="G61" s="64" t="str">
        <f t="shared" ref="G61" si="341">IF(F61&gt;0.8,"VG",IF(F61&gt;0.7,"G",IF(F61&gt;0.45,"S","NS")))</f>
        <v>VG</v>
      </c>
      <c r="H61" s="64"/>
      <c r="I61" s="64"/>
      <c r="J61" s="64"/>
      <c r="K61" s="65">
        <v>-4.4999999999999998E-2</v>
      </c>
      <c r="L61" s="64" t="str">
        <f t="shared" ref="L61" si="342">IF(ABS(K61)&lt;5%,"VG",IF(ABS(K61)&lt;10%,"G",IF(ABS(K61)&lt;15%,"S","NS")))</f>
        <v>VG</v>
      </c>
      <c r="M61" s="64"/>
      <c r="N61" s="64"/>
      <c r="O61" s="64"/>
      <c r="P61" s="64">
        <v>0.32</v>
      </c>
      <c r="Q61" s="64" t="str">
        <f t="shared" ref="Q61" si="343">IF(P61&lt;=0.5,"VG",IF(P61&lt;=0.6,"G",IF(P61&lt;=0.7,"S","NS")))</f>
        <v>VG</v>
      </c>
      <c r="R61" s="64"/>
      <c r="S61" s="64"/>
      <c r="T61" s="64"/>
      <c r="U61" s="64">
        <v>0.93</v>
      </c>
      <c r="V61" s="64" t="str">
        <f t="shared" ref="V61" si="344">IF(U61&gt;0.85,"VG",IF(U61&gt;0.75,"G",IF(U61&gt;0.6,"S","NS")))</f>
        <v>VG</v>
      </c>
      <c r="W61" s="64"/>
      <c r="X61" s="64"/>
      <c r="Y61" s="64"/>
      <c r="Z61" s="64"/>
      <c r="AA61" s="65"/>
      <c r="AB61" s="64"/>
      <c r="AC61" s="64"/>
      <c r="AD61" s="64"/>
      <c r="AE61" s="65"/>
      <c r="AF61" s="64"/>
      <c r="AG61" s="64"/>
      <c r="AH61" s="64"/>
      <c r="AI61" s="65"/>
      <c r="AJ61" s="64"/>
      <c r="AK61" s="64"/>
    </row>
    <row r="62" spans="1:77" s="69" customFormat="1" x14ac:dyDescent="0.3">
      <c r="E62" s="80"/>
      <c r="F62" s="70"/>
      <c r="G62" s="70"/>
      <c r="H62" s="70"/>
      <c r="I62" s="70"/>
      <c r="J62" s="70"/>
      <c r="K62" s="71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1"/>
      <c r="AB62" s="70"/>
      <c r="AC62" s="70"/>
      <c r="AD62" s="70"/>
      <c r="AE62" s="71"/>
      <c r="AF62" s="70"/>
      <c r="AG62" s="70"/>
      <c r="AH62" s="70"/>
      <c r="AI62" s="71"/>
      <c r="AJ62" s="70"/>
      <c r="AK62" s="70"/>
    </row>
    <row r="63" spans="1:77" s="63" customFormat="1" x14ac:dyDescent="0.3">
      <c r="A63" s="63">
        <v>14159500</v>
      </c>
      <c r="B63" s="63">
        <v>23773009</v>
      </c>
      <c r="C63" s="63" t="s">
        <v>7</v>
      </c>
      <c r="D63" s="63" t="s">
        <v>168</v>
      </c>
      <c r="E63" s="79">
        <v>0.13</v>
      </c>
      <c r="F63" s="64">
        <v>0.59299999999999997</v>
      </c>
      <c r="G63" s="64" t="str">
        <f t="shared" ref="G63:G65" si="345">IF(F63&gt;0.8,"VG",IF(F63&gt;0.7,"G",IF(F63&gt;0.45,"S","NS")))</f>
        <v>S</v>
      </c>
      <c r="H63" s="64"/>
      <c r="I63" s="64"/>
      <c r="J63" s="64"/>
      <c r="K63" s="65">
        <v>-1.4999999999999999E-2</v>
      </c>
      <c r="L63" s="64" t="str">
        <f t="shared" ref="L63:L65" si="346">IF(ABS(K63)&lt;5%,"VG",IF(ABS(K63)&lt;10%,"G",IF(ABS(K63)&lt;15%,"S","NS")))</f>
        <v>VG</v>
      </c>
      <c r="M63" s="64"/>
      <c r="N63" s="64"/>
      <c r="O63" s="64"/>
      <c r="P63" s="64">
        <v>0.63700000000000001</v>
      </c>
      <c r="Q63" s="64" t="str">
        <f t="shared" ref="Q63:Q65" si="347">IF(P63&lt;=0.5,"VG",IF(P63&lt;=0.6,"G",IF(P63&lt;=0.7,"S","NS")))</f>
        <v>S</v>
      </c>
      <c r="R63" s="64"/>
      <c r="S63" s="64"/>
      <c r="T63" s="64"/>
      <c r="U63" s="64">
        <v>0.65</v>
      </c>
      <c r="V63" s="64" t="str">
        <f t="shared" ref="V63:V65" si="348">IF(U63&gt;0.85,"VG",IF(U63&gt;0.75,"G",IF(U63&gt;0.6,"S","NS")))</f>
        <v>S</v>
      </c>
      <c r="W63" s="64"/>
      <c r="X63" s="64"/>
      <c r="Y63" s="64"/>
      <c r="Z63" s="64"/>
      <c r="AA63" s="65"/>
      <c r="AB63" s="64"/>
      <c r="AC63" s="64"/>
      <c r="AD63" s="64"/>
      <c r="AE63" s="65"/>
      <c r="AF63" s="64"/>
      <c r="AG63" s="64"/>
      <c r="AH63" s="64"/>
      <c r="AI63" s="65"/>
      <c r="AJ63" s="64"/>
      <c r="AK63" s="64"/>
    </row>
    <row r="64" spans="1:77" s="63" customFormat="1" x14ac:dyDescent="0.3">
      <c r="A64" s="63">
        <v>14159500</v>
      </c>
      <c r="B64" s="63">
        <v>23773009</v>
      </c>
      <c r="C64" s="63" t="s">
        <v>7</v>
      </c>
      <c r="D64" s="63" t="s">
        <v>172</v>
      </c>
      <c r="E64" s="79">
        <v>1.6</v>
      </c>
      <c r="F64" s="64">
        <v>0.61</v>
      </c>
      <c r="G64" s="64" t="str">
        <f t="shared" si="345"/>
        <v>S</v>
      </c>
      <c r="H64" s="64"/>
      <c r="I64" s="64"/>
      <c r="J64" s="64"/>
      <c r="K64" s="65">
        <v>-3.5000000000000003E-2</v>
      </c>
      <c r="L64" s="64" t="str">
        <f t="shared" si="346"/>
        <v>VG</v>
      </c>
      <c r="M64" s="64"/>
      <c r="N64" s="64"/>
      <c r="O64" s="64"/>
      <c r="P64" s="64">
        <v>0.62</v>
      </c>
      <c r="Q64" s="64" t="str">
        <f t="shared" si="347"/>
        <v>S</v>
      </c>
      <c r="R64" s="64"/>
      <c r="S64" s="64"/>
      <c r="T64" s="64"/>
      <c r="U64" s="64">
        <v>0.68</v>
      </c>
      <c r="V64" s="64" t="str">
        <f t="shared" si="348"/>
        <v>S</v>
      </c>
      <c r="W64" s="64"/>
      <c r="X64" s="64"/>
      <c r="Y64" s="64"/>
      <c r="Z64" s="64"/>
      <c r="AA64" s="65"/>
      <c r="AB64" s="64"/>
      <c r="AC64" s="64"/>
      <c r="AD64" s="64"/>
      <c r="AE64" s="65"/>
      <c r="AF64" s="64"/>
      <c r="AG64" s="64"/>
      <c r="AH64" s="64"/>
      <c r="AI64" s="65"/>
      <c r="AJ64" s="64"/>
      <c r="AK64" s="64"/>
    </row>
    <row r="65" spans="1:37" s="63" customFormat="1" x14ac:dyDescent="0.3">
      <c r="A65" s="63">
        <v>14159500</v>
      </c>
      <c r="B65" s="63">
        <v>23773009</v>
      </c>
      <c r="C65" s="63" t="s">
        <v>7</v>
      </c>
      <c r="D65" s="63" t="s">
        <v>174</v>
      </c>
      <c r="E65" s="79">
        <v>1.6</v>
      </c>
      <c r="F65" s="64">
        <v>0.61</v>
      </c>
      <c r="G65" s="64" t="str">
        <f t="shared" si="345"/>
        <v>S</v>
      </c>
      <c r="H65" s="64"/>
      <c r="I65" s="64"/>
      <c r="J65" s="64"/>
      <c r="K65" s="65">
        <v>-3.2000000000000001E-2</v>
      </c>
      <c r="L65" s="64" t="str">
        <f t="shared" si="346"/>
        <v>VG</v>
      </c>
      <c r="M65" s="64"/>
      <c r="N65" s="64"/>
      <c r="O65" s="64"/>
      <c r="P65" s="64">
        <v>0.62</v>
      </c>
      <c r="Q65" s="64" t="str">
        <f t="shared" si="347"/>
        <v>S</v>
      </c>
      <c r="R65" s="64"/>
      <c r="S65" s="64"/>
      <c r="T65" s="64"/>
      <c r="U65" s="64">
        <v>0.69</v>
      </c>
      <c r="V65" s="64" t="str">
        <f t="shared" si="348"/>
        <v>S</v>
      </c>
      <c r="W65" s="64"/>
      <c r="X65" s="64"/>
      <c r="Y65" s="64"/>
      <c r="Z65" s="64"/>
      <c r="AA65" s="65"/>
      <c r="AB65" s="64"/>
      <c r="AC65" s="64"/>
      <c r="AD65" s="64"/>
      <c r="AE65" s="65"/>
      <c r="AF65" s="64"/>
      <c r="AG65" s="64"/>
      <c r="AH65" s="64"/>
      <c r="AI65" s="65"/>
      <c r="AJ65" s="64"/>
      <c r="AK65" s="64"/>
    </row>
    <row r="66" spans="1:37" s="63" customFormat="1" ht="28.8" x14ac:dyDescent="0.3">
      <c r="A66" s="63">
        <v>14159500</v>
      </c>
      <c r="B66" s="63">
        <v>23773009</v>
      </c>
      <c r="C66" s="63" t="s">
        <v>7</v>
      </c>
      <c r="D66" s="90" t="s">
        <v>175</v>
      </c>
      <c r="E66" s="79">
        <v>1.6</v>
      </c>
      <c r="F66" s="64">
        <v>0.61</v>
      </c>
      <c r="G66" s="64" t="str">
        <f t="shared" ref="G66" si="349">IF(F66&gt;0.8,"VG",IF(F66&gt;0.7,"G",IF(F66&gt;0.45,"S","NS")))</f>
        <v>S</v>
      </c>
      <c r="H66" s="64"/>
      <c r="I66" s="64"/>
      <c r="J66" s="64"/>
      <c r="K66" s="65">
        <v>-1.2999999999999999E-2</v>
      </c>
      <c r="L66" s="64" t="str">
        <f t="shared" ref="L66" si="350">IF(ABS(K66)&lt;5%,"VG",IF(ABS(K66)&lt;10%,"G",IF(ABS(K66)&lt;15%,"S","NS")))</f>
        <v>VG</v>
      </c>
      <c r="M66" s="64"/>
      <c r="N66" s="64"/>
      <c r="O66" s="64"/>
      <c r="P66" s="64">
        <v>0.62</v>
      </c>
      <c r="Q66" s="64" t="str">
        <f t="shared" ref="Q66" si="351">IF(P66&lt;=0.5,"VG",IF(P66&lt;=0.6,"G",IF(P66&lt;=0.7,"S","NS")))</f>
        <v>S</v>
      </c>
      <c r="R66" s="64"/>
      <c r="S66" s="64"/>
      <c r="T66" s="64"/>
      <c r="U66" s="64">
        <v>0.67</v>
      </c>
      <c r="V66" s="64" t="str">
        <f t="shared" ref="V66" si="352">IF(U66&gt;0.85,"VG",IF(U66&gt;0.75,"G",IF(U66&gt;0.6,"S","NS")))</f>
        <v>S</v>
      </c>
      <c r="W66" s="64"/>
      <c r="X66" s="64"/>
      <c r="Y66" s="64"/>
      <c r="Z66" s="64"/>
      <c r="AA66" s="65"/>
      <c r="AB66" s="64"/>
      <c r="AC66" s="64"/>
      <c r="AD66" s="64"/>
      <c r="AE66" s="65"/>
      <c r="AF66" s="64"/>
      <c r="AG66" s="64"/>
      <c r="AH66" s="64"/>
      <c r="AI66" s="65"/>
      <c r="AJ66" s="64"/>
      <c r="AK66" s="64"/>
    </row>
    <row r="67" spans="1:37" s="63" customFormat="1" x14ac:dyDescent="0.3">
      <c r="A67" s="63">
        <v>14159500</v>
      </c>
      <c r="B67" s="63">
        <v>23773009</v>
      </c>
      <c r="C67" s="63" t="s">
        <v>7</v>
      </c>
      <c r="D67" s="90" t="s">
        <v>177</v>
      </c>
      <c r="E67" s="79">
        <v>1.8</v>
      </c>
      <c r="F67" s="64">
        <v>0.61</v>
      </c>
      <c r="G67" s="64" t="str">
        <f t="shared" ref="G67" si="353">IF(F67&gt;0.8,"VG",IF(F67&gt;0.7,"G",IF(F67&gt;0.45,"S","NS")))</f>
        <v>S</v>
      </c>
      <c r="H67" s="64"/>
      <c r="I67" s="64"/>
      <c r="J67" s="64"/>
      <c r="K67" s="65">
        <v>7.1999999999999995E-2</v>
      </c>
      <c r="L67" s="64" t="str">
        <f t="shared" ref="L67" si="354">IF(ABS(K67)&lt;5%,"VG",IF(ABS(K67)&lt;10%,"G",IF(ABS(K67)&lt;15%,"S","NS")))</f>
        <v>G</v>
      </c>
      <c r="M67" s="64"/>
      <c r="N67" s="64"/>
      <c r="O67" s="64"/>
      <c r="P67" s="64">
        <v>0.62</v>
      </c>
      <c r="Q67" s="64" t="str">
        <f t="shared" ref="Q67" si="355">IF(P67&lt;=0.5,"VG",IF(P67&lt;=0.6,"G",IF(P67&lt;=0.7,"S","NS")))</f>
        <v>S</v>
      </c>
      <c r="R67" s="64"/>
      <c r="S67" s="64"/>
      <c r="T67" s="64"/>
      <c r="U67" s="64">
        <v>0.66</v>
      </c>
      <c r="V67" s="64" t="str">
        <f t="shared" ref="V67" si="356">IF(U67&gt;0.85,"VG",IF(U67&gt;0.75,"G",IF(U67&gt;0.6,"S","NS")))</f>
        <v>S</v>
      </c>
      <c r="W67" s="64"/>
      <c r="X67" s="64"/>
      <c r="Y67" s="64"/>
      <c r="Z67" s="64"/>
      <c r="AA67" s="65"/>
      <c r="AB67" s="64"/>
      <c r="AC67" s="64"/>
      <c r="AD67" s="64"/>
      <c r="AE67" s="65"/>
      <c r="AF67" s="64"/>
      <c r="AG67" s="64"/>
      <c r="AH67" s="64"/>
      <c r="AI67" s="65"/>
      <c r="AJ67" s="64"/>
      <c r="AK67" s="64"/>
    </row>
    <row r="68" spans="1:37" s="63" customFormat="1" x14ac:dyDescent="0.3">
      <c r="A68" s="63">
        <v>14159500</v>
      </c>
      <c r="B68" s="63">
        <v>23773009</v>
      </c>
      <c r="C68" s="63" t="s">
        <v>7</v>
      </c>
      <c r="D68" s="90" t="s">
        <v>178</v>
      </c>
      <c r="E68" s="79">
        <v>1.6</v>
      </c>
      <c r="F68" s="64">
        <v>0.64</v>
      </c>
      <c r="G68" s="64" t="str">
        <f t="shared" ref="G68" si="357">IF(F68&gt;0.8,"VG",IF(F68&gt;0.7,"G",IF(F68&gt;0.45,"S","NS")))</f>
        <v>S</v>
      </c>
      <c r="H68" s="64"/>
      <c r="I68" s="64"/>
      <c r="J68" s="64"/>
      <c r="K68" s="65">
        <v>0.09</v>
      </c>
      <c r="L68" s="64" t="str">
        <f t="shared" ref="L68" si="358">IF(ABS(K68)&lt;5%,"VG",IF(ABS(K68)&lt;10%,"G",IF(ABS(K68)&lt;15%,"S","NS")))</f>
        <v>G</v>
      </c>
      <c r="M68" s="64"/>
      <c r="N68" s="64"/>
      <c r="O68" s="64"/>
      <c r="P68" s="64">
        <v>0.57999999999999996</v>
      </c>
      <c r="Q68" s="64" t="str">
        <f t="shared" ref="Q68" si="359">IF(P68&lt;=0.5,"VG",IF(P68&lt;=0.6,"G",IF(P68&lt;=0.7,"S","NS")))</f>
        <v>G</v>
      </c>
      <c r="R68" s="64"/>
      <c r="S68" s="64"/>
      <c r="T68" s="64"/>
      <c r="U68" s="64">
        <v>0.69</v>
      </c>
      <c r="V68" s="64" t="str">
        <f t="shared" ref="V68" si="360">IF(U68&gt;0.85,"VG",IF(U68&gt;0.75,"G",IF(U68&gt;0.6,"S","NS")))</f>
        <v>S</v>
      </c>
      <c r="W68" s="64"/>
      <c r="X68" s="64"/>
      <c r="Y68" s="64"/>
      <c r="Z68" s="64"/>
      <c r="AA68" s="65"/>
      <c r="AB68" s="64"/>
      <c r="AC68" s="64"/>
      <c r="AD68" s="64"/>
      <c r="AE68" s="65"/>
      <c r="AF68" s="64"/>
      <c r="AG68" s="64"/>
      <c r="AH68" s="64"/>
      <c r="AI68" s="65"/>
      <c r="AJ68" s="64"/>
      <c r="AK68" s="64"/>
    </row>
    <row r="69" spans="1:37" s="69" customFormat="1" x14ac:dyDescent="0.3">
      <c r="E69" s="80"/>
      <c r="F69" s="70"/>
      <c r="G69" s="70"/>
      <c r="H69" s="70"/>
      <c r="I69" s="70"/>
      <c r="J69" s="70"/>
      <c r="K69" s="71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1"/>
      <c r="AB69" s="70"/>
      <c r="AC69" s="70"/>
      <c r="AD69" s="70"/>
      <c r="AE69" s="71"/>
      <c r="AF69" s="70"/>
      <c r="AG69" s="70"/>
      <c r="AH69" s="70"/>
      <c r="AI69" s="71"/>
      <c r="AJ69" s="70"/>
      <c r="AK69" s="70"/>
    </row>
    <row r="70" spans="1:37" s="69" customFormat="1" x14ac:dyDescent="0.3">
      <c r="A70" s="69">
        <v>14161100</v>
      </c>
      <c r="B70" s="69">
        <v>23773429</v>
      </c>
      <c r="C70" s="69" t="s">
        <v>59</v>
      </c>
      <c r="D70" s="69" t="s">
        <v>55</v>
      </c>
      <c r="E70" s="80"/>
      <c r="F70" s="70">
        <v>0.90400000000000003</v>
      </c>
      <c r="G70" s="70" t="str">
        <f t="shared" ref="G70:G100" si="361">IF(F70&gt;0.8,"VG",IF(F70&gt;0.7,"G",IF(F70&gt;0.45,"S","NS")))</f>
        <v>VG</v>
      </c>
      <c r="H70" s="70"/>
      <c r="I70" s="70"/>
      <c r="J70" s="70"/>
      <c r="K70" s="71">
        <v>5.8000000000000003E-2</v>
      </c>
      <c r="L70" s="70" t="str">
        <f t="shared" ref="L70:L101" si="362">IF(ABS(K70)&lt;5%,"VG",IF(ABS(K70)&lt;10%,"G",IF(ABS(K70)&lt;15%,"S","NS")))</f>
        <v>G</v>
      </c>
      <c r="M70" s="70"/>
      <c r="N70" s="70"/>
      <c r="O70" s="70"/>
      <c r="P70" s="70">
        <v>0.307</v>
      </c>
      <c r="Q70" s="70" t="str">
        <f t="shared" ref="Q70:Q101" si="363">IF(P70&lt;=0.5,"VG",IF(P70&lt;=0.6,"G",IF(P70&lt;=0.7,"S","NS")))</f>
        <v>VG</v>
      </c>
      <c r="R70" s="70"/>
      <c r="S70" s="70"/>
      <c r="T70" s="70"/>
      <c r="U70" s="70">
        <v>0.91900000000000004</v>
      </c>
      <c r="V70" s="70" t="str">
        <f t="shared" ref="V70:V101" si="364">IF(U70&gt;0.85,"VG",IF(U70&gt;0.75,"G",IF(U70&gt;0.6,"S","NS")))</f>
        <v>VG</v>
      </c>
      <c r="W70" s="70"/>
      <c r="X70" s="70"/>
      <c r="Y70" s="70"/>
      <c r="Z70" s="70"/>
      <c r="AA70" s="71"/>
      <c r="AB70" s="70"/>
      <c r="AC70" s="70"/>
      <c r="AD70" s="70"/>
      <c r="AE70" s="71"/>
      <c r="AF70" s="70"/>
      <c r="AG70" s="70"/>
      <c r="AH70" s="70"/>
      <c r="AI70" s="71"/>
      <c r="AJ70" s="70"/>
      <c r="AK70" s="70"/>
    </row>
    <row r="71" spans="1:37" s="69" customFormat="1" x14ac:dyDescent="0.3">
      <c r="A71" s="69">
        <v>14161100</v>
      </c>
      <c r="B71" s="69">
        <v>23773429</v>
      </c>
      <c r="C71" s="69" t="s">
        <v>59</v>
      </c>
      <c r="D71" s="69" t="s">
        <v>163</v>
      </c>
      <c r="E71" s="80"/>
      <c r="F71" s="70">
        <v>-2.8000000000000001E-2</v>
      </c>
      <c r="G71" s="70" t="str">
        <f t="shared" ref="G71" si="365">IF(F71&gt;0.8,"VG",IF(F71&gt;0.7,"G",IF(F71&gt;0.45,"S","NS")))</f>
        <v>NS</v>
      </c>
      <c r="H71" s="70"/>
      <c r="I71" s="70"/>
      <c r="J71" s="70"/>
      <c r="K71" s="71">
        <v>0.47</v>
      </c>
      <c r="L71" s="70" t="str">
        <f t="shared" ref="L71" si="366">IF(ABS(K71)&lt;5%,"VG",IF(ABS(K71)&lt;10%,"G",IF(ABS(K71)&lt;15%,"S","NS")))</f>
        <v>NS</v>
      </c>
      <c r="M71" s="70"/>
      <c r="N71" s="70"/>
      <c r="O71" s="70"/>
      <c r="P71" s="70">
        <v>0.83399999999999996</v>
      </c>
      <c r="Q71" s="70" t="str">
        <f t="shared" ref="Q71" si="367">IF(P71&lt;=0.5,"VG",IF(P71&lt;=0.6,"G",IF(P71&lt;=0.7,"S","NS")))</f>
        <v>NS</v>
      </c>
      <c r="R71" s="70"/>
      <c r="S71" s="70"/>
      <c r="T71" s="70"/>
      <c r="U71" s="70">
        <v>0.89200000000000002</v>
      </c>
      <c r="V71" s="70" t="str">
        <f t="shared" ref="V71" si="368">IF(U71&gt;0.85,"VG",IF(U71&gt;0.75,"G",IF(U71&gt;0.6,"S","NS")))</f>
        <v>VG</v>
      </c>
      <c r="W71" s="70"/>
      <c r="X71" s="70"/>
      <c r="Y71" s="70"/>
      <c r="Z71" s="70"/>
      <c r="AA71" s="71"/>
      <c r="AB71" s="70"/>
      <c r="AC71" s="70"/>
      <c r="AD71" s="70"/>
      <c r="AE71" s="71"/>
      <c r="AF71" s="70"/>
      <c r="AG71" s="70"/>
      <c r="AH71" s="70"/>
      <c r="AI71" s="71"/>
      <c r="AJ71" s="70"/>
      <c r="AK71" s="70"/>
    </row>
    <row r="72" spans="1:37" s="69" customFormat="1" x14ac:dyDescent="0.3">
      <c r="A72" s="69">
        <v>14161100</v>
      </c>
      <c r="B72" s="69">
        <v>23773429</v>
      </c>
      <c r="C72" s="69" t="s">
        <v>59</v>
      </c>
      <c r="D72" s="69" t="s">
        <v>165</v>
      </c>
      <c r="E72" s="80"/>
      <c r="F72" s="70">
        <v>0.82499999999999996</v>
      </c>
      <c r="G72" s="70" t="str">
        <f t="shared" ref="G72:G73" si="369">IF(F72&gt;0.8,"VG",IF(F72&gt;0.7,"G",IF(F72&gt;0.45,"S","NS")))</f>
        <v>VG</v>
      </c>
      <c r="H72" s="70"/>
      <c r="I72" s="70"/>
      <c r="J72" s="70"/>
      <c r="K72" s="71">
        <v>-6.7000000000000004E-2</v>
      </c>
      <c r="L72" s="70" t="str">
        <f t="shared" ref="L72:L73" si="370">IF(ABS(K72)&lt;5%,"VG",IF(ABS(K72)&lt;10%,"G",IF(ABS(K72)&lt;15%,"S","NS")))</f>
        <v>G</v>
      </c>
      <c r="M72" s="70"/>
      <c r="N72" s="70"/>
      <c r="O72" s="70"/>
      <c r="P72" s="70">
        <v>0.41299999999999998</v>
      </c>
      <c r="Q72" s="70" t="str">
        <f t="shared" ref="Q72:Q73" si="371">IF(P72&lt;=0.5,"VG",IF(P72&lt;=0.6,"G",IF(P72&lt;=0.7,"S","NS")))</f>
        <v>VG</v>
      </c>
      <c r="R72" s="70"/>
      <c r="S72" s="70"/>
      <c r="T72" s="70"/>
      <c r="U72" s="70">
        <v>0.89500000000000002</v>
      </c>
      <c r="V72" s="70" t="str">
        <f t="shared" ref="V72:V73" si="372">IF(U72&gt;0.85,"VG",IF(U72&gt;0.75,"G",IF(U72&gt;0.6,"S","NS")))</f>
        <v>VG</v>
      </c>
      <c r="W72" s="70"/>
      <c r="X72" s="70"/>
      <c r="Y72" s="70"/>
      <c r="Z72" s="70"/>
      <c r="AA72" s="71"/>
      <c r="AB72" s="70"/>
      <c r="AC72" s="70"/>
      <c r="AD72" s="70"/>
      <c r="AE72" s="71"/>
      <c r="AF72" s="70"/>
      <c r="AG72" s="70"/>
      <c r="AH72" s="70"/>
      <c r="AI72" s="71"/>
      <c r="AJ72" s="70"/>
      <c r="AK72" s="70"/>
    </row>
    <row r="73" spans="1:37" s="63" customFormat="1" x14ac:dyDescent="0.3">
      <c r="A73" s="63">
        <v>14161100</v>
      </c>
      <c r="B73" s="63">
        <v>23773429</v>
      </c>
      <c r="C73" s="63" t="s">
        <v>59</v>
      </c>
      <c r="D73" s="63" t="s">
        <v>174</v>
      </c>
      <c r="E73" s="79">
        <v>1.3</v>
      </c>
      <c r="F73" s="64">
        <v>0.85599999999999998</v>
      </c>
      <c r="G73" s="64" t="str">
        <f t="shared" si="369"/>
        <v>VG</v>
      </c>
      <c r="H73" s="64"/>
      <c r="I73" s="64"/>
      <c r="J73" s="64"/>
      <c r="K73" s="65">
        <v>-7.4999999999999997E-2</v>
      </c>
      <c r="L73" s="64" t="str">
        <f t="shared" si="370"/>
        <v>G</v>
      </c>
      <c r="M73" s="64"/>
      <c r="N73" s="64"/>
      <c r="O73" s="64"/>
      <c r="P73" s="64">
        <v>0.373</v>
      </c>
      <c r="Q73" s="64" t="str">
        <f t="shared" si="371"/>
        <v>VG</v>
      </c>
      <c r="R73" s="64"/>
      <c r="S73" s="64"/>
      <c r="T73" s="64"/>
      <c r="U73" s="64">
        <v>0.92500000000000004</v>
      </c>
      <c r="V73" s="64" t="str">
        <f t="shared" si="372"/>
        <v>VG</v>
      </c>
      <c r="W73" s="64"/>
      <c r="X73" s="64"/>
      <c r="Y73" s="64"/>
      <c r="Z73" s="64"/>
      <c r="AA73" s="65"/>
      <c r="AB73" s="64"/>
      <c r="AC73" s="64"/>
      <c r="AD73" s="64"/>
      <c r="AE73" s="65"/>
      <c r="AF73" s="64"/>
      <c r="AG73" s="64"/>
      <c r="AH73" s="64"/>
      <c r="AI73" s="65"/>
      <c r="AJ73" s="64"/>
      <c r="AK73" s="64"/>
    </row>
    <row r="74" spans="1:37" s="63" customFormat="1" ht="28.8" x14ac:dyDescent="0.3">
      <c r="A74" s="63">
        <v>14161100</v>
      </c>
      <c r="B74" s="63">
        <v>23773429</v>
      </c>
      <c r="C74" s="63" t="s">
        <v>59</v>
      </c>
      <c r="D74" s="90" t="s">
        <v>175</v>
      </c>
      <c r="E74" s="79">
        <v>1.2</v>
      </c>
      <c r="F74" s="64">
        <v>0.85599999999999998</v>
      </c>
      <c r="G74" s="64" t="str">
        <f t="shared" ref="G74" si="373">IF(F74&gt;0.8,"VG",IF(F74&gt;0.7,"G",IF(F74&gt;0.45,"S","NS")))</f>
        <v>VG</v>
      </c>
      <c r="H74" s="64"/>
      <c r="I74" s="64"/>
      <c r="J74" s="64"/>
      <c r="K74" s="65">
        <v>-7.2999999999999995E-2</v>
      </c>
      <c r="L74" s="64" t="str">
        <f t="shared" ref="L74" si="374">IF(ABS(K74)&lt;5%,"VG",IF(ABS(K74)&lt;10%,"G",IF(ABS(K74)&lt;15%,"S","NS")))</f>
        <v>G</v>
      </c>
      <c r="M74" s="64"/>
      <c r="N74" s="64"/>
      <c r="O74" s="64"/>
      <c r="P74" s="64">
        <v>0.373</v>
      </c>
      <c r="Q74" s="64" t="str">
        <f t="shared" ref="Q74" si="375">IF(P74&lt;=0.5,"VG",IF(P74&lt;=0.6,"G",IF(P74&lt;=0.7,"S","NS")))</f>
        <v>VG</v>
      </c>
      <c r="R74" s="64"/>
      <c r="S74" s="64"/>
      <c r="T74" s="64"/>
      <c r="U74" s="64">
        <v>0.92500000000000004</v>
      </c>
      <c r="V74" s="64" t="str">
        <f t="shared" ref="V74" si="376">IF(U74&gt;0.85,"VG",IF(U74&gt;0.75,"G",IF(U74&gt;0.6,"S","NS")))</f>
        <v>VG</v>
      </c>
      <c r="W74" s="64"/>
      <c r="X74" s="64"/>
      <c r="Y74" s="64"/>
      <c r="Z74" s="64"/>
      <c r="AA74" s="65"/>
      <c r="AB74" s="64"/>
      <c r="AC74" s="64"/>
      <c r="AD74" s="64"/>
      <c r="AE74" s="65"/>
      <c r="AF74" s="64"/>
      <c r="AG74" s="64"/>
      <c r="AH74" s="64"/>
      <c r="AI74" s="65"/>
      <c r="AJ74" s="64"/>
      <c r="AK74" s="64"/>
    </row>
    <row r="75" spans="1:37" s="63" customFormat="1" x14ac:dyDescent="0.3">
      <c r="A75" s="63">
        <v>14161100</v>
      </c>
      <c r="B75" s="63">
        <v>23773429</v>
      </c>
      <c r="C75" s="63" t="s">
        <v>59</v>
      </c>
      <c r="D75" s="90" t="s">
        <v>177</v>
      </c>
      <c r="E75" s="79">
        <v>0.9</v>
      </c>
      <c r="F75" s="64">
        <v>0.92</v>
      </c>
      <c r="G75" s="64" t="str">
        <f t="shared" ref="G75" si="377">IF(F75&gt;0.8,"VG",IF(F75&gt;0.7,"G",IF(F75&gt;0.45,"S","NS")))</f>
        <v>VG</v>
      </c>
      <c r="H75" s="64"/>
      <c r="I75" s="64"/>
      <c r="J75" s="64"/>
      <c r="K75" s="65">
        <v>-8.0000000000000002E-3</v>
      </c>
      <c r="L75" s="64" t="str">
        <f t="shared" ref="L75" si="378">IF(ABS(K75)&lt;5%,"VG",IF(ABS(K75)&lt;10%,"G",IF(ABS(K75)&lt;15%,"S","NS")))</f>
        <v>VG</v>
      </c>
      <c r="M75" s="64"/>
      <c r="N75" s="64"/>
      <c r="O75" s="64"/>
      <c r="P75" s="64">
        <v>0.28000000000000003</v>
      </c>
      <c r="Q75" s="64" t="str">
        <f t="shared" ref="Q75" si="379">IF(P75&lt;=0.5,"VG",IF(P75&lt;=0.6,"G",IF(P75&lt;=0.7,"S","NS")))</f>
        <v>VG</v>
      </c>
      <c r="R75" s="64"/>
      <c r="S75" s="64"/>
      <c r="T75" s="64"/>
      <c r="U75" s="64">
        <v>0.92500000000000004</v>
      </c>
      <c r="V75" s="64" t="str">
        <f t="shared" ref="V75" si="380">IF(U75&gt;0.85,"VG",IF(U75&gt;0.75,"G",IF(U75&gt;0.6,"S","NS")))</f>
        <v>VG</v>
      </c>
      <c r="W75" s="64"/>
      <c r="X75" s="64"/>
      <c r="Y75" s="64"/>
      <c r="Z75" s="64"/>
      <c r="AA75" s="65"/>
      <c r="AB75" s="64"/>
      <c r="AC75" s="64"/>
      <c r="AD75" s="64"/>
      <c r="AE75" s="65"/>
      <c r="AF75" s="64"/>
      <c r="AG75" s="64"/>
      <c r="AH75" s="64"/>
      <c r="AI75" s="65"/>
      <c r="AJ75" s="64"/>
      <c r="AK75" s="64"/>
    </row>
    <row r="76" spans="1:37" s="63" customFormat="1" x14ac:dyDescent="0.3">
      <c r="A76" s="63">
        <v>14161100</v>
      </c>
      <c r="B76" s="63">
        <v>23773429</v>
      </c>
      <c r="C76" s="63" t="s">
        <v>59</v>
      </c>
      <c r="D76" s="107" t="s">
        <v>178</v>
      </c>
      <c r="E76" s="79">
        <v>1.3</v>
      </c>
      <c r="F76" s="64">
        <v>0.86</v>
      </c>
      <c r="G76" s="64" t="str">
        <f t="shared" ref="G76" si="381">IF(F76&gt;0.8,"VG",IF(F76&gt;0.7,"G",IF(F76&gt;0.45,"S","NS")))</f>
        <v>VG</v>
      </c>
      <c r="H76" s="64"/>
      <c r="I76" s="64"/>
      <c r="J76" s="64"/>
      <c r="K76" s="65">
        <v>0.14599999999999999</v>
      </c>
      <c r="L76" s="64" t="str">
        <f t="shared" ref="L76" si="382">IF(ABS(K76)&lt;5%,"VG",IF(ABS(K76)&lt;10%,"G",IF(ABS(K76)&lt;15%,"S","NS")))</f>
        <v>S</v>
      </c>
      <c r="M76" s="64"/>
      <c r="N76" s="64"/>
      <c r="O76" s="64"/>
      <c r="P76" s="64">
        <v>0.36</v>
      </c>
      <c r="Q76" s="64" t="str">
        <f t="shared" ref="Q76" si="383">IF(P76&lt;=0.5,"VG",IF(P76&lt;=0.6,"G",IF(P76&lt;=0.7,"S","NS")))</f>
        <v>VG</v>
      </c>
      <c r="R76" s="64"/>
      <c r="S76" s="64"/>
      <c r="T76" s="64"/>
      <c r="U76" s="64">
        <v>0.95</v>
      </c>
      <c r="V76" s="64" t="str">
        <f t="shared" ref="V76" si="384">IF(U76&gt;0.85,"VG",IF(U76&gt;0.75,"G",IF(U76&gt;0.6,"S","NS")))</f>
        <v>VG</v>
      </c>
      <c r="W76" s="64"/>
      <c r="X76" s="64"/>
      <c r="Y76" s="64"/>
      <c r="Z76" s="64"/>
      <c r="AA76" s="65"/>
      <c r="AB76" s="64"/>
      <c r="AC76" s="64"/>
      <c r="AD76" s="64"/>
      <c r="AE76" s="65"/>
      <c r="AF76" s="64"/>
      <c r="AG76" s="64"/>
      <c r="AH76" s="64"/>
      <c r="AI76" s="65"/>
      <c r="AJ76" s="64"/>
      <c r="AK76" s="64"/>
    </row>
    <row r="77" spans="1:37" s="69" customFormat="1" x14ac:dyDescent="0.3">
      <c r="D77" s="91"/>
      <c r="E77" s="80"/>
      <c r="F77" s="70"/>
      <c r="G77" s="70"/>
      <c r="H77" s="70"/>
      <c r="I77" s="70"/>
      <c r="J77" s="70"/>
      <c r="K77" s="71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1"/>
      <c r="AB77" s="70"/>
      <c r="AC77" s="70"/>
      <c r="AD77" s="70"/>
      <c r="AE77" s="71"/>
      <c r="AF77" s="70"/>
      <c r="AG77" s="70"/>
      <c r="AH77" s="70"/>
      <c r="AI77" s="71"/>
      <c r="AJ77" s="70"/>
      <c r="AK77" s="70"/>
    </row>
    <row r="78" spans="1:37" s="69" customFormat="1" x14ac:dyDescent="0.3">
      <c r="A78" s="69">
        <v>14162200</v>
      </c>
      <c r="B78" s="69">
        <v>23773405</v>
      </c>
      <c r="C78" s="69" t="s">
        <v>10</v>
      </c>
      <c r="D78" s="69" t="s">
        <v>160</v>
      </c>
      <c r="E78" s="77"/>
      <c r="F78" s="70">
        <v>0.23400000000000001</v>
      </c>
      <c r="G78" s="70" t="str">
        <f t="shared" si="361"/>
        <v>NS</v>
      </c>
      <c r="H78" s="70"/>
      <c r="I78" s="70"/>
      <c r="J78" s="70"/>
      <c r="K78" s="71">
        <v>0.21199999999999999</v>
      </c>
      <c r="L78" s="70" t="str">
        <f t="shared" si="362"/>
        <v>NS</v>
      </c>
      <c r="M78" s="70"/>
      <c r="N78" s="70"/>
      <c r="O78" s="70"/>
      <c r="P78" s="70">
        <v>0.80800000000000005</v>
      </c>
      <c r="Q78" s="70" t="str">
        <f t="shared" si="363"/>
        <v>NS</v>
      </c>
      <c r="R78" s="70"/>
      <c r="S78" s="70"/>
      <c r="T78" s="70"/>
      <c r="U78" s="70">
        <v>0.47</v>
      </c>
      <c r="V78" s="70" t="str">
        <f t="shared" si="364"/>
        <v>NS</v>
      </c>
      <c r="W78" s="70"/>
      <c r="X78" s="70"/>
      <c r="Y78" s="70"/>
      <c r="Z78" s="70"/>
      <c r="AA78" s="71"/>
      <c r="AB78" s="70"/>
      <c r="AC78" s="70"/>
      <c r="AD78" s="70"/>
      <c r="AE78" s="71"/>
      <c r="AF78" s="70"/>
      <c r="AG78" s="70"/>
      <c r="AH78" s="70"/>
      <c r="AI78" s="71"/>
      <c r="AJ78" s="70"/>
      <c r="AK78" s="70"/>
    </row>
    <row r="79" spans="1:37" s="69" customFormat="1" x14ac:dyDescent="0.3">
      <c r="A79" s="69">
        <v>14162200</v>
      </c>
      <c r="B79" s="69">
        <v>23773405</v>
      </c>
      <c r="C79" s="69" t="s">
        <v>10</v>
      </c>
      <c r="D79" s="69" t="s">
        <v>162</v>
      </c>
      <c r="E79" s="77"/>
      <c r="F79" s="70">
        <v>-5.95</v>
      </c>
      <c r="G79" s="70" t="str">
        <f t="shared" ref="G79" si="385">IF(F79&gt;0.8,"VG",IF(F79&gt;0.7,"G",IF(F79&gt;0.45,"S","NS")))</f>
        <v>NS</v>
      </c>
      <c r="H79" s="70"/>
      <c r="I79" s="70"/>
      <c r="J79" s="70"/>
      <c r="K79" s="71">
        <v>-0.44</v>
      </c>
      <c r="L79" s="70" t="str">
        <f t="shared" ref="L79" si="386">IF(ABS(K79)&lt;5%,"VG",IF(ABS(K79)&lt;10%,"G",IF(ABS(K79)&lt;15%,"S","NS")))</f>
        <v>NS</v>
      </c>
      <c r="M79" s="70"/>
      <c r="N79" s="70"/>
      <c r="O79" s="70"/>
      <c r="P79" s="70">
        <v>1.246</v>
      </c>
      <c r="Q79" s="70" t="str">
        <f t="shared" ref="Q79" si="387">IF(P79&lt;=0.5,"VG",IF(P79&lt;=0.6,"G",IF(P79&lt;=0.7,"S","NS")))</f>
        <v>NS</v>
      </c>
      <c r="R79" s="70"/>
      <c r="S79" s="70"/>
      <c r="T79" s="70"/>
      <c r="U79" s="70">
        <v>0.64600000000000002</v>
      </c>
      <c r="V79" s="70" t="str">
        <f t="shared" ref="V79" si="388">IF(U79&gt;0.85,"VG",IF(U79&gt;0.75,"G",IF(U79&gt;0.6,"S","NS")))</f>
        <v>S</v>
      </c>
      <c r="W79" s="70"/>
      <c r="X79" s="70"/>
      <c r="Y79" s="70"/>
      <c r="Z79" s="70"/>
      <c r="AA79" s="71"/>
      <c r="AB79" s="70"/>
      <c r="AC79" s="70"/>
      <c r="AD79" s="70"/>
      <c r="AE79" s="71"/>
      <c r="AF79" s="70"/>
      <c r="AG79" s="70"/>
      <c r="AH79" s="70"/>
      <c r="AI79" s="71"/>
      <c r="AJ79" s="70"/>
      <c r="AK79" s="70"/>
    </row>
    <row r="80" spans="1:37" s="63" customFormat="1" x14ac:dyDescent="0.3">
      <c r="A80" s="63">
        <v>14162200</v>
      </c>
      <c r="B80" s="63">
        <v>23773405</v>
      </c>
      <c r="C80" s="63" t="s">
        <v>10</v>
      </c>
      <c r="D80" s="63" t="s">
        <v>163</v>
      </c>
      <c r="E80" s="79">
        <v>0.09</v>
      </c>
      <c r="F80" s="64">
        <v>0.51700000000000002</v>
      </c>
      <c r="G80" s="64" t="str">
        <f t="shared" ref="G80" si="389">IF(F80&gt;0.8,"VG",IF(F80&gt;0.7,"G",IF(F80&gt;0.45,"S","NS")))</f>
        <v>S</v>
      </c>
      <c r="H80" s="64"/>
      <c r="I80" s="64"/>
      <c r="J80" s="64"/>
      <c r="K80" s="65">
        <v>-1.0999999999999999E-2</v>
      </c>
      <c r="L80" s="64" t="str">
        <f t="shared" ref="L80" si="390">IF(ABS(K80)&lt;5%,"VG",IF(ABS(K80)&lt;10%,"G",IF(ABS(K80)&lt;15%,"S","NS")))</f>
        <v>VG</v>
      </c>
      <c r="M80" s="64"/>
      <c r="N80" s="64"/>
      <c r="O80" s="64"/>
      <c r="P80" s="64">
        <v>0.69399999999999995</v>
      </c>
      <c r="Q80" s="64" t="str">
        <f t="shared" ref="Q80" si="391">IF(P80&lt;=0.5,"VG",IF(P80&lt;=0.6,"G",IF(P80&lt;=0.7,"S","NS")))</f>
        <v>S</v>
      </c>
      <c r="R80" s="64"/>
      <c r="S80" s="64"/>
      <c r="T80" s="64"/>
      <c r="U80" s="64">
        <v>0.61699999999999999</v>
      </c>
      <c r="V80" s="64" t="str">
        <f t="shared" ref="V80" si="392">IF(U80&gt;0.85,"VG",IF(U80&gt;0.75,"G",IF(U80&gt;0.6,"S","NS")))</f>
        <v>S</v>
      </c>
      <c r="W80" s="64"/>
      <c r="X80" s="64"/>
      <c r="Y80" s="64"/>
      <c r="Z80" s="64"/>
      <c r="AA80" s="65"/>
      <c r="AB80" s="64"/>
      <c r="AC80" s="64"/>
      <c r="AD80" s="64"/>
      <c r="AE80" s="65"/>
      <c r="AF80" s="64"/>
      <c r="AG80" s="64"/>
      <c r="AH80" s="64"/>
      <c r="AI80" s="65"/>
      <c r="AJ80" s="64"/>
      <c r="AK80" s="64"/>
    </row>
    <row r="81" spans="1:37" s="63" customFormat="1" x14ac:dyDescent="0.3">
      <c r="A81" s="63">
        <v>14162200</v>
      </c>
      <c r="B81" s="63">
        <v>23773405</v>
      </c>
      <c r="C81" s="63" t="s">
        <v>10</v>
      </c>
      <c r="D81" s="63" t="s">
        <v>166</v>
      </c>
      <c r="E81" s="79">
        <v>0.09</v>
      </c>
      <c r="F81" s="64">
        <v>0.51700000000000002</v>
      </c>
      <c r="G81" s="64" t="str">
        <f t="shared" ref="G81" si="393">IF(F81&gt;0.8,"VG",IF(F81&gt;0.7,"G",IF(F81&gt;0.45,"S","NS")))</f>
        <v>S</v>
      </c>
      <c r="H81" s="64"/>
      <c r="I81" s="64"/>
      <c r="J81" s="64"/>
      <c r="K81" s="65">
        <v>-1.0999999999999999E-2</v>
      </c>
      <c r="L81" s="64" t="str">
        <f t="shared" ref="L81" si="394">IF(ABS(K81)&lt;5%,"VG",IF(ABS(K81)&lt;10%,"G",IF(ABS(K81)&lt;15%,"S","NS")))</f>
        <v>VG</v>
      </c>
      <c r="M81" s="64"/>
      <c r="N81" s="64"/>
      <c r="O81" s="64"/>
      <c r="P81" s="64">
        <v>0.69399999999999995</v>
      </c>
      <c r="Q81" s="64" t="str">
        <f t="shared" ref="Q81" si="395">IF(P81&lt;=0.5,"VG",IF(P81&lt;=0.6,"G",IF(P81&lt;=0.7,"S","NS")))</f>
        <v>S</v>
      </c>
      <c r="R81" s="64"/>
      <c r="S81" s="64"/>
      <c r="T81" s="64"/>
      <c r="U81" s="64">
        <v>0.61599999999999999</v>
      </c>
      <c r="V81" s="64" t="str">
        <f t="shared" ref="V81" si="396">IF(U81&gt;0.85,"VG",IF(U81&gt;0.75,"G",IF(U81&gt;0.6,"S","NS")))</f>
        <v>S</v>
      </c>
      <c r="W81" s="64"/>
      <c r="X81" s="64"/>
      <c r="Y81" s="64"/>
      <c r="Z81" s="64"/>
      <c r="AA81" s="65"/>
      <c r="AB81" s="64"/>
      <c r="AC81" s="64"/>
      <c r="AD81" s="64"/>
      <c r="AE81" s="65"/>
      <c r="AF81" s="64"/>
      <c r="AG81" s="64"/>
      <c r="AH81" s="64"/>
      <c r="AI81" s="65"/>
      <c r="AJ81" s="64"/>
      <c r="AK81" s="64"/>
    </row>
    <row r="82" spans="1:37" s="76" customFormat="1" x14ac:dyDescent="0.3">
      <c r="A82" s="76">
        <v>14162200</v>
      </c>
      <c r="B82" s="76">
        <v>23773405</v>
      </c>
      <c r="C82" s="76" t="s">
        <v>10</v>
      </c>
      <c r="D82" s="76" t="s">
        <v>167</v>
      </c>
      <c r="E82" s="77">
        <v>1.25</v>
      </c>
      <c r="F82" s="16">
        <v>0.17799999999999999</v>
      </c>
      <c r="G82" s="16" t="str">
        <f t="shared" ref="G82" si="397">IF(F82&gt;0.8,"VG",IF(F82&gt;0.7,"G",IF(F82&gt;0.45,"S","NS")))</f>
        <v>NS</v>
      </c>
      <c r="H82" s="16"/>
      <c r="I82" s="16"/>
      <c r="J82" s="16"/>
      <c r="K82" s="28">
        <v>-0.13</v>
      </c>
      <c r="L82" s="16" t="str">
        <f t="shared" ref="L82" si="398">IF(ABS(K82)&lt;5%,"VG",IF(ABS(K82)&lt;10%,"G",IF(ABS(K82)&lt;15%,"S","NS")))</f>
        <v>S</v>
      </c>
      <c r="M82" s="16"/>
      <c r="N82" s="16"/>
      <c r="O82" s="16"/>
      <c r="P82" s="16">
        <v>0.85399999999999998</v>
      </c>
      <c r="Q82" s="16" t="str">
        <f t="shared" ref="Q82" si="399">IF(P82&lt;=0.5,"VG",IF(P82&lt;=0.6,"G",IF(P82&lt;=0.7,"S","NS")))</f>
        <v>NS</v>
      </c>
      <c r="R82" s="16"/>
      <c r="S82" s="16"/>
      <c r="T82" s="16"/>
      <c r="U82" s="16">
        <v>0.61599999999999999</v>
      </c>
      <c r="V82" s="16" t="str">
        <f t="shared" ref="V82" si="400">IF(U82&gt;0.85,"VG",IF(U82&gt;0.75,"G",IF(U82&gt;0.6,"S","NS")))</f>
        <v>S</v>
      </c>
      <c r="W82" s="16"/>
      <c r="X82" s="16"/>
      <c r="Y82" s="16"/>
      <c r="Z82" s="16"/>
      <c r="AA82" s="28"/>
      <c r="AB82" s="16"/>
      <c r="AC82" s="16"/>
      <c r="AD82" s="16"/>
      <c r="AE82" s="28"/>
      <c r="AF82" s="16"/>
      <c r="AG82" s="16"/>
      <c r="AH82" s="16"/>
      <c r="AI82" s="28"/>
      <c r="AJ82" s="16"/>
      <c r="AK82" s="16"/>
    </row>
    <row r="83" spans="1:37" s="63" customFormat="1" x14ac:dyDescent="0.3">
      <c r="A83" s="63">
        <v>14162200</v>
      </c>
      <c r="B83" s="63">
        <v>23773405</v>
      </c>
      <c r="C83" s="63" t="s">
        <v>10</v>
      </c>
      <c r="D83" s="63" t="s">
        <v>174</v>
      </c>
      <c r="E83" s="79">
        <v>2</v>
      </c>
      <c r="F83" s="64">
        <v>0.51200000000000001</v>
      </c>
      <c r="G83" s="64" t="str">
        <f t="shared" ref="G83" si="401">IF(F83&gt;0.8,"VG",IF(F83&gt;0.7,"G",IF(F83&gt;0.45,"S","NS")))</f>
        <v>S</v>
      </c>
      <c r="H83" s="64"/>
      <c r="I83" s="64"/>
      <c r="J83" s="64"/>
      <c r="K83" s="65">
        <v>-6.0000000000000001E-3</v>
      </c>
      <c r="L83" s="64" t="str">
        <f t="shared" ref="L83" si="402">IF(ABS(K83)&lt;5%,"VG",IF(ABS(K83)&lt;10%,"G",IF(ABS(K83)&lt;15%,"S","NS")))</f>
        <v>VG</v>
      </c>
      <c r="M83" s="64"/>
      <c r="N83" s="64"/>
      <c r="O83" s="64"/>
      <c r="P83" s="81">
        <v>0.70199999999999996</v>
      </c>
      <c r="Q83" s="64" t="str">
        <f t="shared" ref="Q83" si="403">IF(P83&lt;=0.5,"VG",IF(P83&lt;=0.6,"G",IF(P83&lt;=0.7,"S","NS")))</f>
        <v>NS</v>
      </c>
      <c r="R83" s="64"/>
      <c r="S83" s="64"/>
      <c r="T83" s="64"/>
      <c r="U83" s="64">
        <v>0.58899999999999997</v>
      </c>
      <c r="V83" s="64" t="str">
        <f t="shared" ref="V83" si="404">IF(U83&gt;0.85,"VG",IF(U83&gt;0.75,"G",IF(U83&gt;0.6,"S","NS")))</f>
        <v>NS</v>
      </c>
      <c r="W83" s="64"/>
      <c r="X83" s="64"/>
      <c r="Y83" s="64"/>
      <c r="Z83" s="64"/>
      <c r="AA83" s="65"/>
      <c r="AB83" s="64"/>
      <c r="AC83" s="64"/>
      <c r="AD83" s="64"/>
      <c r="AE83" s="65"/>
      <c r="AF83" s="64"/>
      <c r="AG83" s="64"/>
      <c r="AH83" s="64"/>
      <c r="AI83" s="65"/>
      <c r="AJ83" s="64"/>
      <c r="AK83" s="64"/>
    </row>
    <row r="84" spans="1:37" s="63" customFormat="1" ht="28.8" x14ac:dyDescent="0.3">
      <c r="A84" s="63">
        <v>14162200</v>
      </c>
      <c r="B84" s="63">
        <v>23773405</v>
      </c>
      <c r="C84" s="63" t="s">
        <v>10</v>
      </c>
      <c r="D84" s="90" t="s">
        <v>175</v>
      </c>
      <c r="E84" s="79">
        <v>2</v>
      </c>
      <c r="F84" s="64">
        <v>0.53</v>
      </c>
      <c r="G84" s="64" t="str">
        <f t="shared" ref="G84" si="405">IF(F84&gt;0.8,"VG",IF(F84&gt;0.7,"G",IF(F84&gt;0.45,"S","NS")))</f>
        <v>S</v>
      </c>
      <c r="H84" s="64"/>
      <c r="I84" s="64"/>
      <c r="J84" s="64"/>
      <c r="K84" s="65">
        <v>1.2E-2</v>
      </c>
      <c r="L84" s="64" t="str">
        <f t="shared" ref="L84" si="406">IF(ABS(K84)&lt;5%,"VG",IF(ABS(K84)&lt;10%,"G",IF(ABS(K84)&lt;15%,"S","NS")))</f>
        <v>VG</v>
      </c>
      <c r="M84" s="64"/>
      <c r="N84" s="64"/>
      <c r="O84" s="64"/>
      <c r="P84" s="64">
        <v>0.69</v>
      </c>
      <c r="Q84" s="64" t="str">
        <f t="shared" ref="Q84" si="407">IF(P84&lt;=0.5,"VG",IF(P84&lt;=0.6,"G",IF(P84&lt;=0.7,"S","NS")))</f>
        <v>S</v>
      </c>
      <c r="R84" s="64"/>
      <c r="S84" s="64"/>
      <c r="T84" s="64"/>
      <c r="U84" s="64">
        <v>0.6</v>
      </c>
      <c r="V84" s="64" t="str">
        <f t="shared" ref="V84" si="408">IF(U84&gt;0.85,"VG",IF(U84&gt;0.75,"G",IF(U84&gt;0.6,"S","NS")))</f>
        <v>NS</v>
      </c>
      <c r="W84" s="64"/>
      <c r="X84" s="64"/>
      <c r="Y84" s="64"/>
      <c r="Z84" s="64"/>
      <c r="AA84" s="65"/>
      <c r="AB84" s="64"/>
      <c r="AC84" s="64"/>
      <c r="AD84" s="64"/>
      <c r="AE84" s="65"/>
      <c r="AF84" s="64"/>
      <c r="AG84" s="64"/>
      <c r="AH84" s="64"/>
      <c r="AI84" s="65"/>
      <c r="AJ84" s="64"/>
      <c r="AK84" s="64"/>
    </row>
    <row r="85" spans="1:37" s="63" customFormat="1" x14ac:dyDescent="0.3">
      <c r="A85" s="63">
        <v>14162200</v>
      </c>
      <c r="B85" s="63">
        <v>23773405</v>
      </c>
      <c r="C85" s="63" t="s">
        <v>10</v>
      </c>
      <c r="D85" s="90" t="s">
        <v>177</v>
      </c>
      <c r="E85" s="79">
        <v>1.8</v>
      </c>
      <c r="F85" s="64">
        <v>0.54</v>
      </c>
      <c r="G85" s="64" t="str">
        <f t="shared" ref="G85" si="409">IF(F85&gt;0.8,"VG",IF(F85&gt;0.7,"G",IF(F85&gt;0.45,"S","NS")))</f>
        <v>S</v>
      </c>
      <c r="H85" s="64"/>
      <c r="I85" s="64"/>
      <c r="J85" s="64"/>
      <c r="K85" s="65">
        <v>0.13300000000000001</v>
      </c>
      <c r="L85" s="64" t="str">
        <f t="shared" ref="L85" si="410">IF(ABS(K85)&lt;5%,"VG",IF(ABS(K85)&lt;10%,"G",IF(ABS(K85)&lt;15%,"S","NS")))</f>
        <v>S</v>
      </c>
      <c r="M85" s="64"/>
      <c r="N85" s="64"/>
      <c r="O85" s="64"/>
      <c r="P85" s="64">
        <v>0.65</v>
      </c>
      <c r="Q85" s="64" t="str">
        <f t="shared" ref="Q85" si="411">IF(P85&lt;=0.5,"VG",IF(P85&lt;=0.6,"G",IF(P85&lt;=0.7,"S","NS")))</f>
        <v>S</v>
      </c>
      <c r="R85" s="64"/>
      <c r="S85" s="64"/>
      <c r="T85" s="64"/>
      <c r="U85" s="64">
        <v>0.63</v>
      </c>
      <c r="V85" s="64" t="str">
        <f t="shared" ref="V85" si="412">IF(U85&gt;0.85,"VG",IF(U85&gt;0.75,"G",IF(U85&gt;0.6,"S","NS")))</f>
        <v>S</v>
      </c>
      <c r="W85" s="64"/>
      <c r="X85" s="64"/>
      <c r="Y85" s="64"/>
      <c r="Z85" s="64"/>
      <c r="AA85" s="65"/>
      <c r="AB85" s="64"/>
      <c r="AC85" s="64"/>
      <c r="AD85" s="64"/>
      <c r="AE85" s="65"/>
      <c r="AF85" s="64"/>
      <c r="AG85" s="64"/>
      <c r="AH85" s="64"/>
      <c r="AI85" s="65"/>
      <c r="AJ85" s="64"/>
      <c r="AK85" s="64"/>
    </row>
    <row r="86" spans="1:37" s="76" customFormat="1" x14ac:dyDescent="0.3">
      <c r="A86" s="76">
        <v>14162200</v>
      </c>
      <c r="B86" s="76">
        <v>23773405</v>
      </c>
      <c r="C86" s="76" t="s">
        <v>10</v>
      </c>
      <c r="D86" s="127" t="s">
        <v>178</v>
      </c>
      <c r="E86" s="77">
        <v>2.2999999999999998</v>
      </c>
      <c r="F86" s="16">
        <v>0.23</v>
      </c>
      <c r="G86" s="16" t="str">
        <f t="shared" ref="G86" si="413">IF(F86&gt;0.8,"VG",IF(F86&gt;0.7,"G",IF(F86&gt;0.45,"S","NS")))</f>
        <v>NS</v>
      </c>
      <c r="H86" s="16"/>
      <c r="I86" s="16"/>
      <c r="J86" s="16"/>
      <c r="K86" s="28">
        <v>0.35799999999999998</v>
      </c>
      <c r="L86" s="16" t="str">
        <f t="shared" ref="L86" si="414">IF(ABS(K86)&lt;5%,"VG",IF(ABS(K86)&lt;10%,"G",IF(ABS(K86)&lt;15%,"S","NS")))</f>
        <v>NS</v>
      </c>
      <c r="M86" s="16"/>
      <c r="N86" s="16"/>
      <c r="O86" s="16"/>
      <c r="P86" s="16">
        <v>0.74</v>
      </c>
      <c r="Q86" s="16" t="str">
        <f t="shared" ref="Q86" si="415">IF(P86&lt;=0.5,"VG",IF(P86&lt;=0.6,"G",IF(P86&lt;=0.7,"S","NS")))</f>
        <v>NS</v>
      </c>
      <c r="R86" s="16"/>
      <c r="S86" s="16"/>
      <c r="T86" s="16"/>
      <c r="U86" s="16">
        <v>0.63</v>
      </c>
      <c r="V86" s="16" t="str">
        <f t="shared" ref="V86" si="416">IF(U86&gt;0.85,"VG",IF(U86&gt;0.75,"G",IF(U86&gt;0.6,"S","NS")))</f>
        <v>S</v>
      </c>
      <c r="W86" s="16"/>
      <c r="X86" s="16"/>
      <c r="Y86" s="16"/>
      <c r="Z86" s="16"/>
      <c r="AA86" s="28"/>
      <c r="AB86" s="16"/>
      <c r="AC86" s="16"/>
      <c r="AD86" s="16"/>
      <c r="AE86" s="28"/>
      <c r="AF86" s="16"/>
      <c r="AG86" s="16"/>
      <c r="AH86" s="16"/>
      <c r="AI86" s="28"/>
      <c r="AJ86" s="16"/>
      <c r="AK86" s="16"/>
    </row>
    <row r="87" spans="1:37" s="69" customFormat="1" x14ac:dyDescent="0.3">
      <c r="E87" s="80"/>
      <c r="F87" s="70"/>
      <c r="G87" s="70"/>
      <c r="H87" s="70"/>
      <c r="I87" s="70"/>
      <c r="J87" s="70"/>
      <c r="K87" s="71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1"/>
      <c r="AB87" s="70"/>
      <c r="AC87" s="70"/>
      <c r="AD87" s="70"/>
      <c r="AE87" s="71"/>
      <c r="AF87" s="70"/>
      <c r="AG87" s="70"/>
      <c r="AH87" s="70"/>
      <c r="AI87" s="71"/>
      <c r="AJ87" s="70"/>
      <c r="AK87" s="70"/>
    </row>
    <row r="88" spans="1:37" x14ac:dyDescent="0.3">
      <c r="A88">
        <v>14162500</v>
      </c>
      <c r="B88">
        <v>23772909</v>
      </c>
      <c r="C88" t="s">
        <v>11</v>
      </c>
      <c r="D88" t="s">
        <v>55</v>
      </c>
      <c r="F88" s="16">
        <v>0.88500000000000001</v>
      </c>
      <c r="G88" s="16" t="str">
        <f t="shared" si="361"/>
        <v>VG</v>
      </c>
      <c r="K88" s="19">
        <v>-1.6E-2</v>
      </c>
      <c r="L88" s="19" t="str">
        <f t="shared" si="362"/>
        <v>VG</v>
      </c>
      <c r="P88" s="17">
        <v>0.33700000000000002</v>
      </c>
      <c r="Q88" s="17" t="str">
        <f t="shared" si="363"/>
        <v>VG</v>
      </c>
      <c r="U88" s="18">
        <v>0.92100000000000004</v>
      </c>
      <c r="V88" s="18" t="str">
        <f t="shared" si="364"/>
        <v>VG</v>
      </c>
    </row>
    <row r="89" spans="1:37" s="69" customFormat="1" x14ac:dyDescent="0.3">
      <c r="A89" s="69">
        <v>14162500</v>
      </c>
      <c r="B89" s="69">
        <v>23772909</v>
      </c>
      <c r="C89" s="69" t="s">
        <v>11</v>
      </c>
      <c r="D89" s="69" t="s">
        <v>163</v>
      </c>
      <c r="E89" s="80"/>
      <c r="F89" s="70">
        <v>0.877</v>
      </c>
      <c r="G89" s="70" t="str">
        <f t="shared" si="361"/>
        <v>VG</v>
      </c>
      <c r="H89" s="70"/>
      <c r="I89" s="70"/>
      <c r="J89" s="70"/>
      <c r="K89" s="71">
        <v>-6.0000000000000001E-3</v>
      </c>
      <c r="L89" s="71" t="str">
        <f t="shared" si="362"/>
        <v>VG</v>
      </c>
      <c r="M89" s="70"/>
      <c r="N89" s="70"/>
      <c r="O89" s="70"/>
      <c r="P89" s="70">
        <v>0.34899999999999998</v>
      </c>
      <c r="Q89" s="70" t="str">
        <f t="shared" si="363"/>
        <v>VG</v>
      </c>
      <c r="R89" s="70"/>
      <c r="S89" s="70"/>
      <c r="T89" s="70"/>
      <c r="U89" s="70">
        <v>0.90100000000000002</v>
      </c>
      <c r="V89" s="70" t="str">
        <f t="shared" si="364"/>
        <v>VG</v>
      </c>
      <c r="W89" s="70"/>
      <c r="X89" s="70"/>
      <c r="Y89" s="70"/>
      <c r="Z89" s="70"/>
      <c r="AA89" s="71"/>
      <c r="AB89" s="70"/>
      <c r="AC89" s="70"/>
      <c r="AD89" s="70"/>
      <c r="AE89" s="71"/>
      <c r="AF89" s="70"/>
      <c r="AG89" s="70"/>
      <c r="AH89" s="70"/>
      <c r="AI89" s="71"/>
      <c r="AJ89" s="70"/>
      <c r="AK89" s="70"/>
    </row>
    <row r="90" spans="1:37" s="69" customFormat="1" x14ac:dyDescent="0.3">
      <c r="A90" s="69">
        <v>14162500</v>
      </c>
      <c r="B90" s="69">
        <v>23772909</v>
      </c>
      <c r="C90" s="69" t="s">
        <v>11</v>
      </c>
      <c r="D90" s="69" t="s">
        <v>165</v>
      </c>
      <c r="E90" s="80"/>
      <c r="F90" s="70">
        <v>0.78400000000000003</v>
      </c>
      <c r="G90" s="70" t="str">
        <f t="shared" si="361"/>
        <v>G</v>
      </c>
      <c r="H90" s="70"/>
      <c r="I90" s="70"/>
      <c r="J90" s="70"/>
      <c r="K90" s="71">
        <v>-4.4999999999999998E-2</v>
      </c>
      <c r="L90" s="71" t="str">
        <f t="shared" si="362"/>
        <v>VG</v>
      </c>
      <c r="M90" s="70"/>
      <c r="N90" s="70"/>
      <c r="O90" s="70"/>
      <c r="P90" s="70">
        <v>0.45800000000000002</v>
      </c>
      <c r="Q90" s="70" t="str">
        <f t="shared" si="363"/>
        <v>VG</v>
      </c>
      <c r="R90" s="70"/>
      <c r="S90" s="70"/>
      <c r="T90" s="70"/>
      <c r="U90" s="70">
        <v>0.876</v>
      </c>
      <c r="V90" s="70" t="str">
        <f t="shared" si="364"/>
        <v>VG</v>
      </c>
      <c r="W90" s="70"/>
      <c r="X90" s="70"/>
      <c r="Y90" s="70"/>
      <c r="Z90" s="70"/>
      <c r="AA90" s="71"/>
      <c r="AB90" s="70"/>
      <c r="AC90" s="70"/>
      <c r="AD90" s="70"/>
      <c r="AE90" s="71"/>
      <c r="AF90" s="70"/>
      <c r="AG90" s="70"/>
      <c r="AH90" s="70"/>
      <c r="AI90" s="71"/>
      <c r="AJ90" s="70"/>
      <c r="AK90" s="70"/>
    </row>
    <row r="91" spans="1:37" s="69" customFormat="1" x14ac:dyDescent="0.3">
      <c r="A91" s="69">
        <v>14162500</v>
      </c>
      <c r="B91" s="69">
        <v>23772909</v>
      </c>
      <c r="C91" s="69" t="s">
        <v>11</v>
      </c>
      <c r="D91" s="69" t="s">
        <v>168</v>
      </c>
      <c r="E91" s="80"/>
      <c r="F91" s="70">
        <v>0.9</v>
      </c>
      <c r="G91" s="70" t="str">
        <f t="shared" ref="G91" si="417">IF(F91&gt;0.8,"VG",IF(F91&gt;0.7,"G",IF(F91&gt;0.45,"S","NS")))</f>
        <v>VG</v>
      </c>
      <c r="H91" s="70"/>
      <c r="I91" s="70"/>
      <c r="J91" s="70"/>
      <c r="K91" s="71">
        <v>8.9999999999999993E-3</v>
      </c>
      <c r="L91" s="71" t="str">
        <f t="shared" ref="L91" si="418">IF(ABS(K91)&lt;5%,"VG",IF(ABS(K91)&lt;10%,"G",IF(ABS(K91)&lt;15%,"S","NS")))</f>
        <v>VG</v>
      </c>
      <c r="M91" s="70"/>
      <c r="N91" s="70"/>
      <c r="O91" s="70"/>
      <c r="P91" s="70">
        <v>0.315</v>
      </c>
      <c r="Q91" s="70" t="str">
        <f t="shared" ref="Q91" si="419">IF(P91&lt;=0.5,"VG",IF(P91&lt;=0.6,"G",IF(P91&lt;=0.7,"S","NS")))</f>
        <v>VG</v>
      </c>
      <c r="R91" s="70"/>
      <c r="S91" s="70"/>
      <c r="T91" s="70"/>
      <c r="U91" s="70">
        <v>0.91500000000000004</v>
      </c>
      <c r="V91" s="70" t="str">
        <f t="shared" ref="V91" si="420">IF(U91&gt;0.85,"VG",IF(U91&gt;0.75,"G",IF(U91&gt;0.6,"S","NS")))</f>
        <v>VG</v>
      </c>
      <c r="W91" s="70"/>
      <c r="X91" s="70"/>
      <c r="Y91" s="70"/>
      <c r="Z91" s="70"/>
      <c r="AA91" s="71"/>
      <c r="AB91" s="70"/>
      <c r="AC91" s="70"/>
      <c r="AD91" s="70"/>
      <c r="AE91" s="71"/>
      <c r="AF91" s="70"/>
      <c r="AG91" s="70"/>
      <c r="AH91" s="70"/>
      <c r="AI91" s="71"/>
      <c r="AJ91" s="70"/>
      <c r="AK91" s="70"/>
    </row>
    <row r="92" spans="1:37" s="63" customFormat="1" x14ac:dyDescent="0.3">
      <c r="A92" s="63">
        <v>14162500</v>
      </c>
      <c r="B92" s="63">
        <v>23772909</v>
      </c>
      <c r="C92" s="63" t="s">
        <v>11</v>
      </c>
      <c r="D92" s="63" t="s">
        <v>169</v>
      </c>
      <c r="E92" s="79"/>
      <c r="F92" s="64">
        <v>0.877</v>
      </c>
      <c r="G92" s="64" t="str">
        <f t="shared" ref="G92" si="421">IF(F92&gt;0.8,"VG",IF(F92&gt;0.7,"G",IF(F92&gt;0.45,"S","NS")))</f>
        <v>VG</v>
      </c>
      <c r="H92" s="64"/>
      <c r="I92" s="64"/>
      <c r="J92" s="64"/>
      <c r="K92" s="65">
        <v>-1.7999999999999999E-2</v>
      </c>
      <c r="L92" s="65" t="str">
        <f t="shared" ref="L92" si="422">IF(ABS(K92)&lt;5%,"VG",IF(ABS(K92)&lt;10%,"G",IF(ABS(K92)&lt;15%,"S","NS")))</f>
        <v>VG</v>
      </c>
      <c r="M92" s="64"/>
      <c r="N92" s="64"/>
      <c r="O92" s="64"/>
      <c r="P92" s="64">
        <v>0.34899999999999998</v>
      </c>
      <c r="Q92" s="64" t="str">
        <f t="shared" ref="Q92" si="423">IF(P92&lt;=0.5,"VG",IF(P92&lt;=0.6,"G",IF(P92&lt;=0.7,"S","NS")))</f>
        <v>VG</v>
      </c>
      <c r="R92" s="64"/>
      <c r="S92" s="64"/>
      <c r="T92" s="64"/>
      <c r="U92" s="64">
        <v>0.92900000000000005</v>
      </c>
      <c r="V92" s="64" t="str">
        <f t="shared" ref="V92" si="424">IF(U92&gt;0.85,"VG",IF(U92&gt;0.75,"G",IF(U92&gt;0.6,"S","NS")))</f>
        <v>VG</v>
      </c>
      <c r="W92" s="64"/>
      <c r="X92" s="64"/>
      <c r="Y92" s="64"/>
      <c r="Z92" s="64"/>
      <c r="AA92" s="65"/>
      <c r="AB92" s="64"/>
      <c r="AC92" s="64"/>
      <c r="AD92" s="64"/>
      <c r="AE92" s="65"/>
      <c r="AF92" s="64"/>
      <c r="AG92" s="64"/>
      <c r="AH92" s="64"/>
      <c r="AI92" s="65"/>
      <c r="AJ92" s="64"/>
      <c r="AK92" s="64"/>
    </row>
    <row r="93" spans="1:37" s="76" customFormat="1" x14ac:dyDescent="0.3">
      <c r="A93" s="76">
        <v>14162500</v>
      </c>
      <c r="B93" s="76">
        <v>23772909</v>
      </c>
      <c r="C93" s="76" t="s">
        <v>11</v>
      </c>
      <c r="D93" s="76" t="s">
        <v>170</v>
      </c>
      <c r="E93" s="77"/>
      <c r="F93" s="16">
        <v>-0.108</v>
      </c>
      <c r="G93" s="16" t="str">
        <f t="shared" ref="G93" si="425">IF(F93&gt;0.8,"VG",IF(F93&gt;0.7,"G",IF(F93&gt;0.45,"S","NS")))</f>
        <v>NS</v>
      </c>
      <c r="H93" s="16"/>
      <c r="I93" s="16"/>
      <c r="J93" s="16"/>
      <c r="K93" s="28">
        <v>-0.16300000000000001</v>
      </c>
      <c r="L93" s="28" t="str">
        <f t="shared" ref="L93" si="426">IF(ABS(K93)&lt;5%,"VG",IF(ABS(K93)&lt;10%,"G",IF(ABS(K93)&lt;15%,"S","NS")))</f>
        <v>NS</v>
      </c>
      <c r="M93" s="16"/>
      <c r="N93" s="16"/>
      <c r="O93" s="16"/>
      <c r="P93" s="16">
        <v>0.89500000000000002</v>
      </c>
      <c r="Q93" s="16" t="str">
        <f t="shared" ref="Q93" si="427">IF(P93&lt;=0.5,"VG",IF(P93&lt;=0.6,"G",IF(P93&lt;=0.7,"S","NS")))</f>
        <v>NS</v>
      </c>
      <c r="R93" s="16"/>
      <c r="S93" s="16"/>
      <c r="T93" s="16"/>
      <c r="U93" s="16">
        <v>0.94799999999999995</v>
      </c>
      <c r="V93" s="16" t="str">
        <f t="shared" ref="V93" si="428">IF(U93&gt;0.85,"VG",IF(U93&gt;0.75,"G",IF(U93&gt;0.6,"S","NS")))</f>
        <v>VG</v>
      </c>
      <c r="W93" s="16"/>
      <c r="X93" s="16"/>
      <c r="Y93" s="16"/>
      <c r="Z93" s="16"/>
      <c r="AA93" s="28"/>
      <c r="AB93" s="16"/>
      <c r="AC93" s="16"/>
      <c r="AD93" s="16"/>
      <c r="AE93" s="28"/>
      <c r="AF93" s="16"/>
      <c r="AG93" s="16"/>
      <c r="AH93" s="16"/>
      <c r="AI93" s="28"/>
      <c r="AJ93" s="16"/>
      <c r="AK93" s="16"/>
    </row>
    <row r="94" spans="1:37" s="63" customFormat="1" x14ac:dyDescent="0.3">
      <c r="A94" s="63">
        <v>14162500</v>
      </c>
      <c r="B94" s="63">
        <v>23772909</v>
      </c>
      <c r="C94" s="63" t="s">
        <v>11</v>
      </c>
      <c r="D94" s="63" t="s">
        <v>172</v>
      </c>
      <c r="E94" s="79">
        <v>1.6</v>
      </c>
      <c r="F94" s="64">
        <v>0.47299999999999998</v>
      </c>
      <c r="G94" s="64" t="str">
        <f t="shared" ref="G94" si="429">IF(F94&gt;0.8,"VG",IF(F94&gt;0.7,"G",IF(F94&gt;0.45,"S","NS")))</f>
        <v>S</v>
      </c>
      <c r="H94" s="64"/>
      <c r="I94" s="64"/>
      <c r="J94" s="64"/>
      <c r="K94" s="65">
        <v>-0.109</v>
      </c>
      <c r="L94" s="65" t="str">
        <f t="shared" ref="L94" si="430">IF(ABS(K94)&lt;5%,"VG",IF(ABS(K94)&lt;10%,"G",IF(ABS(K94)&lt;15%,"S","NS")))</f>
        <v>S</v>
      </c>
      <c r="M94" s="64"/>
      <c r="N94" s="64"/>
      <c r="O94" s="64"/>
      <c r="P94" s="64">
        <v>0.67700000000000005</v>
      </c>
      <c r="Q94" s="64" t="str">
        <f t="shared" ref="Q94" si="431">IF(P94&lt;=0.5,"VG",IF(P94&lt;=0.6,"G",IF(P94&lt;=0.7,"S","NS")))</f>
        <v>S</v>
      </c>
      <c r="R94" s="64"/>
      <c r="S94" s="64"/>
      <c r="T94" s="64"/>
      <c r="U94" s="64">
        <v>0.94799999999999995</v>
      </c>
      <c r="V94" s="64" t="str">
        <f t="shared" ref="V94" si="432">IF(U94&gt;0.85,"VG",IF(U94&gt;0.75,"G",IF(U94&gt;0.6,"S","NS")))</f>
        <v>VG</v>
      </c>
      <c r="W94" s="64"/>
      <c r="X94" s="64"/>
      <c r="Y94" s="64"/>
      <c r="Z94" s="64"/>
      <c r="AA94" s="65"/>
      <c r="AB94" s="64"/>
      <c r="AC94" s="64"/>
      <c r="AD94" s="64"/>
      <c r="AE94" s="65"/>
      <c r="AF94" s="64"/>
      <c r="AG94" s="64"/>
      <c r="AH94" s="64"/>
      <c r="AI94" s="65"/>
      <c r="AJ94" s="64"/>
      <c r="AK94" s="64"/>
    </row>
    <row r="95" spans="1:37" s="63" customFormat="1" x14ac:dyDescent="0.3">
      <c r="A95" s="63">
        <v>14162500</v>
      </c>
      <c r="B95" s="63">
        <v>23772909</v>
      </c>
      <c r="C95" s="63" t="s">
        <v>11</v>
      </c>
      <c r="D95" s="63" t="s">
        <v>174</v>
      </c>
      <c r="E95" s="79">
        <v>1.6</v>
      </c>
      <c r="F95" s="64">
        <v>0.48</v>
      </c>
      <c r="G95" s="64" t="str">
        <f t="shared" ref="G95" si="433">IF(F95&gt;0.8,"VG",IF(F95&gt;0.7,"G",IF(F95&gt;0.45,"S","NS")))</f>
        <v>S</v>
      </c>
      <c r="H95" s="64"/>
      <c r="I95" s="64"/>
      <c r="J95" s="64"/>
      <c r="K95" s="65">
        <v>-0.108</v>
      </c>
      <c r="L95" s="65" t="str">
        <f t="shared" ref="L95" si="434">IF(ABS(K95)&lt;5%,"VG",IF(ABS(K95)&lt;10%,"G",IF(ABS(K95)&lt;15%,"S","NS")))</f>
        <v>S</v>
      </c>
      <c r="M95" s="64"/>
      <c r="N95" s="64"/>
      <c r="O95" s="64"/>
      <c r="P95" s="64">
        <v>0.67700000000000005</v>
      </c>
      <c r="Q95" s="64" t="str">
        <f t="shared" ref="Q95" si="435">IF(P95&lt;=0.5,"VG",IF(P95&lt;=0.6,"G",IF(P95&lt;=0.7,"S","NS")))</f>
        <v>S</v>
      </c>
      <c r="R95" s="64"/>
      <c r="S95" s="64"/>
      <c r="T95" s="64"/>
      <c r="U95" s="64">
        <v>0.94799999999999995</v>
      </c>
      <c r="V95" s="64" t="str">
        <f t="shared" ref="V95" si="436">IF(U95&gt;0.85,"VG",IF(U95&gt;0.75,"G",IF(U95&gt;0.6,"S","NS")))</f>
        <v>VG</v>
      </c>
      <c r="W95" s="64"/>
      <c r="X95" s="64"/>
      <c r="Y95" s="64"/>
      <c r="Z95" s="64"/>
      <c r="AA95" s="65"/>
      <c r="AB95" s="64"/>
      <c r="AC95" s="64"/>
      <c r="AD95" s="64"/>
      <c r="AE95" s="65"/>
      <c r="AF95" s="64"/>
      <c r="AG95" s="64"/>
      <c r="AH95" s="64"/>
      <c r="AI95" s="65"/>
      <c r="AJ95" s="64"/>
      <c r="AK95" s="64"/>
    </row>
    <row r="96" spans="1:37" s="63" customFormat="1" ht="28.8" x14ac:dyDescent="0.3">
      <c r="A96" s="63">
        <v>14162500</v>
      </c>
      <c r="B96" s="63">
        <v>23772909</v>
      </c>
      <c r="C96" s="63" t="s">
        <v>11</v>
      </c>
      <c r="D96" s="90" t="s">
        <v>175</v>
      </c>
      <c r="E96" s="79">
        <v>1.5</v>
      </c>
      <c r="F96" s="64">
        <v>0.53</v>
      </c>
      <c r="G96" s="64" t="str">
        <f t="shared" ref="G96" si="437">IF(F96&gt;0.8,"VG",IF(F96&gt;0.7,"G",IF(F96&gt;0.45,"S","NS")))</f>
        <v>S</v>
      </c>
      <c r="H96" s="64"/>
      <c r="I96" s="64"/>
      <c r="J96" s="64"/>
      <c r="K96" s="65">
        <v>-9.2999999999999999E-2</v>
      </c>
      <c r="L96" s="65" t="str">
        <f t="shared" ref="L96" si="438">IF(ABS(K96)&lt;5%,"VG",IF(ABS(K96)&lt;10%,"G",IF(ABS(K96)&lt;15%,"S","NS")))</f>
        <v>G</v>
      </c>
      <c r="M96" s="64"/>
      <c r="N96" s="64"/>
      <c r="O96" s="64"/>
      <c r="P96" s="64">
        <v>0.65</v>
      </c>
      <c r="Q96" s="64" t="str">
        <f t="shared" ref="Q96" si="439">IF(P96&lt;=0.5,"VG",IF(P96&lt;=0.6,"G",IF(P96&lt;=0.7,"S","NS")))</f>
        <v>S</v>
      </c>
      <c r="R96" s="64"/>
      <c r="S96" s="64"/>
      <c r="T96" s="64"/>
      <c r="U96" s="64">
        <v>0.94799999999999995</v>
      </c>
      <c r="V96" s="64" t="str">
        <f t="shared" ref="V96" si="440">IF(U96&gt;0.85,"VG",IF(U96&gt;0.75,"G",IF(U96&gt;0.6,"S","NS")))</f>
        <v>VG</v>
      </c>
      <c r="W96" s="64"/>
      <c r="X96" s="64"/>
      <c r="Y96" s="64"/>
      <c r="Z96" s="64"/>
      <c r="AA96" s="65"/>
      <c r="AB96" s="64"/>
      <c r="AC96" s="64"/>
      <c r="AD96" s="64"/>
      <c r="AE96" s="65"/>
      <c r="AF96" s="64"/>
      <c r="AG96" s="64"/>
      <c r="AH96" s="64"/>
      <c r="AI96" s="65"/>
      <c r="AJ96" s="64"/>
      <c r="AK96" s="64"/>
    </row>
    <row r="97" spans="1:37" s="63" customFormat="1" x14ac:dyDescent="0.3">
      <c r="A97" s="63">
        <v>14162500</v>
      </c>
      <c r="B97" s="63">
        <v>23772909</v>
      </c>
      <c r="C97" s="63" t="s">
        <v>11</v>
      </c>
      <c r="D97" s="90" t="s">
        <v>177</v>
      </c>
      <c r="E97" s="79">
        <v>1</v>
      </c>
      <c r="F97" s="64">
        <v>0.83</v>
      </c>
      <c r="G97" s="64" t="str">
        <f t="shared" ref="G97" si="441">IF(F97&gt;0.8,"VG",IF(F97&gt;0.7,"G",IF(F97&gt;0.45,"S","NS")))</f>
        <v>VG</v>
      </c>
      <c r="H97" s="64"/>
      <c r="I97" s="64"/>
      <c r="J97" s="64"/>
      <c r="K97" s="65">
        <v>7.0000000000000007E-2</v>
      </c>
      <c r="L97" s="65" t="str">
        <f t="shared" ref="L97" si="442">IF(ABS(K97)&lt;5%,"VG",IF(ABS(K97)&lt;10%,"G",IF(ABS(K97)&lt;15%,"S","NS")))</f>
        <v>G</v>
      </c>
      <c r="M97" s="64"/>
      <c r="N97" s="64"/>
      <c r="O97" s="64"/>
      <c r="P97" s="64">
        <v>0.41</v>
      </c>
      <c r="Q97" s="64" t="str">
        <f t="shared" ref="Q97" si="443">IF(P97&lt;=0.5,"VG",IF(P97&lt;=0.6,"G",IF(P97&lt;=0.7,"S","NS")))</f>
        <v>VG</v>
      </c>
      <c r="R97" s="64"/>
      <c r="S97" s="64"/>
      <c r="T97" s="64"/>
      <c r="U97" s="64">
        <v>0.94</v>
      </c>
      <c r="V97" s="64" t="str">
        <f t="shared" ref="V97" si="444">IF(U97&gt;0.85,"VG",IF(U97&gt;0.75,"G",IF(U97&gt;0.6,"S","NS")))</f>
        <v>VG</v>
      </c>
      <c r="W97" s="64"/>
      <c r="X97" s="64"/>
      <c r="Y97" s="64"/>
      <c r="Z97" s="64"/>
      <c r="AA97" s="65"/>
      <c r="AB97" s="64"/>
      <c r="AC97" s="64"/>
      <c r="AD97" s="64"/>
      <c r="AE97" s="65"/>
      <c r="AF97" s="64"/>
      <c r="AG97" s="64"/>
      <c r="AH97" s="64"/>
      <c r="AI97" s="65"/>
      <c r="AJ97" s="64"/>
      <c r="AK97" s="64"/>
    </row>
    <row r="98" spans="1:37" s="63" customFormat="1" x14ac:dyDescent="0.3">
      <c r="A98" s="63">
        <v>14162500</v>
      </c>
      <c r="B98" s="63">
        <v>23772909</v>
      </c>
      <c r="C98" s="63" t="s">
        <v>11</v>
      </c>
      <c r="D98" s="90" t="s">
        <v>178</v>
      </c>
      <c r="E98" s="79">
        <v>0.9</v>
      </c>
      <c r="F98" s="64">
        <v>0.86</v>
      </c>
      <c r="G98" s="64" t="str">
        <f t="shared" ref="G98" si="445">IF(F98&gt;0.8,"VG",IF(F98&gt;0.7,"G",IF(F98&gt;0.45,"S","NS")))</f>
        <v>VG</v>
      </c>
      <c r="H98" s="64"/>
      <c r="I98" s="64"/>
      <c r="J98" s="64"/>
      <c r="K98" s="65">
        <v>9.4E-2</v>
      </c>
      <c r="L98" s="65" t="str">
        <f t="shared" ref="L98" si="446">IF(ABS(K98)&lt;5%,"VG",IF(ABS(K98)&lt;10%,"G",IF(ABS(K98)&lt;15%,"S","NS")))</f>
        <v>G</v>
      </c>
      <c r="M98" s="64"/>
      <c r="N98" s="64"/>
      <c r="O98" s="64"/>
      <c r="P98" s="64">
        <v>0.37</v>
      </c>
      <c r="Q98" s="64" t="str">
        <f t="shared" ref="Q98" si="447">IF(P98&lt;=0.5,"VG",IF(P98&lt;=0.6,"G",IF(P98&lt;=0.7,"S","NS")))</f>
        <v>VG</v>
      </c>
      <c r="R98" s="64"/>
      <c r="S98" s="64"/>
      <c r="T98" s="64"/>
      <c r="U98" s="64">
        <v>0.95</v>
      </c>
      <c r="V98" s="64" t="str">
        <f t="shared" ref="V98" si="448">IF(U98&gt;0.85,"VG",IF(U98&gt;0.75,"G",IF(U98&gt;0.6,"S","NS")))</f>
        <v>VG</v>
      </c>
      <c r="W98" s="64"/>
      <c r="X98" s="64"/>
      <c r="Y98" s="64"/>
      <c r="Z98" s="64"/>
      <c r="AA98" s="65"/>
      <c r="AB98" s="64"/>
      <c r="AC98" s="64"/>
      <c r="AD98" s="64"/>
      <c r="AE98" s="65"/>
      <c r="AF98" s="64"/>
      <c r="AG98" s="64"/>
      <c r="AH98" s="64"/>
      <c r="AI98" s="65"/>
      <c r="AJ98" s="64"/>
      <c r="AK98" s="64"/>
    </row>
    <row r="99" spans="1:37" s="69" customFormat="1" x14ac:dyDescent="0.3">
      <c r="E99" s="80"/>
      <c r="F99" s="70"/>
      <c r="G99" s="70"/>
      <c r="H99" s="70"/>
      <c r="I99" s="70"/>
      <c r="J99" s="70"/>
      <c r="K99" s="71"/>
      <c r="L99" s="71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1"/>
      <c r="AB99" s="70"/>
      <c r="AC99" s="70"/>
      <c r="AD99" s="70"/>
      <c r="AE99" s="71"/>
      <c r="AF99" s="70"/>
      <c r="AG99" s="70"/>
      <c r="AH99" s="70"/>
      <c r="AI99" s="71"/>
      <c r="AJ99" s="70"/>
      <c r="AK99" s="70"/>
    </row>
    <row r="100" spans="1:37" s="69" customFormat="1" x14ac:dyDescent="0.3">
      <c r="A100" s="69">
        <v>14164900</v>
      </c>
      <c r="B100" s="69">
        <v>23772751</v>
      </c>
      <c r="C100" s="69" t="s">
        <v>60</v>
      </c>
      <c r="D100" s="69" t="s">
        <v>55</v>
      </c>
      <c r="E100" s="80"/>
      <c r="F100" s="70">
        <v>0.88600000000000001</v>
      </c>
      <c r="G100" s="70" t="str">
        <f t="shared" si="361"/>
        <v>VG</v>
      </c>
      <c r="H100" s="70"/>
      <c r="I100" s="70"/>
      <c r="J100" s="70"/>
      <c r="K100" s="71">
        <v>5.7000000000000002E-2</v>
      </c>
      <c r="L100" s="71" t="str">
        <f t="shared" si="362"/>
        <v>G</v>
      </c>
      <c r="M100" s="70"/>
      <c r="N100" s="70"/>
      <c r="O100" s="70"/>
      <c r="P100" s="70">
        <v>0.33300000000000002</v>
      </c>
      <c r="Q100" s="70" t="str">
        <f t="shared" si="363"/>
        <v>VG</v>
      </c>
      <c r="R100" s="70"/>
      <c r="S100" s="70"/>
      <c r="T100" s="70"/>
      <c r="U100" s="70">
        <v>0.93</v>
      </c>
      <c r="V100" s="70" t="str">
        <f t="shared" si="364"/>
        <v>VG</v>
      </c>
      <c r="W100" s="70"/>
      <c r="X100" s="70"/>
      <c r="Y100" s="70"/>
      <c r="Z100" s="70"/>
      <c r="AA100" s="71"/>
      <c r="AB100" s="70"/>
      <c r="AC100" s="70"/>
      <c r="AD100" s="70"/>
      <c r="AE100" s="71"/>
      <c r="AF100" s="70"/>
      <c r="AG100" s="70"/>
      <c r="AH100" s="70"/>
      <c r="AI100" s="71"/>
      <c r="AJ100" s="70"/>
      <c r="AK100" s="70"/>
    </row>
    <row r="101" spans="1:37" s="69" customFormat="1" x14ac:dyDescent="0.3">
      <c r="A101" s="69">
        <v>14164900</v>
      </c>
      <c r="B101" s="69">
        <v>23772751</v>
      </c>
      <c r="C101" s="69" t="s">
        <v>60</v>
      </c>
      <c r="D101" s="69" t="s">
        <v>93</v>
      </c>
      <c r="E101" s="80"/>
      <c r="F101" s="70">
        <v>0.91300000000000003</v>
      </c>
      <c r="G101" s="70" t="str">
        <f t="shared" ref="G101" si="449">IF(F101&gt;0.8,"VG",IF(F101&gt;0.7,"G",IF(F101&gt;0.45,"S","NS")))</f>
        <v>VG</v>
      </c>
      <c r="H101" s="70"/>
      <c r="I101" s="70"/>
      <c r="J101" s="70"/>
      <c r="K101" s="71">
        <v>3.2000000000000001E-2</v>
      </c>
      <c r="L101" s="71" t="str">
        <f t="shared" si="362"/>
        <v>VG</v>
      </c>
      <c r="M101" s="70"/>
      <c r="N101" s="70"/>
      <c r="O101" s="70"/>
      <c r="P101" s="70">
        <v>0.29199999999999998</v>
      </c>
      <c r="Q101" s="70" t="str">
        <f t="shared" si="363"/>
        <v>VG</v>
      </c>
      <c r="R101" s="70"/>
      <c r="S101" s="70"/>
      <c r="T101" s="70"/>
      <c r="U101" s="70">
        <v>0.93799999999999994</v>
      </c>
      <c r="V101" s="70" t="str">
        <f t="shared" si="364"/>
        <v>VG</v>
      </c>
      <c r="W101" s="70"/>
      <c r="X101" s="70"/>
      <c r="Y101" s="70"/>
      <c r="Z101" s="70"/>
      <c r="AA101" s="71"/>
      <c r="AB101" s="70"/>
      <c r="AC101" s="70"/>
      <c r="AD101" s="70"/>
      <c r="AE101" s="71"/>
      <c r="AF101" s="70"/>
      <c r="AG101" s="70"/>
      <c r="AH101" s="70"/>
      <c r="AI101" s="71"/>
      <c r="AJ101" s="70"/>
      <c r="AK101" s="70"/>
    </row>
    <row r="102" spans="1:37" s="69" customFormat="1" x14ac:dyDescent="0.3">
      <c r="A102" s="69">
        <v>14164900</v>
      </c>
      <c r="B102" s="69">
        <v>23772751</v>
      </c>
      <c r="C102" s="69" t="s">
        <v>60</v>
      </c>
      <c r="D102" s="69" t="s">
        <v>159</v>
      </c>
      <c r="E102" s="80"/>
      <c r="F102" s="70">
        <v>0.876</v>
      </c>
      <c r="G102" s="70" t="str">
        <f t="shared" ref="G102" si="450">IF(F102&gt;0.8,"VG",IF(F102&gt;0.7,"G",IF(F102&gt;0.45,"S","NS")))</f>
        <v>VG</v>
      </c>
      <c r="H102" s="70"/>
      <c r="I102" s="70"/>
      <c r="J102" s="70"/>
      <c r="K102" s="71">
        <v>0.08</v>
      </c>
      <c r="L102" s="71" t="str">
        <f t="shared" ref="L102" si="451">IF(ABS(K102)&lt;5%,"VG",IF(ABS(K102)&lt;10%,"G",IF(ABS(K102)&lt;15%,"S","NS")))</f>
        <v>G</v>
      </c>
      <c r="M102" s="70"/>
      <c r="N102" s="70"/>
      <c r="O102" s="70"/>
      <c r="P102" s="70">
        <v>0.34300000000000003</v>
      </c>
      <c r="Q102" s="70" t="str">
        <f t="shared" ref="Q102" si="452">IF(P102&lt;=0.5,"VG",IF(P102&lt;=0.6,"G",IF(P102&lt;=0.7,"S","NS")))</f>
        <v>VG</v>
      </c>
      <c r="R102" s="70"/>
      <c r="S102" s="70"/>
      <c r="T102" s="70"/>
      <c r="U102" s="70">
        <v>0.92900000000000005</v>
      </c>
      <c r="V102" s="70" t="str">
        <f t="shared" ref="V102" si="453">IF(U102&gt;0.85,"VG",IF(U102&gt;0.75,"G",IF(U102&gt;0.6,"S","NS")))</f>
        <v>VG</v>
      </c>
      <c r="W102" s="70"/>
      <c r="X102" s="70"/>
      <c r="Y102" s="70"/>
      <c r="Z102" s="70"/>
      <c r="AA102" s="71"/>
      <c r="AB102" s="70"/>
      <c r="AC102" s="70"/>
      <c r="AD102" s="70"/>
      <c r="AE102" s="71"/>
      <c r="AF102" s="70"/>
      <c r="AG102" s="70"/>
      <c r="AH102" s="70"/>
      <c r="AI102" s="71"/>
      <c r="AJ102" s="70"/>
      <c r="AK102" s="70"/>
    </row>
    <row r="103" spans="1:37" s="69" customFormat="1" x14ac:dyDescent="0.3">
      <c r="A103" s="69">
        <v>14164900</v>
      </c>
      <c r="B103" s="69">
        <v>23772751</v>
      </c>
      <c r="C103" s="69" t="s">
        <v>60</v>
      </c>
      <c r="D103" s="69" t="s">
        <v>161</v>
      </c>
      <c r="E103" s="80"/>
      <c r="F103" s="70">
        <v>0.84099999999999997</v>
      </c>
      <c r="G103" s="70" t="str">
        <f t="shared" ref="G103" si="454">IF(F103&gt;0.8,"VG",IF(F103&gt;0.7,"G",IF(F103&gt;0.45,"S","NS")))</f>
        <v>VG</v>
      </c>
      <c r="H103" s="70"/>
      <c r="I103" s="70"/>
      <c r="J103" s="70"/>
      <c r="K103" s="71">
        <v>0.123</v>
      </c>
      <c r="L103" s="71" t="str">
        <f t="shared" ref="L103" si="455">IF(ABS(K103)&lt;5%,"VG",IF(ABS(K103)&lt;10%,"G",IF(ABS(K103)&lt;15%,"S","NS")))</f>
        <v>S</v>
      </c>
      <c r="M103" s="70"/>
      <c r="N103" s="70"/>
      <c r="O103" s="70"/>
      <c r="P103" s="70">
        <v>0.38100000000000001</v>
      </c>
      <c r="Q103" s="70" t="str">
        <f t="shared" ref="Q103" si="456">IF(P103&lt;=0.5,"VG",IF(P103&lt;=0.6,"G",IF(P103&lt;=0.7,"S","NS")))</f>
        <v>VG</v>
      </c>
      <c r="R103" s="70"/>
      <c r="S103" s="70"/>
      <c r="T103" s="70"/>
      <c r="U103" s="70">
        <v>0.93500000000000005</v>
      </c>
      <c r="V103" s="70" t="str">
        <f t="shared" ref="V103" si="457">IF(U103&gt;0.85,"VG",IF(U103&gt;0.75,"G",IF(U103&gt;0.6,"S","NS")))</f>
        <v>VG</v>
      </c>
      <c r="W103" s="70"/>
      <c r="X103" s="70"/>
      <c r="Y103" s="70"/>
      <c r="Z103" s="70"/>
      <c r="AA103" s="71"/>
      <c r="AB103" s="70"/>
      <c r="AC103" s="70"/>
      <c r="AD103" s="70"/>
      <c r="AE103" s="71"/>
      <c r="AF103" s="70"/>
      <c r="AG103" s="70"/>
      <c r="AH103" s="70"/>
      <c r="AI103" s="71"/>
      <c r="AJ103" s="70"/>
      <c r="AK103" s="70"/>
    </row>
    <row r="104" spans="1:37" s="69" customFormat="1" x14ac:dyDescent="0.3">
      <c r="A104" s="69">
        <v>14164900</v>
      </c>
      <c r="B104" s="69">
        <v>23772751</v>
      </c>
      <c r="C104" s="69" t="s">
        <v>60</v>
      </c>
      <c r="D104" s="69" t="s">
        <v>162</v>
      </c>
      <c r="E104" s="80"/>
      <c r="F104" s="70">
        <v>0.66</v>
      </c>
      <c r="G104" s="70" t="str">
        <f t="shared" ref="G104" si="458">IF(F104&gt;0.8,"VG",IF(F104&gt;0.7,"G",IF(F104&gt;0.45,"S","NS")))</f>
        <v>S</v>
      </c>
      <c r="H104" s="70"/>
      <c r="I104" s="70"/>
      <c r="J104" s="70"/>
      <c r="K104" s="71">
        <v>-8.1000000000000003E-2</v>
      </c>
      <c r="L104" s="71" t="str">
        <f t="shared" ref="L104" si="459">IF(ABS(K104)&lt;5%,"VG",IF(ABS(K104)&lt;10%,"G",IF(ABS(K104)&lt;15%,"S","NS")))</f>
        <v>G</v>
      </c>
      <c r="M104" s="70"/>
      <c r="N104" s="70"/>
      <c r="O104" s="70"/>
      <c r="P104" s="70">
        <v>0.56599999999999995</v>
      </c>
      <c r="Q104" s="70" t="str">
        <f t="shared" ref="Q104" si="460">IF(P104&lt;=0.5,"VG",IF(P104&lt;=0.6,"G",IF(P104&lt;=0.7,"S","NS")))</f>
        <v>G</v>
      </c>
      <c r="R104" s="70"/>
      <c r="S104" s="70"/>
      <c r="T104" s="70"/>
      <c r="U104" s="70">
        <v>0.85499999999999998</v>
      </c>
      <c r="V104" s="70" t="str">
        <f t="shared" ref="V104" si="461">IF(U104&gt;0.85,"VG",IF(U104&gt;0.75,"G",IF(U104&gt;0.6,"S","NS")))</f>
        <v>VG</v>
      </c>
      <c r="W104" s="70"/>
      <c r="X104" s="70"/>
      <c r="Y104" s="70"/>
      <c r="Z104" s="70"/>
      <c r="AA104" s="71"/>
      <c r="AB104" s="70"/>
      <c r="AC104" s="70"/>
      <c r="AD104" s="70"/>
      <c r="AE104" s="71"/>
      <c r="AF104" s="70"/>
      <c r="AG104" s="70"/>
      <c r="AH104" s="70"/>
      <c r="AI104" s="71"/>
      <c r="AJ104" s="70"/>
      <c r="AK104" s="70"/>
    </row>
    <row r="105" spans="1:37" s="69" customFormat="1" x14ac:dyDescent="0.3">
      <c r="A105" s="69">
        <v>14164900</v>
      </c>
      <c r="B105" s="69">
        <v>23772751</v>
      </c>
      <c r="C105" s="69" t="s">
        <v>60</v>
      </c>
      <c r="D105" s="69" t="s">
        <v>163</v>
      </c>
      <c r="E105" s="80"/>
      <c r="F105" s="70">
        <v>0.92500000000000004</v>
      </c>
      <c r="G105" s="70" t="str">
        <f t="shared" ref="G105" si="462">IF(F105&gt;0.8,"VG",IF(F105&gt;0.7,"G",IF(F105&gt;0.45,"S","NS")))</f>
        <v>VG</v>
      </c>
      <c r="H105" s="70"/>
      <c r="I105" s="70"/>
      <c r="J105" s="70"/>
      <c r="K105" s="71">
        <v>2.3E-2</v>
      </c>
      <c r="L105" s="71" t="str">
        <f t="shared" ref="L105" si="463">IF(ABS(K105)&lt;5%,"VG",IF(ABS(K105)&lt;10%,"G",IF(ABS(K105)&lt;15%,"S","NS")))</f>
        <v>VG</v>
      </c>
      <c r="M105" s="70"/>
      <c r="N105" s="70"/>
      <c r="O105" s="70"/>
      <c r="P105" s="70">
        <v>0.27100000000000002</v>
      </c>
      <c r="Q105" s="70" t="str">
        <f t="shared" ref="Q105" si="464">IF(P105&lt;=0.5,"VG",IF(P105&lt;=0.6,"G",IF(P105&lt;=0.7,"S","NS")))</f>
        <v>VG</v>
      </c>
      <c r="R105" s="70"/>
      <c r="S105" s="70"/>
      <c r="T105" s="70"/>
      <c r="U105" s="70">
        <v>0.94199999999999995</v>
      </c>
      <c r="V105" s="70" t="str">
        <f t="shared" ref="V105" si="465">IF(U105&gt;0.85,"VG",IF(U105&gt;0.75,"G",IF(U105&gt;0.6,"S","NS")))</f>
        <v>VG</v>
      </c>
      <c r="W105" s="70"/>
      <c r="X105" s="70"/>
      <c r="Y105" s="70"/>
      <c r="Z105" s="70"/>
      <c r="AA105" s="71"/>
      <c r="AB105" s="70"/>
      <c r="AC105" s="70"/>
      <c r="AD105" s="70"/>
      <c r="AE105" s="71"/>
      <c r="AF105" s="70"/>
      <c r="AG105" s="70"/>
      <c r="AH105" s="70"/>
      <c r="AI105" s="71"/>
      <c r="AJ105" s="70"/>
      <c r="AK105" s="70"/>
    </row>
    <row r="106" spans="1:37" s="69" customFormat="1" x14ac:dyDescent="0.3">
      <c r="A106" s="69">
        <v>14164900</v>
      </c>
      <c r="B106" s="69">
        <v>23772751</v>
      </c>
      <c r="C106" s="69" t="s">
        <v>60</v>
      </c>
      <c r="D106" s="69" t="s">
        <v>165</v>
      </c>
      <c r="E106" s="80"/>
      <c r="F106" s="70">
        <v>0.90300000000000002</v>
      </c>
      <c r="G106" s="70" t="str">
        <f t="shared" ref="G106" si="466">IF(F106&gt;0.8,"VG",IF(F106&gt;0.7,"G",IF(F106&gt;0.45,"S","NS")))</f>
        <v>VG</v>
      </c>
      <c r="H106" s="70"/>
      <c r="I106" s="70"/>
      <c r="J106" s="70"/>
      <c r="K106" s="71">
        <v>-7.0000000000000001E-3</v>
      </c>
      <c r="L106" s="71" t="str">
        <f t="shared" ref="L106" si="467">IF(ABS(K106)&lt;5%,"VG",IF(ABS(K106)&lt;10%,"G",IF(ABS(K106)&lt;15%,"S","NS")))</f>
        <v>VG</v>
      </c>
      <c r="M106" s="70"/>
      <c r="N106" s="70"/>
      <c r="O106" s="70"/>
      <c r="P106" s="70">
        <v>0.31</v>
      </c>
      <c r="Q106" s="70" t="str">
        <f t="shared" ref="Q106" si="468">IF(P106&lt;=0.5,"VG",IF(P106&lt;=0.6,"G",IF(P106&lt;=0.7,"S","NS")))</f>
        <v>VG</v>
      </c>
      <c r="R106" s="70"/>
      <c r="S106" s="70"/>
      <c r="T106" s="70"/>
      <c r="U106" s="70">
        <v>0.93100000000000005</v>
      </c>
      <c r="V106" s="70" t="str">
        <f t="shared" ref="V106" si="469">IF(U106&gt;0.85,"VG",IF(U106&gt;0.75,"G",IF(U106&gt;0.6,"S","NS")))</f>
        <v>VG</v>
      </c>
      <c r="W106" s="70"/>
      <c r="X106" s="70"/>
      <c r="Y106" s="70"/>
      <c r="Z106" s="70"/>
      <c r="AA106" s="71"/>
      <c r="AB106" s="70"/>
      <c r="AC106" s="70"/>
      <c r="AD106" s="70"/>
      <c r="AE106" s="71"/>
      <c r="AF106" s="70"/>
      <c r="AG106" s="70"/>
      <c r="AH106" s="70"/>
      <c r="AI106" s="71"/>
      <c r="AJ106" s="70"/>
      <c r="AK106" s="70"/>
    </row>
    <row r="107" spans="1:37" s="69" customFormat="1" x14ac:dyDescent="0.3">
      <c r="A107" s="69">
        <v>14164900</v>
      </c>
      <c r="B107" s="69">
        <v>23772751</v>
      </c>
      <c r="C107" s="69" t="s">
        <v>60</v>
      </c>
      <c r="D107" s="69" t="s">
        <v>168</v>
      </c>
      <c r="E107" s="80"/>
      <c r="F107" s="70">
        <v>0.93100000000000005</v>
      </c>
      <c r="G107" s="70" t="str">
        <f t="shared" ref="G107" si="470">IF(F107&gt;0.8,"VG",IF(F107&gt;0.7,"G",IF(F107&gt;0.45,"S","NS")))</f>
        <v>VG</v>
      </c>
      <c r="H107" s="70"/>
      <c r="I107" s="70"/>
      <c r="J107" s="70"/>
      <c r="K107" s="71">
        <v>3.4000000000000002E-2</v>
      </c>
      <c r="L107" s="71" t="str">
        <f t="shared" ref="L107" si="471">IF(ABS(K107)&lt;5%,"VG",IF(ABS(K107)&lt;10%,"G",IF(ABS(K107)&lt;15%,"S","NS")))</f>
        <v>VG</v>
      </c>
      <c r="M107" s="70"/>
      <c r="N107" s="70"/>
      <c r="O107" s="70"/>
      <c r="P107" s="70">
        <v>0.26100000000000001</v>
      </c>
      <c r="Q107" s="70" t="str">
        <f t="shared" ref="Q107" si="472">IF(P107&lt;=0.5,"VG",IF(P107&lt;=0.6,"G",IF(P107&lt;=0.7,"S","NS")))</f>
        <v>VG</v>
      </c>
      <c r="R107" s="70"/>
      <c r="S107" s="70"/>
      <c r="T107" s="70"/>
      <c r="U107" s="70">
        <v>0.94799999999999995</v>
      </c>
      <c r="V107" s="70" t="str">
        <f t="shared" ref="V107" si="473">IF(U107&gt;0.85,"VG",IF(U107&gt;0.75,"G",IF(U107&gt;0.6,"S","NS")))</f>
        <v>VG</v>
      </c>
      <c r="W107" s="70"/>
      <c r="X107" s="70"/>
      <c r="Y107" s="70"/>
      <c r="Z107" s="70"/>
      <c r="AA107" s="71"/>
      <c r="AB107" s="70"/>
      <c r="AC107" s="70"/>
      <c r="AD107" s="70"/>
      <c r="AE107" s="71"/>
      <c r="AF107" s="70"/>
      <c r="AG107" s="70"/>
      <c r="AH107" s="70"/>
      <c r="AI107" s="71"/>
      <c r="AJ107" s="70"/>
      <c r="AK107" s="70"/>
    </row>
    <row r="108" spans="1:37" s="63" customFormat="1" x14ac:dyDescent="0.3">
      <c r="A108" s="63">
        <v>14164900</v>
      </c>
      <c r="B108" s="63">
        <v>23772751</v>
      </c>
      <c r="C108" s="63" t="s">
        <v>60</v>
      </c>
      <c r="D108" s="63" t="s">
        <v>169</v>
      </c>
      <c r="E108" s="79"/>
      <c r="F108" s="64">
        <v>0.92600000000000005</v>
      </c>
      <c r="G108" s="64" t="str">
        <f t="shared" ref="G108" si="474">IF(F108&gt;0.8,"VG",IF(F108&gt;0.7,"G",IF(F108&gt;0.45,"S","NS")))</f>
        <v>VG</v>
      </c>
      <c r="H108" s="64"/>
      <c r="I108" s="64"/>
      <c r="J108" s="64"/>
      <c r="K108" s="65">
        <v>1.4E-2</v>
      </c>
      <c r="L108" s="65" t="str">
        <f t="shared" ref="L108" si="475">IF(ABS(K108)&lt;5%,"VG",IF(ABS(K108)&lt;10%,"G",IF(ABS(K108)&lt;15%,"S","NS")))</f>
        <v>VG</v>
      </c>
      <c r="M108" s="64"/>
      <c r="N108" s="64"/>
      <c r="O108" s="64"/>
      <c r="P108" s="64">
        <v>0.27</v>
      </c>
      <c r="Q108" s="64" t="str">
        <f t="shared" ref="Q108" si="476">IF(P108&lt;=0.5,"VG",IF(P108&lt;=0.6,"G",IF(P108&lt;=0.7,"S","NS")))</f>
        <v>VG</v>
      </c>
      <c r="R108" s="64"/>
      <c r="S108" s="64"/>
      <c r="T108" s="64"/>
      <c r="U108" s="64">
        <v>0.95299999999999996</v>
      </c>
      <c r="V108" s="64" t="str">
        <f t="shared" ref="V108" si="477">IF(U108&gt;0.85,"VG",IF(U108&gt;0.75,"G",IF(U108&gt;0.6,"S","NS")))</f>
        <v>VG</v>
      </c>
      <c r="W108" s="64"/>
      <c r="X108" s="64"/>
      <c r="Y108" s="64"/>
      <c r="Z108" s="64"/>
      <c r="AA108" s="65"/>
      <c r="AB108" s="64"/>
      <c r="AC108" s="64"/>
      <c r="AD108" s="64"/>
      <c r="AE108" s="65"/>
      <c r="AF108" s="64"/>
      <c r="AG108" s="64"/>
      <c r="AH108" s="64"/>
      <c r="AI108" s="65"/>
      <c r="AJ108" s="64"/>
      <c r="AK108" s="64"/>
    </row>
    <row r="109" spans="1:37" s="63" customFormat="1" x14ac:dyDescent="0.3">
      <c r="A109" s="63">
        <v>14164900</v>
      </c>
      <c r="B109" s="63">
        <v>23772751</v>
      </c>
      <c r="C109" s="63" t="s">
        <v>60</v>
      </c>
      <c r="D109" s="63" t="s">
        <v>171</v>
      </c>
      <c r="E109" s="79"/>
      <c r="F109" s="64">
        <v>0.73699999999999999</v>
      </c>
      <c r="G109" s="64" t="str">
        <f t="shared" ref="G109" si="478">IF(F109&gt;0.8,"VG",IF(F109&gt;0.7,"G",IF(F109&gt;0.45,"S","NS")))</f>
        <v>G</v>
      </c>
      <c r="H109" s="64"/>
      <c r="I109" s="64"/>
      <c r="J109" s="64"/>
      <c r="K109" s="65">
        <v>-7.3999999999999996E-2</v>
      </c>
      <c r="L109" s="65" t="str">
        <f t="shared" ref="L109" si="479">IF(ABS(K109)&lt;5%,"VG",IF(ABS(K109)&lt;10%,"G",IF(ABS(K109)&lt;15%,"S","NS")))</f>
        <v>G</v>
      </c>
      <c r="M109" s="64"/>
      <c r="N109" s="64"/>
      <c r="O109" s="64"/>
      <c r="P109" s="64">
        <v>0.5</v>
      </c>
      <c r="Q109" s="64" t="str">
        <f t="shared" ref="Q109" si="480">IF(P109&lt;=0.5,"VG",IF(P109&lt;=0.6,"G",IF(P109&lt;=0.7,"S","NS")))</f>
        <v>VG</v>
      </c>
      <c r="R109" s="64"/>
      <c r="S109" s="64"/>
      <c r="T109" s="64"/>
      <c r="U109" s="64">
        <v>0.96099999999999997</v>
      </c>
      <c r="V109" s="64" t="str">
        <f t="shared" ref="V109" si="481">IF(U109&gt;0.85,"VG",IF(U109&gt;0.75,"G",IF(U109&gt;0.6,"S","NS")))</f>
        <v>VG</v>
      </c>
      <c r="W109" s="64"/>
      <c r="X109" s="64"/>
      <c r="Y109" s="64"/>
      <c r="Z109" s="64"/>
      <c r="AA109" s="65"/>
      <c r="AB109" s="64"/>
      <c r="AC109" s="64"/>
      <c r="AD109" s="64"/>
      <c r="AE109" s="65"/>
      <c r="AF109" s="64"/>
      <c r="AG109" s="64"/>
      <c r="AH109" s="64"/>
      <c r="AI109" s="65"/>
      <c r="AJ109" s="64"/>
      <c r="AK109" s="64"/>
    </row>
    <row r="110" spans="1:37" s="63" customFormat="1" x14ac:dyDescent="0.3">
      <c r="A110" s="63">
        <v>14164900</v>
      </c>
      <c r="B110" s="63">
        <v>23772751</v>
      </c>
      <c r="C110" s="63" t="s">
        <v>60</v>
      </c>
      <c r="D110" s="63" t="s">
        <v>172</v>
      </c>
      <c r="E110" s="79">
        <v>1.7</v>
      </c>
      <c r="F110" s="64">
        <v>0.7</v>
      </c>
      <c r="G110" s="64" t="str">
        <f t="shared" ref="G110" si="482">IF(F110&gt;0.8,"VG",IF(F110&gt;0.7,"G",IF(F110&gt;0.45,"S","NS")))</f>
        <v>S</v>
      </c>
      <c r="H110" s="64"/>
      <c r="I110" s="64"/>
      <c r="J110" s="64"/>
      <c r="K110" s="65">
        <v>-8.5999999999999993E-2</v>
      </c>
      <c r="L110" s="65" t="str">
        <f t="shared" ref="L110" si="483">IF(ABS(K110)&lt;5%,"VG",IF(ABS(K110)&lt;10%,"G",IF(ABS(K110)&lt;15%,"S","NS")))</f>
        <v>G</v>
      </c>
      <c r="M110" s="64"/>
      <c r="N110" s="64"/>
      <c r="O110" s="64"/>
      <c r="P110" s="64">
        <v>0.53</v>
      </c>
      <c r="Q110" s="64" t="str">
        <f t="shared" ref="Q110" si="484">IF(P110&lt;=0.5,"VG",IF(P110&lt;=0.6,"G",IF(P110&lt;=0.7,"S","NS")))</f>
        <v>G</v>
      </c>
      <c r="R110" s="64"/>
      <c r="S110" s="64"/>
      <c r="T110" s="64"/>
      <c r="U110" s="64">
        <v>0.96</v>
      </c>
      <c r="V110" s="64" t="str">
        <f t="shared" ref="V110" si="485">IF(U110&gt;0.85,"VG",IF(U110&gt;0.75,"G",IF(U110&gt;0.6,"S","NS")))</f>
        <v>VG</v>
      </c>
      <c r="W110" s="64"/>
      <c r="X110" s="64"/>
      <c r="Y110" s="64"/>
      <c r="Z110" s="64"/>
      <c r="AA110" s="65"/>
      <c r="AB110" s="64"/>
      <c r="AC110" s="64"/>
      <c r="AD110" s="64"/>
      <c r="AE110" s="65"/>
      <c r="AF110" s="64"/>
      <c r="AG110" s="64"/>
      <c r="AH110" s="64"/>
      <c r="AI110" s="65"/>
      <c r="AJ110" s="64"/>
      <c r="AK110" s="64"/>
    </row>
    <row r="111" spans="1:37" s="63" customFormat="1" x14ac:dyDescent="0.3">
      <c r="A111" s="63">
        <v>14164900</v>
      </c>
      <c r="B111" s="63">
        <v>23772751</v>
      </c>
      <c r="C111" s="63" t="s">
        <v>60</v>
      </c>
      <c r="D111" s="63" t="s">
        <v>174</v>
      </c>
      <c r="E111" s="79">
        <v>1.7</v>
      </c>
      <c r="F111" s="64">
        <v>0.7</v>
      </c>
      <c r="G111" s="64" t="str">
        <f t="shared" ref="G111" si="486">IF(F111&gt;0.8,"VG",IF(F111&gt;0.7,"G",IF(F111&gt;0.45,"S","NS")))</f>
        <v>S</v>
      </c>
      <c r="H111" s="64"/>
      <c r="I111" s="64"/>
      <c r="J111" s="64"/>
      <c r="K111" s="65">
        <v>-8.5000000000000006E-2</v>
      </c>
      <c r="L111" s="65" t="str">
        <f t="shared" ref="L111" si="487">IF(ABS(K111)&lt;5%,"VG",IF(ABS(K111)&lt;10%,"G",IF(ABS(K111)&lt;15%,"S","NS")))</f>
        <v>G</v>
      </c>
      <c r="M111" s="64"/>
      <c r="N111" s="64"/>
      <c r="O111" s="64"/>
      <c r="P111" s="64">
        <v>0.53</v>
      </c>
      <c r="Q111" s="64" t="str">
        <f t="shared" ref="Q111" si="488">IF(P111&lt;=0.5,"VG",IF(P111&lt;=0.6,"G",IF(P111&lt;=0.7,"S","NS")))</f>
        <v>G</v>
      </c>
      <c r="R111" s="64"/>
      <c r="S111" s="64"/>
      <c r="T111" s="64"/>
      <c r="U111" s="64">
        <v>0.96</v>
      </c>
      <c r="V111" s="64" t="str">
        <f t="shared" ref="V111" si="489">IF(U111&gt;0.85,"VG",IF(U111&gt;0.75,"G",IF(U111&gt;0.6,"S","NS")))</f>
        <v>VG</v>
      </c>
      <c r="W111" s="64"/>
      <c r="X111" s="64"/>
      <c r="Y111" s="64"/>
      <c r="Z111" s="64"/>
      <c r="AA111" s="65"/>
      <c r="AB111" s="64"/>
      <c r="AC111" s="64"/>
      <c r="AD111" s="64"/>
      <c r="AE111" s="65"/>
      <c r="AF111" s="64"/>
      <c r="AG111" s="64"/>
      <c r="AH111" s="64"/>
      <c r="AI111" s="65"/>
      <c r="AJ111" s="64"/>
      <c r="AK111" s="64"/>
    </row>
    <row r="112" spans="1:37" s="63" customFormat="1" ht="28.8" x14ac:dyDescent="0.3">
      <c r="A112" s="63">
        <v>14164900</v>
      </c>
      <c r="B112" s="63">
        <v>23772751</v>
      </c>
      <c r="C112" s="63" t="s">
        <v>60</v>
      </c>
      <c r="D112" s="90" t="s">
        <v>175</v>
      </c>
      <c r="E112" s="79">
        <v>1.5</v>
      </c>
      <c r="F112" s="64">
        <v>0.75</v>
      </c>
      <c r="G112" s="64" t="str">
        <f t="shared" ref="G112" si="490">IF(F112&gt;0.8,"VG",IF(F112&gt;0.7,"G",IF(F112&gt;0.45,"S","NS")))</f>
        <v>G</v>
      </c>
      <c r="H112" s="64"/>
      <c r="I112" s="64"/>
      <c r="J112" s="64"/>
      <c r="K112" s="65">
        <v>-6.2E-2</v>
      </c>
      <c r="L112" s="65" t="str">
        <f t="shared" ref="L112" si="491">IF(ABS(K112)&lt;5%,"VG",IF(ABS(K112)&lt;10%,"G",IF(ABS(K112)&lt;15%,"S","NS")))</f>
        <v>G</v>
      </c>
      <c r="M112" s="64"/>
      <c r="N112" s="64"/>
      <c r="O112" s="64"/>
      <c r="P112" s="64">
        <v>0.5</v>
      </c>
      <c r="Q112" s="64" t="str">
        <f t="shared" ref="Q112" si="492">IF(P112&lt;=0.5,"VG",IF(P112&lt;=0.6,"G",IF(P112&lt;=0.7,"S","NS")))</f>
        <v>VG</v>
      </c>
      <c r="R112" s="64"/>
      <c r="S112" s="64"/>
      <c r="T112" s="64"/>
      <c r="U112" s="64">
        <v>0.97</v>
      </c>
      <c r="V112" s="64" t="str">
        <f t="shared" ref="V112" si="493">IF(U112&gt;0.85,"VG",IF(U112&gt;0.75,"G",IF(U112&gt;0.6,"S","NS")))</f>
        <v>VG</v>
      </c>
      <c r="W112" s="64"/>
      <c r="X112" s="64"/>
      <c r="Y112" s="64"/>
      <c r="Z112" s="64"/>
      <c r="AA112" s="65"/>
      <c r="AB112" s="64"/>
      <c r="AC112" s="64"/>
      <c r="AD112" s="64"/>
      <c r="AE112" s="65"/>
      <c r="AF112" s="64"/>
      <c r="AG112" s="64"/>
      <c r="AH112" s="64"/>
      <c r="AI112" s="65"/>
      <c r="AJ112" s="64"/>
      <c r="AK112" s="64"/>
    </row>
    <row r="113" spans="1:37" s="63" customFormat="1" ht="28.8" x14ac:dyDescent="0.3">
      <c r="A113" s="63">
        <v>14164900</v>
      </c>
      <c r="B113" s="63">
        <v>23772751</v>
      </c>
      <c r="C113" s="63" t="s">
        <v>60</v>
      </c>
      <c r="D113" s="90" t="s">
        <v>176</v>
      </c>
      <c r="E113" s="79">
        <v>1.4</v>
      </c>
      <c r="F113" s="64">
        <v>0.77</v>
      </c>
      <c r="G113" s="64" t="str">
        <f t="shared" ref="G113" si="494">IF(F113&gt;0.8,"VG",IF(F113&gt;0.7,"G",IF(F113&gt;0.45,"S","NS")))</f>
        <v>G</v>
      </c>
      <c r="H113" s="64"/>
      <c r="I113" s="64"/>
      <c r="J113" s="64"/>
      <c r="K113" s="65">
        <v>-0.04</v>
      </c>
      <c r="L113" s="65" t="str">
        <f t="shared" ref="L113" si="495">IF(ABS(K113)&lt;5%,"VG",IF(ABS(K113)&lt;10%,"G",IF(ABS(K113)&lt;15%,"S","NS")))</f>
        <v>VG</v>
      </c>
      <c r="M113" s="64"/>
      <c r="N113" s="64"/>
      <c r="O113" s="64"/>
      <c r="P113" s="64">
        <v>0.48</v>
      </c>
      <c r="Q113" s="64" t="str">
        <f t="shared" ref="Q113" si="496">IF(P113&lt;=0.5,"VG",IF(P113&lt;=0.6,"G",IF(P113&lt;=0.7,"S","NS")))</f>
        <v>VG</v>
      </c>
      <c r="R113" s="64"/>
      <c r="S113" s="64"/>
      <c r="T113" s="64"/>
      <c r="U113" s="64">
        <v>0.97</v>
      </c>
      <c r="V113" s="64" t="str">
        <f t="shared" ref="V113" si="497">IF(U113&gt;0.85,"VG",IF(U113&gt;0.75,"G",IF(U113&gt;0.6,"S","NS")))</f>
        <v>VG</v>
      </c>
      <c r="W113" s="64"/>
      <c r="X113" s="64"/>
      <c r="Y113" s="64"/>
      <c r="Z113" s="64"/>
      <c r="AA113" s="65"/>
      <c r="AB113" s="64"/>
      <c r="AC113" s="64"/>
      <c r="AD113" s="64"/>
      <c r="AE113" s="65"/>
      <c r="AF113" s="64"/>
      <c r="AG113" s="64"/>
      <c r="AH113" s="64"/>
      <c r="AI113" s="65"/>
      <c r="AJ113" s="64"/>
      <c r="AK113" s="64"/>
    </row>
    <row r="114" spans="1:37" s="63" customFormat="1" x14ac:dyDescent="0.3">
      <c r="A114" s="63">
        <v>14164900</v>
      </c>
      <c r="B114" s="63">
        <v>23772751</v>
      </c>
      <c r="C114" s="63" t="s">
        <v>60</v>
      </c>
      <c r="D114" s="90" t="s">
        <v>177</v>
      </c>
      <c r="E114" s="79">
        <v>1.5</v>
      </c>
      <c r="F114" s="64">
        <v>0.79</v>
      </c>
      <c r="G114" s="64" t="str">
        <f t="shared" ref="G114" si="498">IF(F114&gt;0.8,"VG",IF(F114&gt;0.7,"G",IF(F114&gt;0.45,"S","NS")))</f>
        <v>G</v>
      </c>
      <c r="H114" s="64"/>
      <c r="I114" s="64"/>
      <c r="J114" s="64"/>
      <c r="K114" s="65">
        <v>0.17299999999999999</v>
      </c>
      <c r="L114" s="65" t="str">
        <f t="shared" ref="L114" si="499">IF(ABS(K114)&lt;5%,"VG",IF(ABS(K114)&lt;10%,"G",IF(ABS(K114)&lt;15%,"S","NS")))</f>
        <v>NS</v>
      </c>
      <c r="M114" s="64"/>
      <c r="N114" s="64"/>
      <c r="O114" s="64"/>
      <c r="P114" s="64">
        <v>0.43</v>
      </c>
      <c r="Q114" s="64" t="str">
        <f t="shared" ref="Q114" si="500">IF(P114&lt;=0.5,"VG",IF(P114&lt;=0.6,"G",IF(P114&lt;=0.7,"S","NS")))</f>
        <v>VG</v>
      </c>
      <c r="R114" s="64"/>
      <c r="S114" s="64"/>
      <c r="T114" s="64"/>
      <c r="U114" s="64">
        <v>0.96</v>
      </c>
      <c r="V114" s="64" t="str">
        <f t="shared" ref="V114" si="501">IF(U114&gt;0.85,"VG",IF(U114&gt;0.75,"G",IF(U114&gt;0.6,"S","NS")))</f>
        <v>VG</v>
      </c>
      <c r="W114" s="64"/>
      <c r="X114" s="64"/>
      <c r="Y114" s="64"/>
      <c r="Z114" s="64"/>
      <c r="AA114" s="65"/>
      <c r="AB114" s="64"/>
      <c r="AC114" s="64"/>
      <c r="AD114" s="64"/>
      <c r="AE114" s="65"/>
      <c r="AF114" s="64"/>
      <c r="AG114" s="64"/>
      <c r="AH114" s="64"/>
      <c r="AI114" s="65"/>
      <c r="AJ114" s="64"/>
      <c r="AK114" s="64"/>
    </row>
    <row r="115" spans="1:37" s="47" customFormat="1" x14ac:dyDescent="0.3">
      <c r="A115" s="47">
        <v>14164900</v>
      </c>
      <c r="B115" s="47">
        <v>23772751</v>
      </c>
      <c r="C115" s="47" t="s">
        <v>60</v>
      </c>
      <c r="D115" s="108" t="s">
        <v>178</v>
      </c>
      <c r="E115" s="109">
        <v>1.6</v>
      </c>
      <c r="F115" s="49">
        <v>0.77</v>
      </c>
      <c r="G115" s="49" t="str">
        <f t="shared" ref="G115" si="502">IF(F115&gt;0.8,"VG",IF(F115&gt;0.7,"G",IF(F115&gt;0.45,"S","NS")))</f>
        <v>G</v>
      </c>
      <c r="H115" s="49"/>
      <c r="I115" s="49"/>
      <c r="J115" s="49"/>
      <c r="K115" s="50">
        <v>0.189</v>
      </c>
      <c r="L115" s="50" t="str">
        <f t="shared" ref="L115" si="503">IF(ABS(K115)&lt;5%,"VG",IF(ABS(K115)&lt;10%,"G",IF(ABS(K115)&lt;15%,"S","NS")))</f>
        <v>NS</v>
      </c>
      <c r="M115" s="49"/>
      <c r="N115" s="49"/>
      <c r="O115" s="49"/>
      <c r="P115" s="49">
        <v>0.44</v>
      </c>
      <c r="Q115" s="49" t="str">
        <f t="shared" ref="Q115" si="504">IF(P115&lt;=0.5,"VG",IF(P115&lt;=0.6,"G",IF(P115&lt;=0.7,"S","NS")))</f>
        <v>VG</v>
      </c>
      <c r="R115" s="49"/>
      <c r="S115" s="49"/>
      <c r="T115" s="49"/>
      <c r="U115" s="49">
        <v>0.97</v>
      </c>
      <c r="V115" s="49" t="str">
        <f t="shared" ref="V115" si="505">IF(U115&gt;0.85,"VG",IF(U115&gt;0.75,"G",IF(U115&gt;0.6,"S","NS")))</f>
        <v>VG</v>
      </c>
      <c r="W115" s="49"/>
      <c r="X115" s="49"/>
      <c r="Y115" s="49"/>
      <c r="Z115" s="49"/>
      <c r="AA115" s="50"/>
      <c r="AB115" s="49"/>
      <c r="AC115" s="49"/>
      <c r="AD115" s="49"/>
      <c r="AE115" s="50"/>
      <c r="AF115" s="49"/>
      <c r="AG115" s="49"/>
      <c r="AH115" s="49"/>
      <c r="AI115" s="50"/>
      <c r="AJ115" s="49"/>
      <c r="AK115" s="49"/>
    </row>
  </sheetData>
  <mergeCells count="16">
    <mergeCell ref="AJ3:AK3"/>
    <mergeCell ref="Z3:AA3"/>
    <mergeCell ref="AB3:AC3"/>
    <mergeCell ref="AD3:AE3"/>
    <mergeCell ref="AF3:AG3"/>
    <mergeCell ref="AH3:AI3"/>
    <mergeCell ref="AZ3:BA3"/>
    <mergeCell ref="BB3:BC3"/>
    <mergeCell ref="BD3:BE3"/>
    <mergeCell ref="BF3:BG3"/>
    <mergeCell ref="AL3:AM3"/>
    <mergeCell ref="AN3:AO3"/>
    <mergeCell ref="AR3:AS3"/>
    <mergeCell ref="AT3:AU3"/>
    <mergeCell ref="AV3:AW3"/>
    <mergeCell ref="AX3:AY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2020-12-18T00:51:17Z</dcterms:modified>
</cp:coreProperties>
</file>