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16C466D6-7F59-4E24-B4A9-C9380B232EE0}" xr6:coauthVersionLast="46" xr6:coauthVersionMax="46" xr10:uidLastSave="{00000000-0000-0000-0000-000000000000}"/>
  <bookViews>
    <workbookView xWindow="35745" yWindow="-5340" windowWidth="18900" windowHeight="13845" activeTab="1" xr2:uid="{00000000-000D-0000-FFFF-FFFF00000000}"/>
  </bookViews>
  <sheets>
    <sheet name="literature values" sheetId="1" r:id="rId1"/>
    <sheet name="Table for report" sheetId="8" r:id="rId2"/>
    <sheet name="for CSV file" sheetId="9" r:id="rId3"/>
  </sheets>
  <definedNames>
    <definedName name="HBV" localSheetId="2">'for CSV file'!$A$30:$K$44</definedName>
    <definedName name="HBV" localSheetId="1">'Table for report'!$C$27:$L$41</definedName>
    <definedName name="HBV_1" localSheetId="1">'Table for report'!#REF!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9" l="1"/>
  <c r="K27" i="9"/>
  <c r="J27" i="9"/>
  <c r="I27" i="9"/>
  <c r="H27" i="9"/>
  <c r="G27" i="9"/>
  <c r="F27" i="9"/>
  <c r="E27" i="9"/>
  <c r="D27" i="9"/>
  <c r="C27" i="9"/>
  <c r="M20" i="8"/>
  <c r="L20" i="8"/>
  <c r="K20" i="8"/>
  <c r="J20" i="8"/>
  <c r="I20" i="8"/>
  <c r="H20" i="8"/>
  <c r="G20" i="8"/>
  <c r="F20" i="8"/>
  <c r="E20" i="8"/>
  <c r="D20" i="8"/>
  <c r="L34" i="9" l="1"/>
  <c r="K34" i="9"/>
  <c r="J34" i="9"/>
  <c r="I34" i="9"/>
  <c r="H34" i="9"/>
  <c r="G34" i="9"/>
  <c r="F34" i="9"/>
  <c r="E34" i="9"/>
  <c r="D34" i="9"/>
  <c r="C34" i="9"/>
  <c r="N32" i="8"/>
  <c r="M32" i="8"/>
  <c r="L32" i="8"/>
  <c r="K32" i="8"/>
  <c r="J32" i="8"/>
  <c r="I32" i="8"/>
  <c r="H32" i="8"/>
  <c r="G32" i="8"/>
  <c r="F32" i="8"/>
  <c r="E32" i="8"/>
  <c r="D32" i="8"/>
  <c r="N30" i="8"/>
  <c r="M30" i="8"/>
  <c r="L30" i="8"/>
  <c r="K30" i="8"/>
  <c r="J30" i="8"/>
  <c r="I30" i="8"/>
  <c r="H30" i="8"/>
  <c r="G30" i="8"/>
  <c r="F30" i="8"/>
  <c r="E30" i="8"/>
  <c r="D30" i="8"/>
  <c r="L33" i="9"/>
  <c r="K33" i="9"/>
  <c r="J33" i="9"/>
  <c r="I33" i="9"/>
  <c r="H33" i="9"/>
  <c r="G33" i="9"/>
  <c r="F33" i="9"/>
  <c r="E33" i="9"/>
  <c r="D33" i="9"/>
  <c r="C33" i="9"/>
  <c r="L28" i="9"/>
  <c r="K28" i="9"/>
  <c r="J28" i="9"/>
  <c r="I28" i="9"/>
  <c r="H28" i="9"/>
  <c r="G28" i="9"/>
  <c r="F28" i="9"/>
  <c r="E28" i="9"/>
  <c r="D28" i="9"/>
  <c r="C28" i="9"/>
  <c r="L26" i="9"/>
  <c r="K26" i="9"/>
  <c r="J26" i="9"/>
  <c r="I26" i="9"/>
  <c r="H26" i="9"/>
  <c r="G26" i="9"/>
  <c r="F26" i="9"/>
  <c r="E26" i="9"/>
  <c r="D26" i="9"/>
  <c r="C26" i="9"/>
  <c r="L24" i="9"/>
  <c r="K24" i="9"/>
  <c r="J24" i="9"/>
  <c r="I24" i="9"/>
  <c r="H24" i="9"/>
  <c r="G24" i="9"/>
  <c r="F24" i="9"/>
  <c r="E24" i="9"/>
  <c r="D24" i="9"/>
  <c r="C24" i="9"/>
  <c r="L23" i="9"/>
  <c r="K23" i="9"/>
  <c r="J23" i="9"/>
  <c r="I23" i="9"/>
  <c r="H23" i="9"/>
  <c r="G23" i="9"/>
  <c r="F23" i="9"/>
  <c r="E23" i="9"/>
  <c r="D23" i="9"/>
  <c r="C23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L17" i="9"/>
  <c r="L19" i="9" s="1"/>
  <c r="K17" i="9"/>
  <c r="K20" i="9" s="1"/>
  <c r="J17" i="9"/>
  <c r="J20" i="9" s="1"/>
  <c r="I17" i="9"/>
  <c r="I20" i="9" s="1"/>
  <c r="H17" i="9"/>
  <c r="H20" i="9" s="1"/>
  <c r="G17" i="9"/>
  <c r="G18" i="9" s="1"/>
  <c r="F17" i="9"/>
  <c r="F20" i="9" s="1"/>
  <c r="E17" i="9"/>
  <c r="E19" i="9" s="1"/>
  <c r="D17" i="9"/>
  <c r="D19" i="9" s="1"/>
  <c r="C17" i="9"/>
  <c r="C20" i="9" s="1"/>
  <c r="N31" i="8"/>
  <c r="M31" i="8"/>
  <c r="L31" i="8"/>
  <c r="K31" i="8"/>
  <c r="J31" i="8"/>
  <c r="I31" i="8"/>
  <c r="H31" i="8"/>
  <c r="G31" i="8"/>
  <c r="F31" i="8"/>
  <c r="E31" i="8"/>
  <c r="D31" i="8"/>
  <c r="N25" i="8"/>
  <c r="M25" i="8"/>
  <c r="L25" i="8"/>
  <c r="K25" i="8"/>
  <c r="J25" i="8"/>
  <c r="I25" i="8"/>
  <c r="H25" i="8"/>
  <c r="G25" i="8"/>
  <c r="F25" i="8"/>
  <c r="E25" i="8"/>
  <c r="D25" i="8"/>
  <c r="N24" i="8"/>
  <c r="N23" i="8"/>
  <c r="M23" i="8"/>
  <c r="L23" i="8"/>
  <c r="K23" i="8"/>
  <c r="J23" i="8"/>
  <c r="I23" i="8"/>
  <c r="H23" i="8"/>
  <c r="G23" i="8"/>
  <c r="F23" i="8"/>
  <c r="E23" i="8"/>
  <c r="D23" i="8"/>
  <c r="N21" i="8"/>
  <c r="M21" i="8"/>
  <c r="L21" i="8"/>
  <c r="K21" i="8"/>
  <c r="J21" i="8"/>
  <c r="I21" i="8"/>
  <c r="H21" i="8"/>
  <c r="G21" i="8"/>
  <c r="F21" i="8"/>
  <c r="E21" i="8"/>
  <c r="D21" i="8"/>
  <c r="N20" i="8"/>
  <c r="N19" i="8"/>
  <c r="M19" i="8"/>
  <c r="L19" i="8"/>
  <c r="K19" i="8"/>
  <c r="J19" i="8"/>
  <c r="I19" i="8"/>
  <c r="H19" i="8"/>
  <c r="G19" i="8"/>
  <c r="F19" i="8"/>
  <c r="E19" i="8"/>
  <c r="D19" i="8"/>
  <c r="N18" i="8"/>
  <c r="M18" i="8"/>
  <c r="L18" i="8"/>
  <c r="K18" i="8"/>
  <c r="J18" i="8"/>
  <c r="I18" i="8"/>
  <c r="H18" i="8"/>
  <c r="G18" i="8"/>
  <c r="F18" i="8"/>
  <c r="E18" i="8"/>
  <c r="D18" i="8"/>
  <c r="N14" i="8"/>
  <c r="N17" i="8" s="1"/>
  <c r="M14" i="8"/>
  <c r="M16" i="8" s="1"/>
  <c r="L14" i="8"/>
  <c r="K14" i="8"/>
  <c r="J14" i="8"/>
  <c r="I14" i="8"/>
  <c r="H14" i="8"/>
  <c r="G14" i="8"/>
  <c r="F14" i="8"/>
  <c r="F15" i="8" s="1"/>
  <c r="E14" i="8"/>
  <c r="D14" i="8"/>
  <c r="N16" i="8" l="1"/>
  <c r="H15" i="8"/>
  <c r="H24" i="8"/>
  <c r="M15" i="8"/>
  <c r="I16" i="8"/>
  <c r="I24" i="8"/>
  <c r="N15" i="8"/>
  <c r="J17" i="8"/>
  <c r="J24" i="8"/>
  <c r="D15" i="8"/>
  <c r="D24" i="8"/>
  <c r="L15" i="8"/>
  <c r="L24" i="8"/>
  <c r="E17" i="8"/>
  <c r="E24" i="8"/>
  <c r="M17" i="8"/>
  <c r="M24" i="8"/>
  <c r="F17" i="8"/>
  <c r="F24" i="8"/>
  <c r="K15" i="8"/>
  <c r="K24" i="8"/>
  <c r="G16" i="8"/>
  <c r="G24" i="8"/>
  <c r="D16" i="8"/>
  <c r="G17" i="8"/>
  <c r="E16" i="8"/>
  <c r="F16" i="8"/>
  <c r="J16" i="8"/>
  <c r="K16" i="8"/>
  <c r="E15" i="8"/>
  <c r="G15" i="8"/>
  <c r="L16" i="8"/>
  <c r="H17" i="8"/>
  <c r="K17" i="8"/>
  <c r="I15" i="8"/>
  <c r="J15" i="8"/>
  <c r="D17" i="8"/>
  <c r="L17" i="8"/>
  <c r="H16" i="8"/>
  <c r="I17" i="8"/>
  <c r="H18" i="9"/>
  <c r="F19" i="9"/>
  <c r="H19" i="9"/>
  <c r="G19" i="9"/>
  <c r="F18" i="9"/>
  <c r="D20" i="9"/>
  <c r="I19" i="9"/>
  <c r="I18" i="9"/>
  <c r="G20" i="9"/>
  <c r="K18" i="9"/>
  <c r="L20" i="9"/>
  <c r="E20" i="9"/>
  <c r="J18" i="9"/>
  <c r="C18" i="9"/>
  <c r="D18" i="9"/>
  <c r="L18" i="9"/>
  <c r="J19" i="9"/>
  <c r="E18" i="9"/>
  <c r="C19" i="9"/>
  <c r="K19" i="9"/>
  <c r="K27" i="1"/>
  <c r="S27" i="1"/>
  <c r="R27" i="1"/>
  <c r="Q27" i="1"/>
  <c r="P27" i="1"/>
  <c r="O27" i="1"/>
  <c r="N27" i="1"/>
  <c r="M27" i="1"/>
  <c r="L27" i="1"/>
  <c r="J27" i="1"/>
  <c r="I27" i="1"/>
  <c r="H27" i="1"/>
  <c r="G27" i="1"/>
  <c r="F27" i="1"/>
  <c r="E27" i="1"/>
  <c r="D27" i="1"/>
  <c r="C27" i="1"/>
  <c r="B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HBV" type="6" refreshedVersion="4" background="1">
    <textPr codePage="437" sourceFile="C:\Envision\StudyAreas\WW2100\HBV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HBV_GEO" type="6" refreshedVersion="4" background="1">
    <textPr codePage="437" sourceFile="C:\Envision\StudyAreas\WW2100\HBV_GEO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HBV1" type="6" refreshedVersion="6" background="1" saveData="1">
    <textPr codePage="437" sourceFile="C:\Envision\StudyAreas\WW2100\HBV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3AADE5-9CC9-490C-89AF-C7C274BC51E7}" name="HBV11" type="6" refreshedVersion="6" background="1" saveData="1">
    <textPr codePage="437" sourceFile="C:\Envision\StudyAreas\WW2100\HBV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7CDB7C0-6D10-4303-A028-D9C4ABC1F919}" keepAlive="1" name="Query - HBV" description="Connection to the 'HBV' query in the workbook." type="5" refreshedVersion="6" background="1">
    <dbPr connection="Provider=Microsoft.Mashup.OleDb.1;Data Source=$Workbook$;Location=HBV;Extended Properties=&quot;&quot;" command="SELECT * FROM [HBV]"/>
  </connection>
  <connection id="6" xr16:uid="{7A10DE5D-145D-4177-9574-4B10D9D2FFF7}" keepAlive="1" name="Query - HBV (2)" description="Connection to the 'HBV (2)' query in the workbook." type="5" refreshedVersion="6" background="1" saveData="1">
    <dbPr connection="Provider=Microsoft.Mashup.OleDb.1;Data Source=$Workbook$;Location=&quot;HBV (2)&quot;;Extended Properties=&quot;&quot;" command="SELECT * FROM [HBV (2)]"/>
  </connection>
  <connection id="7" xr16:uid="{E584D733-A529-49FF-AE7E-EFA48C24C6DC}" keepAlive="1" name="Query - HBV (3)" description="Connection to the 'HBV (3)' query in the workbook." type="5" refreshedVersion="6" background="1">
    <dbPr connection="Provider=Microsoft.Mashup.OleDb.1;Data Source=$Workbook$;Location=HBV (3);Extended Properties=&quot;&quot;" command="SELECT * FROM [HBV (3)]"/>
  </connection>
</connections>
</file>

<file path=xl/sharedStrings.xml><?xml version="1.0" encoding="utf-8"?>
<sst xmlns="http://schemas.openxmlformats.org/spreadsheetml/2006/main" count="216" uniqueCount="116">
  <si>
    <t>HBV parameter ranges</t>
  </si>
  <si>
    <t>Seibert 1997</t>
  </si>
  <si>
    <t>min</t>
  </si>
  <si>
    <t>max</t>
  </si>
  <si>
    <t>CFMAX</t>
  </si>
  <si>
    <t>CFR</t>
  </si>
  <si>
    <t>FC</t>
  </si>
  <si>
    <t>BETA</t>
  </si>
  <si>
    <t>PERC</t>
  </si>
  <si>
    <t>UZL</t>
  </si>
  <si>
    <t>K0</t>
  </si>
  <si>
    <t>K1</t>
  </si>
  <si>
    <t>K2</t>
  </si>
  <si>
    <t>PERC in mm/day</t>
  </si>
  <si>
    <t>frac</t>
  </si>
  <si>
    <t>mm</t>
  </si>
  <si>
    <t>none</t>
  </si>
  <si>
    <t>mm /degC /d</t>
  </si>
  <si>
    <t>mm/day or 1/day</t>
  </si>
  <si>
    <t>1/day</t>
  </si>
  <si>
    <t>note</t>
  </si>
  <si>
    <t>Steele-Dunn 2008</t>
  </si>
  <si>
    <t>Abebe 2010</t>
  </si>
  <si>
    <t>Aghakouchak 2010</t>
  </si>
  <si>
    <t>from BV.txt; PERC as K_p in 1/day</t>
  </si>
  <si>
    <t>Selected HBV parameter values</t>
  </si>
  <si>
    <t>mm/day</t>
  </si>
  <si>
    <t>Inouye 2015</t>
  </si>
  <si>
    <t>?PERC in mm/day</t>
  </si>
  <si>
    <t>PERC in 1/day</t>
  </si>
  <si>
    <t>Geo = 0 and 2: Big Wood</t>
  </si>
  <si>
    <t>Geo = 1: Camas Creek</t>
  </si>
  <si>
    <t>Moy</t>
  </si>
  <si>
    <t>Boyne</t>
  </si>
  <si>
    <t>Blackwater</t>
  </si>
  <si>
    <t>Suck</t>
  </si>
  <si>
    <t>Brosna</t>
  </si>
  <si>
    <t>Feale</t>
  </si>
  <si>
    <t>Barrow</t>
  </si>
  <si>
    <t>Suir</t>
  </si>
  <si>
    <t>Bandon</t>
  </si>
  <si>
    <t>min and max</t>
  </si>
  <si>
    <t>?mm/day</t>
  </si>
  <si>
    <t>1st 3 only</t>
  </si>
  <si>
    <t>values for Steele-Dunn are medians of the 100 best sets out of 10,000 trial sets for each of the 9 basins</t>
  </si>
  <si>
    <t>HBVCALIB</t>
  </si>
  <si>
    <t>HBV parameter info, last updated 3/8/16</t>
  </si>
  <si>
    <t>Steele-Dunne 2008</t>
  </si>
  <si>
    <t>coast range</t>
  </si>
  <si>
    <t>valley floor</t>
  </si>
  <si>
    <t>old Cascades</t>
  </si>
  <si>
    <t>high Cascades</t>
  </si>
  <si>
    <t>0,1,2</t>
  </si>
  <si>
    <t>3,4,5,6</t>
  </si>
  <si>
    <t>7,8,11,12</t>
  </si>
  <si>
    <t>9,10</t>
  </si>
  <si>
    <t>representative min val</t>
  </si>
  <si>
    <t>representative max val</t>
  </si>
  <si>
    <t>ECOREGION</t>
  </si>
  <si>
    <t>Hills Creek Reservoir drainage</t>
  </si>
  <si>
    <t>Fall Creek Reservoir drainage</t>
  </si>
  <si>
    <t>Dorena Reservoir drainage</t>
  </si>
  <si>
    <t>Cottage Grove Reservoir drainage</t>
  </si>
  <si>
    <t>Fern Ridge Reservoir drainage</t>
  </si>
  <si>
    <t>Cougar Reservoir drainage</t>
  </si>
  <si>
    <t>Blue River Reservoir drainage</t>
  </si>
  <si>
    <t>Green Peter Reservoir drainage</t>
  </si>
  <si>
    <t>Detroit Reservoir drainage</t>
  </si>
  <si>
    <t>Clackamas above River Mill</t>
  </si>
  <si>
    <t>McKenzie above Walterville</t>
  </si>
  <si>
    <t>Long Tom above Monroe</t>
  </si>
  <si>
    <t>S Santiam above Waterloo</t>
  </si>
  <si>
    <t>N Santiam above Mehama</t>
  </si>
  <si>
    <t>Middle Fork above Jasper</t>
  </si>
  <si>
    <t>Coast Fork above Goshen</t>
  </si>
  <si>
    <t>Tualatin above West Linn</t>
  </si>
  <si>
    <t>Yamhill above McMinnville</t>
  </si>
  <si>
    <t>Willamette above Salem</t>
  </si>
  <si>
    <t>Johnson Creek watershed</t>
  </si>
  <si>
    <t>Chicken Creek watershed</t>
  </si>
  <si>
    <t xml:space="preserve">lower N Santiam </t>
  </si>
  <si>
    <t>lower Willamette</t>
  </si>
  <si>
    <t xml:space="preserve">lower S Santiam </t>
  </si>
  <si>
    <t>lower Santiam</t>
  </si>
  <si>
    <t>ET_MULT</t>
  </si>
  <si>
    <t>Oak Creek watershed</t>
  </si>
  <si>
    <t>Mary River basin</t>
  </si>
  <si>
    <t>McKenzie outlet</t>
  </si>
  <si>
    <t>Upper Willamette mainstem</t>
  </si>
  <si>
    <t xml:space="preserve">Coast Fork </t>
  </si>
  <si>
    <t>Middle Fork</t>
  </si>
  <si>
    <t>Molalla basin</t>
  </si>
  <si>
    <t>Pudding basin</t>
  </si>
  <si>
    <t>Luckiamute basin</t>
  </si>
  <si>
    <t>Calapooia basin</t>
  </si>
  <si>
    <t>Long Tom outlet</t>
  </si>
  <si>
    <t>Mohawk basin</t>
  </si>
  <si>
    <t>lower Clackamas</t>
  </si>
  <si>
    <t>lower Yamhill</t>
  </si>
  <si>
    <t>from 0 lower Willamette</t>
  </si>
  <si>
    <t>from 15 upper Willamette mainstem</t>
  </si>
  <si>
    <t>TT</t>
  </si>
  <si>
    <t>lower Tualatin</t>
  </si>
  <si>
    <t>Willamette outlet</t>
  </si>
  <si>
    <t>from 29 Willamette above Salem</t>
  </si>
  <si>
    <t>Clear Lake drainage on McKenzie</t>
  </si>
  <si>
    <t>from 9 Blue River Reservoir drainage</t>
  </si>
  <si>
    <t>SMITH RIVER ABV SMITH R RESV NR BELKNAP SPRNGS</t>
  </si>
  <si>
    <t>SO FK MCKENZIE RIVER ABV COUGAR LAKE NR RAINBOW</t>
  </si>
  <si>
    <t>LOOKOUT CREEK NEAR BLUE RIVER</t>
  </si>
  <si>
    <t>ClearLake46</t>
  </si>
  <si>
    <t>Smith47</t>
  </si>
  <si>
    <t>SFork48</t>
  </si>
  <si>
    <t>Lookout49</t>
  </si>
  <si>
    <t>BLU9</t>
  </si>
  <si>
    <t>CGR8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</si>
</sst>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85">
    <xf numFmtId="0" fontId="0" fillId="0" borderId="0" xfId="0"/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 wrapText="1"/>
    </xf>
    <xf numFmtId="2" fontId="0" fillId="0" borderId="0" xfId="0" applyNumberFormat="1"/>
    <xf numFmtId="2" fontId="15" fillId="0" borderId="0" xfId="0" applyNumberFormat="1" applyFont="1" applyAlignment="1">
      <alignment horizontal="center" vertical="center" wrapText="1"/>
    </xf>
    <xf numFmtId="0" fontId="15" fillId="0" borderId="0" xfId="0" applyFont="1"/>
    <xf numFmtId="2" fontId="0" fillId="0" borderId="0" xfId="0" applyNumberFormat="1" applyAlignment="1">
      <alignment vertical="top"/>
    </xf>
    <xf numFmtId="16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164" fontId="0" fillId="0" borderId="0" xfId="0" applyNumberFormat="1" applyAlignment="1">
      <alignment horizontal="center" wrapText="1"/>
    </xf>
    <xf numFmtId="165" fontId="15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vertical="top"/>
    </xf>
    <xf numFmtId="165" fontId="0" fillId="0" borderId="0" xfId="0" applyNumberFormat="1"/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vertical="top"/>
    </xf>
    <xf numFmtId="164" fontId="0" fillId="0" borderId="0" xfId="0" applyNumberFormat="1"/>
    <xf numFmtId="1" fontId="0" fillId="0" borderId="0" xfId="0" applyNumberFormat="1"/>
    <xf numFmtId="1" fontId="15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vertical="top"/>
    </xf>
    <xf numFmtId="166" fontId="0" fillId="0" borderId="0" xfId="0" applyNumberFormat="1"/>
    <xf numFmtId="166" fontId="15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vertical="center" wrapText="1"/>
    </xf>
    <xf numFmtId="166" fontId="0" fillId="0" borderId="0" xfId="0" applyNumberFormat="1" applyAlignment="1">
      <alignment horizontal="center" wrapText="1"/>
    </xf>
    <xf numFmtId="166" fontId="0" fillId="0" borderId="0" xfId="0" applyNumberFormat="1" applyAlignment="1">
      <alignment vertical="top"/>
    </xf>
    <xf numFmtId="165" fontId="15" fillId="0" borderId="0" xfId="0" applyNumberFormat="1" applyFont="1" applyAlignment="1">
      <alignment horizontal="right" wrapText="1"/>
    </xf>
    <xf numFmtId="167" fontId="0" fillId="0" borderId="0" xfId="0" applyNumberFormat="1"/>
    <xf numFmtId="164" fontId="15" fillId="0" borderId="0" xfId="0" applyNumberFormat="1" applyFont="1" applyAlignment="1">
      <alignment horizontal="right" wrapText="1"/>
    </xf>
    <xf numFmtId="2" fontId="15" fillId="0" borderId="0" xfId="0" applyNumberFormat="1" applyFont="1" applyAlignment="1">
      <alignment horizontal="right" wrapText="1"/>
    </xf>
    <xf numFmtId="166" fontId="15" fillId="0" borderId="0" xfId="0" applyNumberFormat="1" applyFont="1" applyAlignment="1">
      <alignment horizontal="right" wrapText="1"/>
    </xf>
    <xf numFmtId="167" fontId="15" fillId="0" borderId="0" xfId="0" applyNumberFormat="1" applyFont="1" applyAlignment="1">
      <alignment horizontal="right" wrapText="1"/>
    </xf>
    <xf numFmtId="164" fontId="15" fillId="0" borderId="0" xfId="0" applyNumberFormat="1" applyFont="1"/>
    <xf numFmtId="167" fontId="15" fillId="0" borderId="0" xfId="0" applyNumberFormat="1" applyFont="1"/>
    <xf numFmtId="165" fontId="15" fillId="0" borderId="0" xfId="0" applyNumberFormat="1" applyFont="1"/>
    <xf numFmtId="166" fontId="15" fillId="0" borderId="0" xfId="0" applyNumberFormat="1" applyFont="1"/>
    <xf numFmtId="167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164" fontId="18" fillId="0" borderId="0" xfId="0" applyNumberFormat="1" applyFont="1" applyAlignment="1">
      <alignment horizontal="right" vertical="center" wrapText="1"/>
    </xf>
    <xf numFmtId="0" fontId="0" fillId="0" borderId="10" xfId="0" applyBorder="1"/>
    <xf numFmtId="164" fontId="0" fillId="0" borderId="10" xfId="0" applyNumberFormat="1" applyBorder="1"/>
    <xf numFmtId="166" fontId="0" fillId="0" borderId="10" xfId="0" applyNumberFormat="1" applyBorder="1"/>
    <xf numFmtId="167" fontId="0" fillId="0" borderId="10" xfId="0" applyNumberFormat="1" applyBorder="1"/>
    <xf numFmtId="165" fontId="0" fillId="0" borderId="10" xfId="0" applyNumberFormat="1" applyBorder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167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" fontId="0" fillId="0" borderId="0" xfId="0" applyNumberFormat="1" applyFont="1"/>
    <xf numFmtId="164" fontId="1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0" xfId="0" applyFont="1" applyFill="1"/>
    <xf numFmtId="0" fontId="0" fillId="33" borderId="0" xfId="0" applyFont="1" applyFill="1" applyAlignment="1">
      <alignment horizontal="center"/>
    </xf>
    <xf numFmtId="164" fontId="0" fillId="33" borderId="0" xfId="0" applyNumberFormat="1" applyFont="1" applyFill="1"/>
    <xf numFmtId="167" fontId="0" fillId="33" borderId="0" xfId="0" applyNumberFormat="1" applyFont="1" applyFill="1"/>
    <xf numFmtId="165" fontId="0" fillId="33" borderId="0" xfId="0" applyNumberFormat="1" applyFont="1" applyFill="1"/>
    <xf numFmtId="166" fontId="0" fillId="33" borderId="0" xfId="0" applyNumberFormat="1" applyFont="1" applyFill="1"/>
    <xf numFmtId="1" fontId="0" fillId="33" borderId="0" xfId="0" applyNumberFormat="1" applyFont="1" applyFill="1"/>
    <xf numFmtId="0" fontId="15" fillId="33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/>
    <xf numFmtId="165" fontId="0" fillId="0" borderId="0" xfId="0" applyNumberFormat="1" applyFont="1" applyFill="1"/>
    <xf numFmtId="166" fontId="0" fillId="0" borderId="0" xfId="0" applyNumberFormat="1" applyFont="1" applyFill="1"/>
    <xf numFmtId="1" fontId="0" fillId="0" borderId="0" xfId="0" applyNumberFormat="1" applyFont="1" applyFill="1"/>
    <xf numFmtId="0" fontId="15" fillId="0" borderId="0" xfId="0" applyFont="1" applyFill="1"/>
    <xf numFmtId="167" fontId="0" fillId="0" borderId="0" xfId="0" applyNumberFormat="1" applyFont="1" applyFill="1"/>
    <xf numFmtId="0" fontId="0" fillId="34" borderId="0" xfId="0" applyFill="1" applyAlignment="1">
      <alignment vertical="top"/>
    </xf>
    <xf numFmtId="0" fontId="0" fillId="34" borderId="0" xfId="0" applyFill="1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 xr:uid="{00000000-0005-0000-0000-000028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BV" adjustColumnWidth="0" connectionId="3" xr16:uid="{00000000-0016-0000-07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BV" adjustColumnWidth="0" connectionId="4" xr16:uid="{D9440A4B-5C17-439A-B245-9F9F943E29C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7"/>
  <sheetViews>
    <sheetView workbookViewId="0">
      <pane xSplit="8" ySplit="11" topLeftCell="I18" activePane="bottomRight" state="frozen"/>
      <selection pane="topRight" activeCell="I1" sqref="I1"/>
      <selection pane="bottomLeft" activeCell="A13" sqref="A13"/>
      <selection pane="bottomRight" activeCell="A29" sqref="A29:XFD31"/>
    </sheetView>
  </sheetViews>
  <sheetFormatPr defaultRowHeight="14.4" x14ac:dyDescent="0.3"/>
  <cols>
    <col min="1" max="1" width="23.109375" customWidth="1"/>
    <col min="2" max="3" width="7.5546875" style="9" customWidth="1"/>
    <col min="4" max="5" width="9.109375" style="24"/>
    <col min="6" max="7" width="9.109375" style="25"/>
    <col min="8" max="9" width="9.109375" style="9"/>
    <col min="10" max="11" width="9.109375" style="30"/>
    <col min="12" max="13" width="9.109375" style="21"/>
    <col min="14" max="19" width="9.109375" style="24"/>
    <col min="20" max="20" width="18.33203125" style="3" customWidth="1"/>
  </cols>
  <sheetData>
    <row r="1" spans="1:21" x14ac:dyDescent="0.3">
      <c r="A1" t="s">
        <v>46</v>
      </c>
    </row>
    <row r="3" spans="1:21" x14ac:dyDescent="0.3">
      <c r="A3" s="11" t="s">
        <v>0</v>
      </c>
    </row>
    <row r="4" spans="1:21" s="2" customFormat="1" ht="43.2" x14ac:dyDescent="0.3">
      <c r="B4" s="10" t="s">
        <v>4</v>
      </c>
      <c r="C4" s="18" t="s">
        <v>17</v>
      </c>
      <c r="D4" s="19" t="s">
        <v>5</v>
      </c>
      <c r="E4" s="13" t="s">
        <v>14</v>
      </c>
      <c r="F4" s="26" t="s">
        <v>6</v>
      </c>
      <c r="G4" s="27" t="s">
        <v>15</v>
      </c>
      <c r="H4" s="10" t="s">
        <v>7</v>
      </c>
      <c r="I4" s="18" t="s">
        <v>16</v>
      </c>
      <c r="J4" s="31" t="s">
        <v>8</v>
      </c>
      <c r="K4" s="32" t="s">
        <v>18</v>
      </c>
      <c r="L4" s="16" t="s">
        <v>9</v>
      </c>
      <c r="M4" s="14" t="s">
        <v>15</v>
      </c>
      <c r="N4" s="19" t="s">
        <v>10</v>
      </c>
      <c r="O4" s="13" t="s">
        <v>19</v>
      </c>
      <c r="P4" s="19" t="s">
        <v>11</v>
      </c>
      <c r="Q4" s="13" t="s">
        <v>19</v>
      </c>
      <c r="R4" s="19" t="s">
        <v>12</v>
      </c>
      <c r="S4" s="13" t="s">
        <v>19</v>
      </c>
      <c r="T4" s="6"/>
    </row>
    <row r="5" spans="1:21" s="4" customFormat="1" x14ac:dyDescent="0.3">
      <c r="B5" s="17" t="s">
        <v>2</v>
      </c>
      <c r="C5" s="17" t="s">
        <v>3</v>
      </c>
      <c r="D5" s="15" t="s">
        <v>2</v>
      </c>
      <c r="E5" s="15" t="s">
        <v>3</v>
      </c>
      <c r="F5" s="28" t="s">
        <v>2</v>
      </c>
      <c r="G5" s="28" t="s">
        <v>3</v>
      </c>
      <c r="H5" s="17" t="s">
        <v>2</v>
      </c>
      <c r="I5" s="17" t="s">
        <v>3</v>
      </c>
      <c r="J5" s="33" t="s">
        <v>2</v>
      </c>
      <c r="K5" s="33" t="s">
        <v>3</v>
      </c>
      <c r="L5" s="22" t="s">
        <v>2</v>
      </c>
      <c r="M5" s="22" t="s">
        <v>3</v>
      </c>
      <c r="N5" s="15" t="s">
        <v>2</v>
      </c>
      <c r="O5" s="15" t="s">
        <v>3</v>
      </c>
      <c r="P5" s="15" t="s">
        <v>2</v>
      </c>
      <c r="Q5" s="15" t="s">
        <v>3</v>
      </c>
      <c r="R5" s="15" t="s">
        <v>2</v>
      </c>
      <c r="S5" s="15" t="s">
        <v>3</v>
      </c>
      <c r="T5" s="5" t="s">
        <v>20</v>
      </c>
      <c r="U5" s="5"/>
    </row>
    <row r="6" spans="1:21" x14ac:dyDescent="0.3">
      <c r="A6" t="s">
        <v>1</v>
      </c>
      <c r="B6" s="9">
        <v>1</v>
      </c>
      <c r="C6" s="9">
        <v>10</v>
      </c>
      <c r="D6" s="24">
        <v>0</v>
      </c>
      <c r="E6" s="24">
        <v>0.1</v>
      </c>
      <c r="F6" s="25">
        <v>50</v>
      </c>
      <c r="G6" s="25">
        <v>500</v>
      </c>
      <c r="H6" s="9">
        <v>1</v>
      </c>
      <c r="I6" s="9">
        <v>6</v>
      </c>
      <c r="J6" s="21">
        <v>0</v>
      </c>
      <c r="K6" s="21">
        <v>6</v>
      </c>
      <c r="L6" s="21">
        <v>0</v>
      </c>
      <c r="M6" s="21">
        <v>100</v>
      </c>
      <c r="N6" s="24">
        <v>0.05</v>
      </c>
      <c r="O6" s="24">
        <v>0.5</v>
      </c>
      <c r="P6" s="24">
        <v>0.01</v>
      </c>
      <c r="Q6" s="24">
        <v>0.3</v>
      </c>
      <c r="R6" s="24">
        <v>1E-3</v>
      </c>
      <c r="S6" s="24">
        <v>0.1</v>
      </c>
      <c r="T6" s="3" t="s">
        <v>13</v>
      </c>
    </row>
    <row r="7" spans="1:21" x14ac:dyDescent="0.3">
      <c r="A7" t="s">
        <v>47</v>
      </c>
      <c r="F7" s="25">
        <v>50</v>
      </c>
      <c r="G7" s="25">
        <v>500</v>
      </c>
      <c r="H7" s="9">
        <v>1</v>
      </c>
      <c r="I7" s="9">
        <v>6</v>
      </c>
      <c r="J7" s="21">
        <v>0</v>
      </c>
      <c r="K7" s="21">
        <v>3</v>
      </c>
      <c r="N7" s="24">
        <v>0.05</v>
      </c>
      <c r="O7" s="24">
        <v>0.5</v>
      </c>
      <c r="P7" s="24">
        <v>0.01</v>
      </c>
      <c r="Q7" s="24">
        <v>0.4</v>
      </c>
      <c r="R7" s="24">
        <v>1E-3</v>
      </c>
      <c r="S7" s="24">
        <v>0.15</v>
      </c>
      <c r="T7" s="3" t="s">
        <v>13</v>
      </c>
    </row>
    <row r="8" spans="1:21" x14ac:dyDescent="0.3">
      <c r="A8" t="s">
        <v>22</v>
      </c>
      <c r="B8" s="9">
        <v>1</v>
      </c>
      <c r="C8" s="9">
        <v>10</v>
      </c>
      <c r="F8" s="25">
        <v>100</v>
      </c>
      <c r="G8" s="25">
        <v>300</v>
      </c>
      <c r="H8" s="9">
        <v>1</v>
      </c>
      <c r="I8" s="9">
        <v>6</v>
      </c>
      <c r="J8" s="30">
        <v>0</v>
      </c>
      <c r="K8" s="30">
        <v>0.25</v>
      </c>
      <c r="L8" s="21">
        <v>0</v>
      </c>
      <c r="M8" s="21">
        <v>100</v>
      </c>
      <c r="N8" s="24">
        <v>0.05</v>
      </c>
      <c r="O8" s="24">
        <v>0.5</v>
      </c>
      <c r="P8" s="24">
        <v>0.01</v>
      </c>
      <c r="Q8" s="24">
        <v>0.3</v>
      </c>
      <c r="R8" s="24">
        <v>1E-3</v>
      </c>
      <c r="S8" s="24">
        <v>0.1</v>
      </c>
      <c r="T8" s="3" t="s">
        <v>28</v>
      </c>
    </row>
    <row r="9" spans="1:21" s="7" customFormat="1" ht="28.8" x14ac:dyDescent="0.3">
      <c r="A9" s="7" t="s">
        <v>23</v>
      </c>
      <c r="B9" s="12"/>
      <c r="C9" s="12"/>
      <c r="D9" s="23"/>
      <c r="E9" s="23"/>
      <c r="F9" s="29">
        <v>100</v>
      </c>
      <c r="G9" s="29">
        <v>200</v>
      </c>
      <c r="H9" s="12">
        <v>1</v>
      </c>
      <c r="I9" s="12">
        <v>7</v>
      </c>
      <c r="J9" s="34">
        <v>0.01</v>
      </c>
      <c r="K9" s="34">
        <v>0.05</v>
      </c>
      <c r="L9" s="20"/>
      <c r="M9" s="20"/>
      <c r="N9" s="23">
        <v>0.05</v>
      </c>
      <c r="O9" s="23">
        <v>0.2</v>
      </c>
      <c r="P9" s="23">
        <v>0.01</v>
      </c>
      <c r="Q9" s="23">
        <v>0.1</v>
      </c>
      <c r="R9" s="23">
        <v>0.01</v>
      </c>
      <c r="S9" s="23">
        <v>0.05</v>
      </c>
      <c r="T9" s="8" t="s">
        <v>24</v>
      </c>
    </row>
    <row r="10" spans="1:21" s="7" customFormat="1" x14ac:dyDescent="0.3">
      <c r="A10" s="7" t="s">
        <v>27</v>
      </c>
      <c r="B10" s="12">
        <v>2</v>
      </c>
      <c r="C10" s="12">
        <v>6</v>
      </c>
      <c r="D10" s="23"/>
      <c r="E10" s="23"/>
      <c r="F10" s="29">
        <v>50</v>
      </c>
      <c r="G10" s="29">
        <v>500</v>
      </c>
      <c r="H10" s="12">
        <v>1</v>
      </c>
      <c r="I10" s="12">
        <v>6</v>
      </c>
      <c r="J10" s="34">
        <v>0</v>
      </c>
      <c r="K10" s="34">
        <v>3</v>
      </c>
      <c r="L10" s="20">
        <v>0</v>
      </c>
      <c r="M10" s="20">
        <v>100</v>
      </c>
      <c r="N10" s="23">
        <v>0.05</v>
      </c>
      <c r="O10" s="23">
        <v>0.5</v>
      </c>
      <c r="P10" s="23">
        <v>0.01</v>
      </c>
      <c r="Q10" s="23">
        <v>0.4</v>
      </c>
      <c r="R10" s="23">
        <v>1E-3</v>
      </c>
      <c r="S10" s="23">
        <v>0.15</v>
      </c>
      <c r="T10" s="8" t="s">
        <v>29</v>
      </c>
    </row>
    <row r="11" spans="1:21" s="7" customFormat="1" x14ac:dyDescent="0.3">
      <c r="B11" s="12"/>
      <c r="C11" s="12"/>
      <c r="D11" s="23"/>
      <c r="E11" s="23"/>
      <c r="F11" s="29"/>
      <c r="G11" s="29"/>
      <c r="H11" s="12"/>
      <c r="I11" s="12"/>
      <c r="J11" s="34"/>
      <c r="K11" s="34"/>
      <c r="L11" s="20"/>
      <c r="M11" s="20"/>
      <c r="N11" s="23"/>
      <c r="O11" s="23"/>
      <c r="P11" s="23"/>
      <c r="Q11" s="23"/>
      <c r="R11" s="23"/>
      <c r="S11" s="23"/>
      <c r="T11" s="8"/>
    </row>
    <row r="12" spans="1:21" s="2" customFormat="1" ht="43.2" x14ac:dyDescent="0.3">
      <c r="A12" s="1" t="s">
        <v>25</v>
      </c>
      <c r="B12" s="10" t="s">
        <v>4</v>
      </c>
      <c r="C12" s="18" t="s">
        <v>17</v>
      </c>
      <c r="D12" s="19" t="s">
        <v>5</v>
      </c>
      <c r="E12" s="13" t="s">
        <v>14</v>
      </c>
      <c r="F12" s="26" t="s">
        <v>6</v>
      </c>
      <c r="G12" s="27" t="s">
        <v>15</v>
      </c>
      <c r="H12" s="10" t="s">
        <v>7</v>
      </c>
      <c r="I12" s="18" t="s">
        <v>16</v>
      </c>
      <c r="J12" s="31" t="s">
        <v>8</v>
      </c>
      <c r="K12" s="32" t="s">
        <v>18</v>
      </c>
      <c r="L12" s="16" t="s">
        <v>9</v>
      </c>
      <c r="M12" s="14" t="s">
        <v>15</v>
      </c>
      <c r="N12" s="19" t="s">
        <v>10</v>
      </c>
      <c r="O12" s="13" t="s">
        <v>19</v>
      </c>
      <c r="P12" s="19" t="s">
        <v>11</v>
      </c>
      <c r="Q12" s="13" t="s">
        <v>19</v>
      </c>
      <c r="R12" s="19" t="s">
        <v>12</v>
      </c>
      <c r="S12" s="13" t="s">
        <v>19</v>
      </c>
      <c r="T12" s="6"/>
    </row>
    <row r="13" spans="1:21" x14ac:dyDescent="0.3">
      <c r="A13" t="s">
        <v>22</v>
      </c>
      <c r="F13" s="25">
        <v>238.23</v>
      </c>
      <c r="H13" s="9">
        <v>3.17</v>
      </c>
      <c r="J13" s="30">
        <v>0.03</v>
      </c>
      <c r="K13" s="30" t="s">
        <v>42</v>
      </c>
      <c r="L13" s="21">
        <v>35.54</v>
      </c>
      <c r="N13" s="24">
        <v>0.48</v>
      </c>
      <c r="P13" s="24">
        <v>0.14000000000000001</v>
      </c>
      <c r="R13" s="24">
        <v>1.6E-2</v>
      </c>
    </row>
    <row r="14" spans="1:21" x14ac:dyDescent="0.3">
      <c r="A14" t="s">
        <v>27</v>
      </c>
      <c r="B14" s="9">
        <v>2.3140000000000001</v>
      </c>
      <c r="D14" s="24">
        <v>0.05</v>
      </c>
      <c r="F14" s="25">
        <v>301.89999999999998</v>
      </c>
      <c r="H14" s="9">
        <v>3.8759999999999999</v>
      </c>
      <c r="J14" s="30">
        <v>2.1353E-2</v>
      </c>
      <c r="K14" s="30" t="s">
        <v>19</v>
      </c>
      <c r="L14" s="21">
        <v>74.271100000000004</v>
      </c>
      <c r="N14" s="24">
        <v>0.13653199999999999</v>
      </c>
      <c r="P14" s="24">
        <v>3.0120999999999998E-2</v>
      </c>
      <c r="R14" s="24">
        <v>2.4069999999999999E-3</v>
      </c>
      <c r="T14" s="3" t="s">
        <v>30</v>
      </c>
    </row>
    <row r="15" spans="1:21" x14ac:dyDescent="0.3">
      <c r="A15" t="s">
        <v>27</v>
      </c>
      <c r="B15" s="9">
        <v>3.72776</v>
      </c>
      <c r="D15" s="24">
        <v>0.05</v>
      </c>
      <c r="F15" s="25">
        <v>455.59300000000002</v>
      </c>
      <c r="H15" s="9">
        <v>4.0366200000000001</v>
      </c>
      <c r="J15" s="30">
        <v>9.4400000000000005E-3</v>
      </c>
      <c r="K15" s="30" t="s">
        <v>19</v>
      </c>
      <c r="L15" s="21">
        <v>53.716500000000003</v>
      </c>
      <c r="N15" s="24">
        <v>0.312782</v>
      </c>
      <c r="P15" s="24">
        <v>8.2524E-2</v>
      </c>
      <c r="R15" s="24">
        <v>1.1339999999999999E-2</v>
      </c>
      <c r="T15" s="3" t="s">
        <v>31</v>
      </c>
    </row>
    <row r="16" spans="1:21" x14ac:dyDescent="0.3">
      <c r="B16" s="9" t="s">
        <v>44</v>
      </c>
    </row>
    <row r="17" spans="1:20" x14ac:dyDescent="0.3">
      <c r="A17" t="s">
        <v>21</v>
      </c>
      <c r="F17" s="25">
        <v>273.89999999999998</v>
      </c>
      <c r="H17" s="9">
        <v>3.97</v>
      </c>
      <c r="J17" s="21">
        <v>1.81</v>
      </c>
      <c r="K17" s="30" t="s">
        <v>26</v>
      </c>
      <c r="L17" s="21">
        <v>86.6</v>
      </c>
      <c r="N17" s="24">
        <v>0.25900000000000001</v>
      </c>
      <c r="P17" s="24">
        <v>0.08</v>
      </c>
      <c r="R17" s="24">
        <v>8.8999999999999996E-2</v>
      </c>
      <c r="T17" s="3" t="s">
        <v>32</v>
      </c>
    </row>
    <row r="18" spans="1:20" x14ac:dyDescent="0.3">
      <c r="A18" t="s">
        <v>21</v>
      </c>
      <c r="F18" s="25">
        <v>223.6</v>
      </c>
      <c r="H18" s="9">
        <v>3.78</v>
      </c>
      <c r="J18" s="21">
        <v>2.13</v>
      </c>
      <c r="K18" s="30" t="s">
        <v>26</v>
      </c>
      <c r="L18" s="21">
        <v>34.9</v>
      </c>
      <c r="N18" s="24">
        <v>0.27300000000000002</v>
      </c>
      <c r="P18" s="24">
        <v>0.223</v>
      </c>
      <c r="R18" s="24">
        <v>9.2999999999999999E-2</v>
      </c>
      <c r="T18" s="3" t="s">
        <v>33</v>
      </c>
    </row>
    <row r="19" spans="1:20" x14ac:dyDescent="0.3">
      <c r="A19" t="s">
        <v>21</v>
      </c>
      <c r="F19" s="25">
        <v>175.4</v>
      </c>
      <c r="H19" s="9">
        <v>2.15</v>
      </c>
      <c r="J19" s="21">
        <v>1.75</v>
      </c>
      <c r="K19" s="30" t="s">
        <v>26</v>
      </c>
      <c r="L19" s="21">
        <v>62.9</v>
      </c>
      <c r="N19" s="24">
        <v>0.214</v>
      </c>
      <c r="P19" s="24">
        <v>0.26700000000000002</v>
      </c>
      <c r="R19" s="24">
        <v>0.105</v>
      </c>
      <c r="T19" s="3" t="s">
        <v>34</v>
      </c>
    </row>
    <row r="20" spans="1:20" x14ac:dyDescent="0.3">
      <c r="A20" t="s">
        <v>21</v>
      </c>
      <c r="F20" s="25">
        <v>121.2</v>
      </c>
      <c r="H20" s="9">
        <v>3.63</v>
      </c>
      <c r="J20" s="21">
        <v>1.48</v>
      </c>
      <c r="K20" s="30" t="s">
        <v>26</v>
      </c>
      <c r="L20" s="21">
        <v>64.2</v>
      </c>
      <c r="N20" s="24">
        <v>0.25900000000000001</v>
      </c>
      <c r="P20" s="24">
        <v>0.186</v>
      </c>
      <c r="R20" s="24">
        <v>0.105</v>
      </c>
      <c r="T20" s="3" t="s">
        <v>35</v>
      </c>
    </row>
    <row r="21" spans="1:20" x14ac:dyDescent="0.3">
      <c r="A21" t="s">
        <v>21</v>
      </c>
      <c r="F21" s="25">
        <v>279.2</v>
      </c>
      <c r="H21" s="9">
        <v>4.24</v>
      </c>
      <c r="J21" s="21">
        <v>2.2000000000000002</v>
      </c>
      <c r="K21" s="30" t="s">
        <v>26</v>
      </c>
      <c r="L21" s="21">
        <v>38.11</v>
      </c>
      <c r="N21" s="24">
        <v>0.26900000000000002</v>
      </c>
      <c r="P21" s="24">
        <v>0.188</v>
      </c>
      <c r="R21" s="24">
        <v>6.9000000000000006E-2</v>
      </c>
      <c r="T21" s="3" t="s">
        <v>36</v>
      </c>
    </row>
    <row r="22" spans="1:20" x14ac:dyDescent="0.3">
      <c r="A22" t="s">
        <v>21</v>
      </c>
      <c r="F22" s="25">
        <v>182.5</v>
      </c>
      <c r="H22" s="9">
        <v>2.2999999999999998</v>
      </c>
      <c r="J22" s="21">
        <v>0.97</v>
      </c>
      <c r="K22" s="30" t="s">
        <v>26</v>
      </c>
      <c r="L22" s="21">
        <v>7.92</v>
      </c>
      <c r="N22" s="24">
        <v>0.35699999999999998</v>
      </c>
      <c r="P22" s="24">
        <v>0.313</v>
      </c>
      <c r="R22" s="24">
        <v>8.5000000000000006E-2</v>
      </c>
      <c r="T22" s="3" t="s">
        <v>37</v>
      </c>
    </row>
    <row r="23" spans="1:20" x14ac:dyDescent="0.3">
      <c r="A23" t="s">
        <v>21</v>
      </c>
      <c r="F23" s="25">
        <v>258.60000000000002</v>
      </c>
      <c r="H23" s="9">
        <v>3.59</v>
      </c>
      <c r="J23" s="21">
        <v>1.71</v>
      </c>
      <c r="K23" s="30" t="s">
        <v>26</v>
      </c>
      <c r="L23" s="21">
        <v>51.4</v>
      </c>
      <c r="N23" s="24">
        <v>0.26300000000000001</v>
      </c>
      <c r="P23" s="24">
        <v>0.22500000000000001</v>
      </c>
      <c r="R23" s="24">
        <v>0.10199999999999999</v>
      </c>
      <c r="T23" s="3" t="s">
        <v>38</v>
      </c>
    </row>
    <row r="24" spans="1:20" x14ac:dyDescent="0.3">
      <c r="A24" t="s">
        <v>21</v>
      </c>
      <c r="F24" s="25">
        <v>256.89999999999998</v>
      </c>
      <c r="H24" s="9">
        <v>3.7</v>
      </c>
      <c r="J24" s="21">
        <v>1.89</v>
      </c>
      <c r="K24" s="30" t="s">
        <v>26</v>
      </c>
      <c r="L24" s="21">
        <v>50.6</v>
      </c>
      <c r="N24" s="24">
        <v>0.254</v>
      </c>
      <c r="P24" s="24">
        <v>0.19600000000000001</v>
      </c>
      <c r="R24" s="24">
        <v>0.10299999999999999</v>
      </c>
      <c r="T24" s="3" t="s">
        <v>39</v>
      </c>
    </row>
    <row r="25" spans="1:20" x14ac:dyDescent="0.3">
      <c r="A25" t="s">
        <v>21</v>
      </c>
      <c r="F25" s="25">
        <v>85.1</v>
      </c>
      <c r="H25" s="9">
        <v>3.53</v>
      </c>
      <c r="J25" s="21">
        <v>1.01</v>
      </c>
      <c r="K25" s="30" t="s">
        <v>26</v>
      </c>
      <c r="L25" s="21">
        <v>35.1</v>
      </c>
      <c r="N25" s="24">
        <v>0.29199999999999998</v>
      </c>
      <c r="P25" s="24">
        <v>0.317</v>
      </c>
      <c r="R25" s="24">
        <v>0.1</v>
      </c>
      <c r="T25" s="3" t="s">
        <v>40</v>
      </c>
    </row>
    <row r="26" spans="1:20" x14ac:dyDescent="0.3">
      <c r="K26" s="30" t="s">
        <v>43</v>
      </c>
    </row>
    <row r="27" spans="1:20" x14ac:dyDescent="0.3">
      <c r="A27" t="s">
        <v>41</v>
      </c>
      <c r="B27" s="9">
        <f>MIN(B13:B26)</f>
        <v>2.3140000000000001</v>
      </c>
      <c r="C27" s="9">
        <f>MAX(B13:B26)</f>
        <v>3.72776</v>
      </c>
      <c r="D27" s="24">
        <f>MIN(D13:D26)</f>
        <v>0.05</v>
      </c>
      <c r="E27" s="24">
        <f>MAX(D13:D26)</f>
        <v>0.05</v>
      </c>
      <c r="F27" s="25">
        <f>MIN(F13:F26)</f>
        <v>85.1</v>
      </c>
      <c r="G27" s="25">
        <f>MAX(F13:F26)</f>
        <v>455.59300000000002</v>
      </c>
      <c r="H27" s="9">
        <f>MIN(H13:H26)</f>
        <v>2.15</v>
      </c>
      <c r="I27" s="9">
        <f>MAX(H13:H26)</f>
        <v>4.24</v>
      </c>
      <c r="J27" s="30">
        <f>MIN(J13:J26)</f>
        <v>9.4400000000000005E-3</v>
      </c>
      <c r="K27" s="30">
        <f>MAX(J13:J15)</f>
        <v>0.03</v>
      </c>
      <c r="L27" s="21">
        <f>MIN(L13:L26)</f>
        <v>7.92</v>
      </c>
      <c r="M27" s="21">
        <f>MAX(L13:L26)</f>
        <v>86.6</v>
      </c>
      <c r="N27" s="24">
        <f>MIN(N13:N26)</f>
        <v>0.13653199999999999</v>
      </c>
      <c r="O27" s="24">
        <f>MAX(N13:N26)</f>
        <v>0.48</v>
      </c>
      <c r="P27" s="24">
        <f>MIN(P13:P26)</f>
        <v>3.0120999999999998E-2</v>
      </c>
      <c r="Q27" s="24">
        <f>MAX(P13:P26)</f>
        <v>0.317</v>
      </c>
      <c r="R27" s="24">
        <f>MIN(R13:R26)</f>
        <v>2.4069999999999999E-3</v>
      </c>
      <c r="S27" s="24">
        <f>MAX(R13:R26)</f>
        <v>0.105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O55"/>
  <sheetViews>
    <sheetView tabSelected="1" workbookViewId="0">
      <selection activeCell="A10" sqref="A10"/>
    </sheetView>
  </sheetViews>
  <sheetFormatPr defaultRowHeight="14.4" x14ac:dyDescent="0.3"/>
  <cols>
    <col min="1" max="1" width="12.88671875" customWidth="1"/>
    <col min="2" max="2" width="46.5546875" customWidth="1"/>
    <col min="3" max="3" width="5.6640625" customWidth="1"/>
    <col min="4" max="4" width="7.5546875" style="24" customWidth="1"/>
    <col min="5" max="5" width="8.6640625" style="36" bestFit="1" customWidth="1"/>
    <col min="6" max="6" width="6.5546875" style="21" bestFit="1" customWidth="1"/>
    <col min="7" max="8" width="6.109375" style="24" bestFit="1" customWidth="1"/>
    <col min="9" max="9" width="6.6640625" style="9" bestFit="1" customWidth="1"/>
    <col min="10" max="11" width="6.6640625" style="30" bestFit="1" customWidth="1"/>
    <col min="12" max="12" width="7.109375" style="30" bestFit="1" customWidth="1"/>
    <col min="13" max="13" width="9.109375" style="24"/>
    <col min="14" max="14" width="12.6640625" customWidth="1"/>
  </cols>
  <sheetData>
    <row r="1" spans="1:15" s="5" customFormat="1" x14ac:dyDescent="0.3">
      <c r="C1" s="51" t="s">
        <v>45</v>
      </c>
      <c r="D1" s="37" t="s">
        <v>4</v>
      </c>
      <c r="E1" s="40" t="s">
        <v>5</v>
      </c>
      <c r="F1" s="35" t="s">
        <v>6</v>
      </c>
      <c r="G1" s="37" t="s">
        <v>7</v>
      </c>
      <c r="H1" s="37" t="s">
        <v>8</v>
      </c>
      <c r="I1" s="38" t="s">
        <v>9</v>
      </c>
      <c r="J1" s="39" t="s">
        <v>10</v>
      </c>
      <c r="K1" s="39" t="s">
        <v>11</v>
      </c>
      <c r="L1" s="39" t="s">
        <v>12</v>
      </c>
      <c r="M1" s="65" t="s">
        <v>84</v>
      </c>
    </row>
    <row r="2" spans="1:15" s="5" customFormat="1" ht="24" x14ac:dyDescent="0.3">
      <c r="C2" s="50"/>
      <c r="D2" s="52" t="s">
        <v>17</v>
      </c>
      <c r="E2" s="45" t="s">
        <v>14</v>
      </c>
      <c r="F2" s="46" t="s">
        <v>15</v>
      </c>
      <c r="G2" s="47" t="s">
        <v>16</v>
      </c>
      <c r="H2" s="47" t="s">
        <v>19</v>
      </c>
      <c r="I2" s="48" t="s">
        <v>15</v>
      </c>
      <c r="J2" s="49" t="s">
        <v>19</v>
      </c>
      <c r="K2" s="49" t="s">
        <v>19</v>
      </c>
      <c r="L2" s="49" t="s">
        <v>19</v>
      </c>
      <c r="M2" s="66" t="s">
        <v>16</v>
      </c>
      <c r="N2" s="5" t="s">
        <v>58</v>
      </c>
    </row>
    <row r="3" spans="1:15" x14ac:dyDescent="0.3">
      <c r="B3" s="11" t="s">
        <v>81</v>
      </c>
      <c r="C3" s="5">
        <v>0</v>
      </c>
      <c r="D3" s="24">
        <v>6</v>
      </c>
      <c r="E3" s="36">
        <v>6.8519999999999998E-2</v>
      </c>
      <c r="F3" s="21">
        <v>536.05999999999995</v>
      </c>
      <c r="G3">
        <v>4.8280000000000003</v>
      </c>
      <c r="H3" s="24">
        <v>0.2</v>
      </c>
      <c r="I3" s="24">
        <v>30.85</v>
      </c>
      <c r="J3" s="30">
        <v>0.27400000000000002</v>
      </c>
      <c r="K3" s="30">
        <v>0.151</v>
      </c>
      <c r="L3" s="30">
        <v>5.9999999999999995E-4</v>
      </c>
      <c r="M3" s="24">
        <v>1</v>
      </c>
      <c r="N3" s="5"/>
    </row>
    <row r="4" spans="1:15" x14ac:dyDescent="0.3">
      <c r="B4" s="11" t="s">
        <v>59</v>
      </c>
      <c r="C4" s="5">
        <v>1</v>
      </c>
      <c r="D4" s="41">
        <v>3.735868</v>
      </c>
      <c r="E4" s="42">
        <v>5.6955899999999997E-4</v>
      </c>
      <c r="F4" s="43">
        <v>150.53030000000001</v>
      </c>
      <c r="G4" s="41">
        <v>1.3763369999999999</v>
      </c>
      <c r="H4" s="41">
        <v>0.1968587</v>
      </c>
      <c r="I4" s="41">
        <v>7.2725160000000004</v>
      </c>
      <c r="J4" s="44">
        <v>0.49463750000000001</v>
      </c>
      <c r="K4" s="44">
        <v>0.1270905</v>
      </c>
      <c r="L4" s="44">
        <v>7.69113E-3</v>
      </c>
      <c r="M4" s="24">
        <v>1</v>
      </c>
    </row>
    <row r="5" spans="1:15" x14ac:dyDescent="0.3">
      <c r="B5" s="11" t="s">
        <v>60</v>
      </c>
      <c r="C5" s="5">
        <v>4</v>
      </c>
      <c r="D5" s="41">
        <v>3.275990009</v>
      </c>
      <c r="E5" s="42">
        <v>8.0292649999999993E-2</v>
      </c>
      <c r="F5" s="43">
        <v>200.52503970000001</v>
      </c>
      <c r="G5" s="41">
        <v>1.3476115470000001</v>
      </c>
      <c r="H5" s="41">
        <v>0.176873103</v>
      </c>
      <c r="I5" s="41">
        <v>0.95709490799999997</v>
      </c>
      <c r="J5" s="44">
        <v>0.54816478499999999</v>
      </c>
      <c r="K5" s="44">
        <v>0.250585526</v>
      </c>
      <c r="L5" s="44">
        <v>6.2221719999999998E-3</v>
      </c>
      <c r="M5" s="24">
        <v>1</v>
      </c>
    </row>
    <row r="6" spans="1:15" x14ac:dyDescent="0.3">
      <c r="B6" s="11" t="s">
        <v>61</v>
      </c>
      <c r="C6" s="5">
        <v>5</v>
      </c>
      <c r="D6" s="41">
        <v>2.7441309999999999</v>
      </c>
      <c r="E6" s="42">
        <v>2.6143218999999999E-2</v>
      </c>
      <c r="F6" s="43">
        <v>279.84789999999998</v>
      </c>
      <c r="G6" s="41">
        <v>1.238121</v>
      </c>
      <c r="H6" s="41">
        <v>0.18713589999999999</v>
      </c>
      <c r="I6" s="41">
        <v>1.1127959999999999</v>
      </c>
      <c r="J6" s="44">
        <v>0.58749960000000001</v>
      </c>
      <c r="K6" s="44">
        <v>0.28632210000000002</v>
      </c>
      <c r="L6" s="44">
        <v>3.2199999999999999E-2</v>
      </c>
      <c r="M6" s="24">
        <v>1</v>
      </c>
    </row>
    <row r="7" spans="1:15" x14ac:dyDescent="0.3">
      <c r="B7" s="11" t="s">
        <v>62</v>
      </c>
      <c r="C7" s="4">
        <v>6</v>
      </c>
      <c r="D7" s="41">
        <v>2.9828299999999999</v>
      </c>
      <c r="E7" s="42">
        <v>5.3843389999999998E-2</v>
      </c>
      <c r="F7" s="43">
        <v>520.94399999999996</v>
      </c>
      <c r="G7" s="41">
        <v>1.0192300000000001</v>
      </c>
      <c r="H7" s="41">
        <v>0.163961</v>
      </c>
      <c r="I7" s="41">
        <v>8.5032599999999992</v>
      </c>
      <c r="J7" s="44">
        <v>0.21887599999999999</v>
      </c>
      <c r="K7" s="44">
        <v>0.151643</v>
      </c>
      <c r="L7" s="44">
        <v>3.6759500000000001E-2</v>
      </c>
      <c r="M7" s="24">
        <v>1</v>
      </c>
    </row>
    <row r="8" spans="1:15" x14ac:dyDescent="0.3">
      <c r="B8" s="11" t="s">
        <v>63</v>
      </c>
      <c r="C8" s="5">
        <v>7</v>
      </c>
      <c r="D8" s="41">
        <v>4.6672200000000004</v>
      </c>
      <c r="E8" s="42">
        <v>3.42195E-2</v>
      </c>
      <c r="F8" s="43">
        <v>391.65899999999999</v>
      </c>
      <c r="G8" s="41">
        <v>2.4958499999999999</v>
      </c>
      <c r="H8" s="41">
        <v>0.19991999999999999</v>
      </c>
      <c r="I8" s="41">
        <v>2.0880000000000001</v>
      </c>
      <c r="J8" s="44">
        <v>0.59253599999999995</v>
      </c>
      <c r="K8" s="44">
        <v>0.29457100000000003</v>
      </c>
      <c r="L8" s="44">
        <v>5.4587960000000001E-3</v>
      </c>
      <c r="M8" s="24">
        <v>1</v>
      </c>
    </row>
    <row r="9" spans="1:15" x14ac:dyDescent="0.3">
      <c r="A9" t="s">
        <v>115</v>
      </c>
      <c r="B9" s="11" t="s">
        <v>64</v>
      </c>
      <c r="C9" s="5">
        <v>8</v>
      </c>
      <c r="D9" s="41">
        <v>2.6385100000000001</v>
      </c>
      <c r="E9" s="42">
        <v>1.3664000000000001E-2</v>
      </c>
      <c r="F9" s="43">
        <v>330.13099999999997</v>
      </c>
      <c r="G9" s="41">
        <v>1.1132899999999999</v>
      </c>
      <c r="H9" s="41">
        <v>0.19864000000000001</v>
      </c>
      <c r="I9" s="41">
        <v>9.1283499999999993</v>
      </c>
      <c r="J9" s="44">
        <v>0.56917600000000002</v>
      </c>
      <c r="K9" s="44">
        <v>0.23161799999999999</v>
      </c>
      <c r="L9" s="44">
        <v>3.0675999999999998E-2</v>
      </c>
      <c r="M9" s="24">
        <v>1</v>
      </c>
    </row>
    <row r="10" spans="1:15" x14ac:dyDescent="0.3">
      <c r="A10" t="s">
        <v>114</v>
      </c>
      <c r="B10" s="11" t="s">
        <v>65</v>
      </c>
      <c r="C10" s="5">
        <v>9</v>
      </c>
      <c r="D10" s="41">
        <v>2.5299999999999998</v>
      </c>
      <c r="E10" s="42">
        <v>5.4128975000000003E-2</v>
      </c>
      <c r="F10" s="43">
        <v>219.77199999999999</v>
      </c>
      <c r="G10" s="41">
        <v>1.1459999999999999</v>
      </c>
      <c r="H10" s="41">
        <v>0.188</v>
      </c>
      <c r="I10" s="41">
        <v>4.4269999999999996</v>
      </c>
      <c r="J10" s="44">
        <v>0.58499999999999996</v>
      </c>
      <c r="K10" s="44">
        <v>0.26</v>
      </c>
      <c r="L10" s="44">
        <v>0.03</v>
      </c>
      <c r="M10" s="24">
        <v>1</v>
      </c>
    </row>
    <row r="11" spans="1:15" x14ac:dyDescent="0.3">
      <c r="B11" s="11" t="s">
        <v>66</v>
      </c>
      <c r="C11" s="5">
        <v>10</v>
      </c>
      <c r="D11" s="41">
        <v>4.056</v>
      </c>
      <c r="E11" s="42">
        <v>0.01</v>
      </c>
      <c r="F11" s="43">
        <v>191.49</v>
      </c>
      <c r="G11" s="41">
        <v>2.2440000000000002</v>
      </c>
      <c r="H11" s="41">
        <v>0.191</v>
      </c>
      <c r="I11" s="41">
        <v>1.365</v>
      </c>
      <c r="J11" s="44">
        <v>0.53400000000000003</v>
      </c>
      <c r="K11" s="44">
        <v>0.27900000000000003</v>
      </c>
      <c r="L11" s="44">
        <v>6.0999999999999999E-2</v>
      </c>
      <c r="M11" s="24">
        <v>1</v>
      </c>
    </row>
    <row r="12" spans="1:15" x14ac:dyDescent="0.3">
      <c r="B12" s="11" t="s">
        <v>67</v>
      </c>
      <c r="C12" s="5">
        <v>12</v>
      </c>
      <c r="D12" s="41">
        <v>3.4518599999999999</v>
      </c>
      <c r="E12" s="42">
        <v>8.7600000000000004E-3</v>
      </c>
      <c r="F12" s="43">
        <v>148.23099999999999</v>
      </c>
      <c r="G12" s="41">
        <v>1.1392199999999999</v>
      </c>
      <c r="H12" s="41">
        <v>0.19630800000000001</v>
      </c>
      <c r="I12" s="41">
        <v>8.8877400000000009</v>
      </c>
      <c r="J12" s="44">
        <v>0.59656799999999999</v>
      </c>
      <c r="K12" s="44">
        <v>0.29032000000000002</v>
      </c>
      <c r="L12" s="44">
        <v>6.9300000000000004E-3</v>
      </c>
      <c r="M12" s="24">
        <v>1</v>
      </c>
    </row>
    <row r="13" spans="1:15" s="11" customFormat="1" x14ac:dyDescent="0.3">
      <c r="B13" s="11" t="s">
        <v>79</v>
      </c>
      <c r="C13" s="50">
        <v>13</v>
      </c>
      <c r="D13" s="41">
        <v>4.0126023289999999</v>
      </c>
      <c r="E13" s="42">
        <v>6.9926142999999996E-2</v>
      </c>
      <c r="F13" s="43">
        <v>346.86500000000001</v>
      </c>
      <c r="G13" s="41">
        <v>2.07613</v>
      </c>
      <c r="H13" s="41">
        <v>0.183729</v>
      </c>
      <c r="I13" s="41">
        <v>47.257199999999997</v>
      </c>
      <c r="J13" s="44">
        <v>0.17288799999999999</v>
      </c>
      <c r="K13" s="44">
        <v>0.260546</v>
      </c>
      <c r="L13" s="44">
        <v>4.9399999999999999E-2</v>
      </c>
      <c r="M13" s="41">
        <v>1.3233600000000001</v>
      </c>
    </row>
    <row r="14" spans="1:15" s="74" customFormat="1" x14ac:dyDescent="0.3">
      <c r="B14" s="67" t="s">
        <v>88</v>
      </c>
      <c r="C14" s="68">
        <v>15</v>
      </c>
      <c r="D14" s="69">
        <f>D3</f>
        <v>6</v>
      </c>
      <c r="E14" s="70">
        <f t="shared" ref="E14:N14" si="0">E3</f>
        <v>6.8519999999999998E-2</v>
      </c>
      <c r="F14" s="71">
        <f t="shared" si="0"/>
        <v>536.05999999999995</v>
      </c>
      <c r="G14" s="69">
        <f t="shared" si="0"/>
        <v>4.8280000000000003</v>
      </c>
      <c r="H14" s="69">
        <f t="shared" si="0"/>
        <v>0.2</v>
      </c>
      <c r="I14" s="69">
        <f t="shared" si="0"/>
        <v>30.85</v>
      </c>
      <c r="J14" s="72">
        <f t="shared" si="0"/>
        <v>0.27400000000000002</v>
      </c>
      <c r="K14" s="72">
        <f t="shared" si="0"/>
        <v>0.151</v>
      </c>
      <c r="L14" s="72">
        <f t="shared" si="0"/>
        <v>5.9999999999999995E-4</v>
      </c>
      <c r="M14" s="69">
        <f t="shared" si="0"/>
        <v>1</v>
      </c>
      <c r="N14" s="73">
        <f t="shared" si="0"/>
        <v>0</v>
      </c>
      <c r="O14" s="67" t="s">
        <v>99</v>
      </c>
    </row>
    <row r="15" spans="1:15" s="74" customFormat="1" x14ac:dyDescent="0.3">
      <c r="B15" s="67" t="s">
        <v>87</v>
      </c>
      <c r="C15" s="68">
        <v>16</v>
      </c>
      <c r="D15" s="69">
        <f>D14</f>
        <v>6</v>
      </c>
      <c r="E15" s="70">
        <f t="shared" ref="E15:N15" si="1">E14</f>
        <v>6.8519999999999998E-2</v>
      </c>
      <c r="F15" s="71">
        <f t="shared" si="1"/>
        <v>536.05999999999995</v>
      </c>
      <c r="G15" s="69">
        <f t="shared" si="1"/>
        <v>4.8280000000000003</v>
      </c>
      <c r="H15" s="69">
        <f t="shared" si="1"/>
        <v>0.2</v>
      </c>
      <c r="I15" s="69">
        <f t="shared" si="1"/>
        <v>30.85</v>
      </c>
      <c r="J15" s="72">
        <f t="shared" si="1"/>
        <v>0.27400000000000002</v>
      </c>
      <c r="K15" s="72">
        <f t="shared" si="1"/>
        <v>0.151</v>
      </c>
      <c r="L15" s="72">
        <f t="shared" si="1"/>
        <v>5.9999999999999995E-4</v>
      </c>
      <c r="M15" s="69">
        <f t="shared" si="1"/>
        <v>1</v>
      </c>
      <c r="N15" s="73">
        <f t="shared" si="1"/>
        <v>0</v>
      </c>
      <c r="O15" s="67" t="s">
        <v>100</v>
      </c>
    </row>
    <row r="16" spans="1:15" s="74" customFormat="1" x14ac:dyDescent="0.3">
      <c r="B16" s="67" t="s">
        <v>89</v>
      </c>
      <c r="C16" s="68">
        <v>17</v>
      </c>
      <c r="D16" s="69">
        <f>D$14</f>
        <v>6</v>
      </c>
      <c r="E16" s="70">
        <f t="shared" ref="E16:N17" si="2">E$14</f>
        <v>6.8519999999999998E-2</v>
      </c>
      <c r="F16" s="71">
        <f t="shared" si="2"/>
        <v>536.05999999999995</v>
      </c>
      <c r="G16" s="69">
        <f t="shared" si="2"/>
        <v>4.8280000000000003</v>
      </c>
      <c r="H16" s="69">
        <f t="shared" si="2"/>
        <v>0.2</v>
      </c>
      <c r="I16" s="69">
        <f t="shared" si="2"/>
        <v>30.85</v>
      </c>
      <c r="J16" s="72">
        <f t="shared" si="2"/>
        <v>0.27400000000000002</v>
      </c>
      <c r="K16" s="72">
        <f t="shared" si="2"/>
        <v>0.151</v>
      </c>
      <c r="L16" s="72">
        <f t="shared" si="2"/>
        <v>5.9999999999999995E-4</v>
      </c>
      <c r="M16" s="69">
        <f t="shared" si="2"/>
        <v>1</v>
      </c>
      <c r="N16" s="73">
        <f t="shared" si="2"/>
        <v>0</v>
      </c>
      <c r="O16" s="67" t="s">
        <v>100</v>
      </c>
    </row>
    <row r="17" spans="2:15" s="74" customFormat="1" x14ac:dyDescent="0.3">
      <c r="B17" s="67" t="s">
        <v>90</v>
      </c>
      <c r="C17" s="68">
        <v>18</v>
      </c>
      <c r="D17" s="69">
        <f>D$14</f>
        <v>6</v>
      </c>
      <c r="E17" s="70">
        <f t="shared" si="2"/>
        <v>6.8519999999999998E-2</v>
      </c>
      <c r="F17" s="71">
        <f t="shared" si="2"/>
        <v>536.05999999999995</v>
      </c>
      <c r="G17" s="69">
        <f t="shared" si="2"/>
        <v>4.8280000000000003</v>
      </c>
      <c r="H17" s="69">
        <f t="shared" si="2"/>
        <v>0.2</v>
      </c>
      <c r="I17" s="69">
        <f t="shared" si="2"/>
        <v>30.85</v>
      </c>
      <c r="J17" s="72">
        <f t="shared" si="2"/>
        <v>0.27400000000000002</v>
      </c>
      <c r="K17" s="72">
        <f t="shared" si="2"/>
        <v>0.151</v>
      </c>
      <c r="L17" s="72">
        <f t="shared" si="2"/>
        <v>5.9999999999999995E-4</v>
      </c>
      <c r="M17" s="69">
        <f t="shared" si="2"/>
        <v>1</v>
      </c>
      <c r="N17" s="73">
        <f t="shared" si="2"/>
        <v>0</v>
      </c>
      <c r="O17" s="67" t="s">
        <v>100</v>
      </c>
    </row>
    <row r="18" spans="2:15" s="11" customFormat="1" x14ac:dyDescent="0.3">
      <c r="B18" s="58" t="s">
        <v>91</v>
      </c>
      <c r="C18" s="59">
        <v>19</v>
      </c>
      <c r="D18" s="60">
        <f>D$3</f>
        <v>6</v>
      </c>
      <c r="E18" s="61">
        <f t="shared" ref="E18:N25" si="3">E$3</f>
        <v>6.8519999999999998E-2</v>
      </c>
      <c r="F18" s="62">
        <f t="shared" si="3"/>
        <v>536.05999999999995</v>
      </c>
      <c r="G18" s="60">
        <f t="shared" si="3"/>
        <v>4.8280000000000003</v>
      </c>
      <c r="H18" s="60">
        <f t="shared" si="3"/>
        <v>0.2</v>
      </c>
      <c r="I18" s="60">
        <f t="shared" si="3"/>
        <v>30.85</v>
      </c>
      <c r="J18" s="63">
        <f t="shared" si="3"/>
        <v>0.27400000000000002</v>
      </c>
      <c r="K18" s="63">
        <f t="shared" si="3"/>
        <v>0.151</v>
      </c>
      <c r="L18" s="63">
        <f t="shared" si="3"/>
        <v>5.9999999999999995E-4</v>
      </c>
      <c r="M18" s="60">
        <f t="shared" si="3"/>
        <v>1</v>
      </c>
      <c r="N18" s="64">
        <f t="shared" si="3"/>
        <v>0</v>
      </c>
      <c r="O18" s="58" t="s">
        <v>99</v>
      </c>
    </row>
    <row r="19" spans="2:15" s="11" customFormat="1" x14ac:dyDescent="0.3">
      <c r="B19" s="58" t="s">
        <v>92</v>
      </c>
      <c r="C19" s="59">
        <v>20</v>
      </c>
      <c r="D19" s="60">
        <f>D$3</f>
        <v>6</v>
      </c>
      <c r="E19" s="61">
        <f t="shared" si="3"/>
        <v>6.8519999999999998E-2</v>
      </c>
      <c r="F19" s="62">
        <f t="shared" si="3"/>
        <v>536.05999999999995</v>
      </c>
      <c r="G19" s="60">
        <f t="shared" si="3"/>
        <v>4.8280000000000003</v>
      </c>
      <c r="H19" s="60">
        <f t="shared" si="3"/>
        <v>0.2</v>
      </c>
      <c r="I19" s="60">
        <f t="shared" si="3"/>
        <v>30.85</v>
      </c>
      <c r="J19" s="63">
        <f t="shared" si="3"/>
        <v>0.27400000000000002</v>
      </c>
      <c r="K19" s="63">
        <f t="shared" si="3"/>
        <v>0.151</v>
      </c>
      <c r="L19" s="63">
        <f t="shared" si="3"/>
        <v>5.9999999999999995E-4</v>
      </c>
      <c r="M19" s="60">
        <f t="shared" si="3"/>
        <v>1</v>
      </c>
      <c r="N19" s="64">
        <f t="shared" si="3"/>
        <v>0</v>
      </c>
      <c r="O19" s="58" t="s">
        <v>99</v>
      </c>
    </row>
    <row r="20" spans="2:15" s="81" customFormat="1" x14ac:dyDescent="0.3">
      <c r="B20" s="75" t="s">
        <v>93</v>
      </c>
      <c r="C20" s="76">
        <v>21</v>
      </c>
      <c r="D20" s="77">
        <f>D29</f>
        <v>6</v>
      </c>
      <c r="E20" s="82">
        <f t="shared" ref="E20:M20" si="4">E29</f>
        <v>6.8519999999999998E-2</v>
      </c>
      <c r="F20" s="78">
        <f t="shared" si="4"/>
        <v>536.05999999999995</v>
      </c>
      <c r="G20" s="77">
        <f t="shared" si="4"/>
        <v>4.8280000000000003</v>
      </c>
      <c r="H20" s="77">
        <f t="shared" si="4"/>
        <v>0.2</v>
      </c>
      <c r="I20" s="77">
        <f t="shared" si="4"/>
        <v>30.85</v>
      </c>
      <c r="J20" s="79">
        <f t="shared" si="4"/>
        <v>0.27400000000000002</v>
      </c>
      <c r="K20" s="79">
        <f t="shared" si="4"/>
        <v>0.151</v>
      </c>
      <c r="L20" s="79">
        <f t="shared" si="4"/>
        <v>5.9999999999999995E-4</v>
      </c>
      <c r="M20" s="77">
        <f t="shared" si="4"/>
        <v>1</v>
      </c>
      <c r="N20" s="80">
        <f t="shared" si="3"/>
        <v>0</v>
      </c>
      <c r="O20" s="75" t="s">
        <v>104</v>
      </c>
    </row>
    <row r="21" spans="2:15" s="11" customFormat="1" x14ac:dyDescent="0.3">
      <c r="B21" s="58" t="s">
        <v>94</v>
      </c>
      <c r="C21" s="59">
        <v>22</v>
      </c>
      <c r="D21" s="60">
        <f t="shared" ref="D21" si="5">D$3</f>
        <v>6</v>
      </c>
      <c r="E21" s="61">
        <f t="shared" si="3"/>
        <v>6.8519999999999998E-2</v>
      </c>
      <c r="F21" s="62">
        <f t="shared" si="3"/>
        <v>536.05999999999995</v>
      </c>
      <c r="G21" s="60">
        <f t="shared" si="3"/>
        <v>4.8280000000000003</v>
      </c>
      <c r="H21" s="60">
        <f t="shared" si="3"/>
        <v>0.2</v>
      </c>
      <c r="I21" s="60">
        <f t="shared" si="3"/>
        <v>30.85</v>
      </c>
      <c r="J21" s="63">
        <f t="shared" si="3"/>
        <v>0.27400000000000002</v>
      </c>
      <c r="K21" s="63">
        <f t="shared" si="3"/>
        <v>0.151</v>
      </c>
      <c r="L21" s="63">
        <f t="shared" si="3"/>
        <v>5.9999999999999995E-4</v>
      </c>
      <c r="M21" s="60">
        <f t="shared" si="3"/>
        <v>1</v>
      </c>
      <c r="N21" s="64">
        <f t="shared" si="3"/>
        <v>0</v>
      </c>
      <c r="O21" s="75" t="s">
        <v>104</v>
      </c>
    </row>
    <row r="22" spans="2:15" s="11" customFormat="1" x14ac:dyDescent="0.3">
      <c r="B22" s="11" t="s">
        <v>86</v>
      </c>
      <c r="C22" s="50">
        <v>23</v>
      </c>
      <c r="D22" s="41">
        <v>6</v>
      </c>
      <c r="E22" s="42">
        <v>6.8519999999999998E-2</v>
      </c>
      <c r="F22" s="11">
        <v>430.4239197</v>
      </c>
      <c r="G22" s="11">
        <v>3.0282392499999999</v>
      </c>
      <c r="H22" s="11">
        <v>0.18449613500000001</v>
      </c>
      <c r="I22" s="41">
        <v>27.054830549999998</v>
      </c>
      <c r="J22" s="44">
        <v>0.187399387</v>
      </c>
      <c r="K22" s="44">
        <v>0.199641019</v>
      </c>
      <c r="L22" s="44">
        <v>5.9999999999999995E-4</v>
      </c>
      <c r="M22" s="41">
        <v>1.93418479</v>
      </c>
      <c r="N22" s="11">
        <v>0</v>
      </c>
    </row>
    <row r="23" spans="2:15" s="11" customFormat="1" x14ac:dyDescent="0.3">
      <c r="B23" s="58" t="s">
        <v>95</v>
      </c>
      <c r="C23" s="59">
        <v>24</v>
      </c>
      <c r="D23" s="60">
        <f>D$3</f>
        <v>6</v>
      </c>
      <c r="E23" s="61">
        <f t="shared" si="3"/>
        <v>6.8519999999999998E-2</v>
      </c>
      <c r="F23" s="62">
        <f t="shared" si="3"/>
        <v>536.05999999999995</v>
      </c>
      <c r="G23" s="60">
        <f t="shared" si="3"/>
        <v>4.8280000000000003</v>
      </c>
      <c r="H23" s="60">
        <f t="shared" si="3"/>
        <v>0.2</v>
      </c>
      <c r="I23" s="60">
        <f t="shared" si="3"/>
        <v>30.85</v>
      </c>
      <c r="J23" s="63">
        <f t="shared" si="3"/>
        <v>0.27400000000000002</v>
      </c>
      <c r="K23" s="63">
        <f t="shared" si="3"/>
        <v>0.151</v>
      </c>
      <c r="L23" s="63">
        <f t="shared" si="3"/>
        <v>5.9999999999999995E-4</v>
      </c>
      <c r="M23" s="60">
        <f t="shared" si="3"/>
        <v>1</v>
      </c>
      <c r="N23" s="64">
        <f t="shared" si="3"/>
        <v>0</v>
      </c>
      <c r="O23" s="75" t="s">
        <v>104</v>
      </c>
    </row>
    <row r="24" spans="2:15" s="11" customFormat="1" x14ac:dyDescent="0.3">
      <c r="B24" s="58" t="s">
        <v>96</v>
      </c>
      <c r="C24" s="59">
        <v>25</v>
      </c>
      <c r="D24" s="60">
        <f>D14</f>
        <v>6</v>
      </c>
      <c r="E24" s="61">
        <f t="shared" ref="E24:M24" si="6">E14</f>
        <v>6.8519999999999998E-2</v>
      </c>
      <c r="F24" s="62">
        <f t="shared" si="6"/>
        <v>536.05999999999995</v>
      </c>
      <c r="G24" s="60">
        <f t="shared" si="6"/>
        <v>4.8280000000000003</v>
      </c>
      <c r="H24" s="60">
        <f t="shared" si="6"/>
        <v>0.2</v>
      </c>
      <c r="I24" s="60">
        <f t="shared" si="6"/>
        <v>30.85</v>
      </c>
      <c r="J24" s="63">
        <f t="shared" si="6"/>
        <v>0.27400000000000002</v>
      </c>
      <c r="K24" s="63">
        <f t="shared" si="6"/>
        <v>0.151</v>
      </c>
      <c r="L24" s="63">
        <f t="shared" si="6"/>
        <v>5.9999999999999995E-4</v>
      </c>
      <c r="M24" s="60">
        <f t="shared" si="6"/>
        <v>1</v>
      </c>
      <c r="N24" s="64">
        <f t="shared" ref="N24" si="7">N$34</f>
        <v>0</v>
      </c>
      <c r="O24" s="58" t="s">
        <v>100</v>
      </c>
    </row>
    <row r="25" spans="2:15" s="11" customFormat="1" x14ac:dyDescent="0.3">
      <c r="B25" s="58" t="s">
        <v>97</v>
      </c>
      <c r="C25" s="59">
        <v>26</v>
      </c>
      <c r="D25" s="60">
        <f>D$3</f>
        <v>6</v>
      </c>
      <c r="E25" s="61">
        <f t="shared" si="3"/>
        <v>6.8519999999999998E-2</v>
      </c>
      <c r="F25" s="62">
        <f t="shared" si="3"/>
        <v>536.05999999999995</v>
      </c>
      <c r="G25" s="60">
        <f t="shared" si="3"/>
        <v>4.8280000000000003</v>
      </c>
      <c r="H25" s="60">
        <f t="shared" si="3"/>
        <v>0.2</v>
      </c>
      <c r="I25" s="60">
        <f t="shared" si="3"/>
        <v>30.85</v>
      </c>
      <c r="J25" s="63">
        <f t="shared" si="3"/>
        <v>0.27400000000000002</v>
      </c>
      <c r="K25" s="63">
        <f t="shared" si="3"/>
        <v>0.151</v>
      </c>
      <c r="L25" s="63">
        <f t="shared" si="3"/>
        <v>5.9999999999999995E-4</v>
      </c>
      <c r="M25" s="60">
        <f t="shared" si="3"/>
        <v>1</v>
      </c>
      <c r="N25" s="64">
        <f t="shared" si="3"/>
        <v>0</v>
      </c>
      <c r="O25" s="58" t="s">
        <v>99</v>
      </c>
    </row>
    <row r="26" spans="2:15" x14ac:dyDescent="0.3">
      <c r="B26" s="11" t="s">
        <v>78</v>
      </c>
      <c r="C26" s="5">
        <v>27</v>
      </c>
      <c r="D26" s="24">
        <v>6</v>
      </c>
      <c r="E26" s="36">
        <v>6.8519999999999998E-2</v>
      </c>
      <c r="F26" s="21">
        <v>536.05999999999995</v>
      </c>
      <c r="G26">
        <v>4.8280000000000003</v>
      </c>
      <c r="H26" s="24">
        <v>0.2</v>
      </c>
      <c r="I26" s="24">
        <v>30.85</v>
      </c>
      <c r="J26" s="30">
        <v>0.27400000000000002</v>
      </c>
      <c r="K26" s="30">
        <v>0.151</v>
      </c>
      <c r="L26" s="30">
        <v>5.9999999999999995E-4</v>
      </c>
      <c r="M26" s="24">
        <v>1</v>
      </c>
    </row>
    <row r="27" spans="2:15" ht="14.25" customHeight="1" x14ac:dyDescent="0.3">
      <c r="B27" s="11" t="s">
        <v>68</v>
      </c>
      <c r="C27" s="5">
        <v>28</v>
      </c>
      <c r="D27" s="41">
        <v>2.52278</v>
      </c>
      <c r="E27" s="42">
        <v>1.4416E-2</v>
      </c>
      <c r="F27" s="43">
        <v>216.00700000000001</v>
      </c>
      <c r="G27" s="41">
        <v>1.2423200000000001</v>
      </c>
      <c r="H27" s="41">
        <v>0.19489799999999999</v>
      </c>
      <c r="I27" s="41">
        <v>8.8562700000000003</v>
      </c>
      <c r="J27" s="44">
        <v>0.59331199999999995</v>
      </c>
      <c r="K27" s="44">
        <v>0.23660999999999999</v>
      </c>
      <c r="L27" s="44">
        <v>2.3149999999999998E-3</v>
      </c>
      <c r="M27" s="24">
        <v>1</v>
      </c>
    </row>
    <row r="28" spans="2:15" hidden="1" x14ac:dyDescent="0.3">
      <c r="C28" s="5">
        <v>29</v>
      </c>
      <c r="D28" s="41">
        <v>5.9950850000000004</v>
      </c>
      <c r="E28" s="42">
        <v>4.4926000000000001E-2</v>
      </c>
      <c r="F28" s="43">
        <v>419.92200000000003</v>
      </c>
      <c r="G28" s="41">
        <v>3.4314650000000002</v>
      </c>
      <c r="H28" s="41">
        <v>0.49019000000000001</v>
      </c>
      <c r="I28" s="41">
        <v>48.445349999999998</v>
      </c>
      <c r="J28" s="44">
        <v>0.28832000000000002</v>
      </c>
      <c r="K28" s="44">
        <v>0.25643850000000001</v>
      </c>
      <c r="L28" s="44">
        <v>3.7562499999999999E-2</v>
      </c>
      <c r="M28" s="24">
        <v>1</v>
      </c>
    </row>
    <row r="29" spans="2:15" x14ac:dyDescent="0.3">
      <c r="B29" s="11" t="s">
        <v>77</v>
      </c>
      <c r="C29" s="5">
        <v>29</v>
      </c>
      <c r="D29" s="24">
        <v>6</v>
      </c>
      <c r="E29" s="36">
        <v>6.8519999999999998E-2</v>
      </c>
      <c r="F29" s="21">
        <v>536.05999999999995</v>
      </c>
      <c r="G29">
        <v>4.8280000000000003</v>
      </c>
      <c r="H29" s="24">
        <v>0.2</v>
      </c>
      <c r="I29" s="24">
        <v>30.85</v>
      </c>
      <c r="J29" s="30">
        <v>0.27400000000000002</v>
      </c>
      <c r="K29" s="30">
        <v>0.151</v>
      </c>
      <c r="L29" s="30">
        <v>5.9999999999999995E-4</v>
      </c>
      <c r="M29" s="24">
        <v>1</v>
      </c>
    </row>
    <row r="30" spans="2:15" x14ac:dyDescent="0.3">
      <c r="B30" s="11" t="s">
        <v>102</v>
      </c>
      <c r="C30" s="5">
        <v>30</v>
      </c>
      <c r="D30" s="60">
        <f>D$3</f>
        <v>6</v>
      </c>
      <c r="E30" s="61">
        <f t="shared" ref="E30:N32" si="8">E$3</f>
        <v>6.8519999999999998E-2</v>
      </c>
      <c r="F30" s="62">
        <f t="shared" si="8"/>
        <v>536.05999999999995</v>
      </c>
      <c r="G30" s="60">
        <f t="shared" si="8"/>
        <v>4.8280000000000003</v>
      </c>
      <c r="H30" s="60">
        <f t="shared" si="8"/>
        <v>0.2</v>
      </c>
      <c r="I30" s="60">
        <f t="shared" si="8"/>
        <v>30.85</v>
      </c>
      <c r="J30" s="63">
        <f t="shared" si="8"/>
        <v>0.27400000000000002</v>
      </c>
      <c r="K30" s="63">
        <f t="shared" si="8"/>
        <v>0.151</v>
      </c>
      <c r="L30" s="63">
        <f t="shared" si="8"/>
        <v>5.9999999999999995E-4</v>
      </c>
      <c r="M30" s="60">
        <f t="shared" si="8"/>
        <v>1</v>
      </c>
      <c r="N30" s="64">
        <f t="shared" si="8"/>
        <v>0</v>
      </c>
      <c r="O30" s="58" t="s">
        <v>99</v>
      </c>
    </row>
    <row r="31" spans="2:15" x14ac:dyDescent="0.3">
      <c r="B31" s="58" t="s">
        <v>98</v>
      </c>
      <c r="C31" s="5">
        <v>31</v>
      </c>
      <c r="D31" s="60">
        <f>D$3</f>
        <v>6</v>
      </c>
      <c r="E31" s="61">
        <f t="shared" si="8"/>
        <v>6.8519999999999998E-2</v>
      </c>
      <c r="F31" s="62">
        <f t="shared" si="8"/>
        <v>536.05999999999995</v>
      </c>
      <c r="G31" s="60">
        <f t="shared" si="8"/>
        <v>4.8280000000000003</v>
      </c>
      <c r="H31" s="60">
        <f t="shared" si="8"/>
        <v>0.2</v>
      </c>
      <c r="I31" s="60">
        <f t="shared" si="8"/>
        <v>30.85</v>
      </c>
      <c r="J31" s="63">
        <f t="shared" si="8"/>
        <v>0.27400000000000002</v>
      </c>
      <c r="K31" s="63">
        <f t="shared" si="8"/>
        <v>0.151</v>
      </c>
      <c r="L31" s="63">
        <f t="shared" si="8"/>
        <v>5.9999999999999995E-4</v>
      </c>
      <c r="M31" s="60">
        <f t="shared" si="8"/>
        <v>1</v>
      </c>
      <c r="N31" s="64">
        <f t="shared" si="8"/>
        <v>0</v>
      </c>
      <c r="O31" s="58" t="s">
        <v>99</v>
      </c>
    </row>
    <row r="32" spans="2:15" x14ac:dyDescent="0.3">
      <c r="B32" s="11" t="s">
        <v>103</v>
      </c>
      <c r="C32" s="5">
        <v>32</v>
      </c>
      <c r="D32" s="60">
        <f>D$3</f>
        <v>6</v>
      </c>
      <c r="E32" s="61">
        <f t="shared" si="8"/>
        <v>6.8519999999999998E-2</v>
      </c>
      <c r="F32" s="62">
        <f t="shared" si="8"/>
        <v>536.05999999999995</v>
      </c>
      <c r="G32" s="60">
        <f t="shared" si="8"/>
        <v>4.8280000000000003</v>
      </c>
      <c r="H32" s="60">
        <f t="shared" si="8"/>
        <v>0.2</v>
      </c>
      <c r="I32" s="60">
        <f t="shared" si="8"/>
        <v>30.85</v>
      </c>
      <c r="J32" s="63">
        <f t="shared" si="8"/>
        <v>0.27400000000000002</v>
      </c>
      <c r="K32" s="63">
        <f t="shared" si="8"/>
        <v>0.151</v>
      </c>
      <c r="L32" s="63">
        <f t="shared" si="8"/>
        <v>5.9999999999999995E-4</v>
      </c>
      <c r="M32" s="60">
        <f t="shared" si="8"/>
        <v>1</v>
      </c>
      <c r="N32" s="64">
        <f t="shared" si="8"/>
        <v>0</v>
      </c>
      <c r="O32" s="58" t="s">
        <v>99</v>
      </c>
    </row>
    <row r="33" spans="1:15" x14ac:dyDescent="0.3">
      <c r="B33" s="11" t="s">
        <v>85</v>
      </c>
      <c r="C33" s="5">
        <v>33</v>
      </c>
      <c r="D33" s="54">
        <v>6</v>
      </c>
      <c r="E33" s="56">
        <v>6.8519999999999998E-2</v>
      </c>
      <c r="F33" s="57">
        <v>536.05999999999995</v>
      </c>
      <c r="G33" s="54">
        <v>4.8280000000000003</v>
      </c>
      <c r="H33" s="54">
        <v>0.2</v>
      </c>
      <c r="I33" s="54">
        <v>30.85</v>
      </c>
      <c r="J33" s="55">
        <v>0.27400000000000002</v>
      </c>
      <c r="K33" s="55">
        <v>0.151</v>
      </c>
      <c r="L33" s="55">
        <v>5.9999999999999995E-4</v>
      </c>
      <c r="M33" s="24">
        <v>1</v>
      </c>
      <c r="N33" s="53">
        <v>1</v>
      </c>
    </row>
    <row r="34" spans="1:15" x14ac:dyDescent="0.3">
      <c r="B34" s="11" t="s">
        <v>69</v>
      </c>
      <c r="C34" s="5">
        <v>34</v>
      </c>
      <c r="D34" s="41">
        <v>2.9778201580000001</v>
      </c>
      <c r="E34" s="42">
        <v>4.6919644000000003E-2</v>
      </c>
      <c r="F34" s="43">
        <v>225.4531403</v>
      </c>
      <c r="G34" s="41">
        <v>4.4965953829999998</v>
      </c>
      <c r="H34" s="41">
        <v>0.19683769300000001</v>
      </c>
      <c r="I34" s="41">
        <v>8.1670780179999998</v>
      </c>
      <c r="J34" s="44">
        <v>0.56690686899999998</v>
      </c>
      <c r="K34" s="44">
        <v>8.1609227000000006E-2</v>
      </c>
      <c r="L34" s="44">
        <v>1.0667369999999999E-3</v>
      </c>
      <c r="M34" s="24">
        <v>1</v>
      </c>
    </row>
    <row r="35" spans="1:15" x14ac:dyDescent="0.3">
      <c r="B35" s="11" t="s">
        <v>70</v>
      </c>
      <c r="C35" s="5">
        <v>35</v>
      </c>
      <c r="D35" s="41">
        <v>4.6672200000000004</v>
      </c>
      <c r="E35" s="42">
        <v>3.42195E-2</v>
      </c>
      <c r="F35" s="43">
        <v>391.65899999999999</v>
      </c>
      <c r="G35" s="41">
        <v>2.4958499999999999</v>
      </c>
      <c r="H35" s="41">
        <v>0.19991999999999999</v>
      </c>
      <c r="I35" s="41">
        <v>2.0880000000000001</v>
      </c>
      <c r="J35" s="44">
        <v>0.59253599999999995</v>
      </c>
      <c r="K35" s="44">
        <v>0.29457100000000003</v>
      </c>
      <c r="L35" s="44">
        <v>5.4587960000000001E-3</v>
      </c>
      <c r="M35" s="24">
        <v>1</v>
      </c>
    </row>
    <row r="36" spans="1:15" x14ac:dyDescent="0.3">
      <c r="B36" s="11" t="s">
        <v>71</v>
      </c>
      <c r="C36" s="5">
        <v>36</v>
      </c>
      <c r="D36" s="24">
        <v>5.9950850000000004</v>
      </c>
      <c r="E36" s="36">
        <v>4.4926000000000001E-2</v>
      </c>
      <c r="F36" s="21">
        <v>419.92200000000003</v>
      </c>
      <c r="G36" s="24">
        <v>3.4314650000000002</v>
      </c>
      <c r="H36" s="24">
        <v>0.49019000000000001</v>
      </c>
      <c r="I36" s="24">
        <v>48.445349999999998</v>
      </c>
      <c r="J36" s="30">
        <v>0.28832000000000002</v>
      </c>
      <c r="K36" s="30">
        <v>0.25643850000000001</v>
      </c>
      <c r="L36" s="30">
        <v>3.7562499999999999E-2</v>
      </c>
      <c r="M36" s="24">
        <v>1</v>
      </c>
    </row>
    <row r="37" spans="1:15" x14ac:dyDescent="0.3">
      <c r="B37" s="11" t="s">
        <v>72</v>
      </c>
      <c r="C37" s="5">
        <v>37</v>
      </c>
      <c r="D37" s="24">
        <v>5.9950850000000004</v>
      </c>
      <c r="E37" s="36">
        <v>4.4926000000000001E-2</v>
      </c>
      <c r="F37" s="21">
        <v>419.92200000000003</v>
      </c>
      <c r="G37" s="24">
        <v>3.4314650000000002</v>
      </c>
      <c r="H37" s="24">
        <v>0.49019000000000001</v>
      </c>
      <c r="I37" s="24">
        <v>48.445349999999998</v>
      </c>
      <c r="J37" s="30">
        <v>0.28832000000000002</v>
      </c>
      <c r="K37" s="30">
        <v>0.25643850000000001</v>
      </c>
      <c r="L37" s="30">
        <v>3.7562499999999999E-2</v>
      </c>
      <c r="M37" s="24">
        <v>1</v>
      </c>
    </row>
    <row r="38" spans="1:15" x14ac:dyDescent="0.3">
      <c r="B38" s="11" t="s">
        <v>73</v>
      </c>
      <c r="C38" s="5">
        <v>38</v>
      </c>
      <c r="D38" s="24">
        <v>5.9950850000000004</v>
      </c>
      <c r="E38" s="36">
        <v>4.4926000000000001E-2</v>
      </c>
      <c r="F38" s="21">
        <v>419.92200000000003</v>
      </c>
      <c r="G38" s="24">
        <v>3.4314650000000002</v>
      </c>
      <c r="H38" s="24">
        <v>0.49019000000000001</v>
      </c>
      <c r="I38" s="24">
        <v>48.445349999999998</v>
      </c>
      <c r="J38" s="30">
        <v>0.28832000000000002</v>
      </c>
      <c r="K38" s="30">
        <v>0.25643850000000001</v>
      </c>
      <c r="L38" s="30">
        <v>3.7562499999999999E-2</v>
      </c>
      <c r="M38" s="24">
        <v>1</v>
      </c>
    </row>
    <row r="39" spans="1:15" x14ac:dyDescent="0.3">
      <c r="B39" s="11" t="s">
        <v>74</v>
      </c>
      <c r="C39" s="5">
        <v>39</v>
      </c>
      <c r="D39" s="24">
        <v>6</v>
      </c>
      <c r="E39" s="36">
        <v>6.8519999999999998E-2</v>
      </c>
      <c r="F39" s="21">
        <v>536.05999999999995</v>
      </c>
      <c r="G39">
        <v>4.8280000000000003</v>
      </c>
      <c r="H39" s="24">
        <v>0.2</v>
      </c>
      <c r="I39" s="24">
        <v>30.85</v>
      </c>
      <c r="J39" s="30">
        <v>0.27400000000000002</v>
      </c>
      <c r="K39" s="30">
        <v>0.151</v>
      </c>
      <c r="L39" s="30">
        <v>5.9999999999999995E-4</v>
      </c>
      <c r="M39" s="24">
        <v>1</v>
      </c>
    </row>
    <row r="40" spans="1:15" x14ac:dyDescent="0.3">
      <c r="B40" s="11" t="s">
        <v>75</v>
      </c>
      <c r="C40" s="5">
        <v>41</v>
      </c>
      <c r="D40" s="24">
        <v>5.9950850000000004</v>
      </c>
      <c r="E40" s="36">
        <v>4.4926000000000001E-2</v>
      </c>
      <c r="F40" s="21">
        <v>419.92200000000003</v>
      </c>
      <c r="G40" s="24">
        <v>3.4314650000000002</v>
      </c>
      <c r="H40" s="24">
        <v>0.49019000000000001</v>
      </c>
      <c r="I40" s="24">
        <v>48.445349999999998</v>
      </c>
      <c r="J40" s="30">
        <v>0.28832000000000002</v>
      </c>
      <c r="K40" s="30">
        <v>0.25643850000000001</v>
      </c>
      <c r="L40" s="30">
        <v>3.7562499999999999E-2</v>
      </c>
      <c r="M40" s="24">
        <v>1</v>
      </c>
    </row>
    <row r="41" spans="1:15" x14ac:dyDescent="0.3">
      <c r="B41" s="11" t="s">
        <v>76</v>
      </c>
      <c r="C41" s="5">
        <v>42</v>
      </c>
      <c r="D41" s="24">
        <v>5.9950850000000004</v>
      </c>
      <c r="E41" s="36">
        <v>4.4926000000000001E-2</v>
      </c>
      <c r="F41" s="21">
        <v>419.92200000000003</v>
      </c>
      <c r="G41" s="24">
        <v>3.4314650000000002</v>
      </c>
      <c r="H41" s="24">
        <v>0.49019000000000001</v>
      </c>
      <c r="I41" s="24">
        <v>48.445349999999998</v>
      </c>
      <c r="J41" s="30">
        <v>0.28832000000000002</v>
      </c>
      <c r="K41" s="30">
        <v>0.25643850000000001</v>
      </c>
      <c r="L41" s="30">
        <v>3.7562499999999999E-2</v>
      </c>
      <c r="M41" s="24">
        <v>1</v>
      </c>
    </row>
    <row r="42" spans="1:15" x14ac:dyDescent="0.3">
      <c r="B42" s="11" t="s">
        <v>82</v>
      </c>
      <c r="C42" s="5">
        <v>43</v>
      </c>
      <c r="D42" s="24">
        <v>6</v>
      </c>
      <c r="E42" s="36">
        <v>6.8519999999999998E-2</v>
      </c>
      <c r="F42" s="21">
        <v>536.05999999999995</v>
      </c>
      <c r="G42">
        <v>4.8280000000000003</v>
      </c>
      <c r="H42" s="24">
        <v>0.2</v>
      </c>
      <c r="I42" s="24">
        <v>30.85</v>
      </c>
      <c r="J42" s="30">
        <v>0.27400000000000002</v>
      </c>
      <c r="K42" s="30">
        <v>0.151</v>
      </c>
      <c r="L42" s="30">
        <v>5.9999999999999995E-4</v>
      </c>
      <c r="M42" s="24">
        <v>1</v>
      </c>
    </row>
    <row r="43" spans="1:15" x14ac:dyDescent="0.3">
      <c r="B43" s="11" t="s">
        <v>80</v>
      </c>
      <c r="C43" s="5">
        <v>44</v>
      </c>
      <c r="D43" s="24">
        <v>6</v>
      </c>
      <c r="E43" s="36">
        <v>6.8519999999999998E-2</v>
      </c>
      <c r="F43" s="21">
        <v>536.05999999999995</v>
      </c>
      <c r="G43">
        <v>4.8280000000000003</v>
      </c>
      <c r="H43" s="24">
        <v>0.2</v>
      </c>
      <c r="I43" s="24">
        <v>30.85</v>
      </c>
      <c r="J43" s="30">
        <v>0.27400000000000002</v>
      </c>
      <c r="K43" s="30">
        <v>0.151</v>
      </c>
      <c r="L43" s="30">
        <v>5.9999999999999995E-4</v>
      </c>
      <c r="M43" s="24">
        <v>1</v>
      </c>
    </row>
    <row r="44" spans="1:15" x14ac:dyDescent="0.3">
      <c r="B44" s="11" t="s">
        <v>83</v>
      </c>
      <c r="C44" s="5">
        <v>45</v>
      </c>
      <c r="D44" s="24">
        <v>6</v>
      </c>
      <c r="E44" s="36">
        <v>6.8519999999999998E-2</v>
      </c>
      <c r="F44" s="21">
        <v>536.05999999999995</v>
      </c>
      <c r="G44">
        <v>4.8280000000000003</v>
      </c>
      <c r="H44" s="24">
        <v>0.2</v>
      </c>
      <c r="I44" s="24">
        <v>30.85</v>
      </c>
      <c r="J44" s="30">
        <v>0.27400000000000002</v>
      </c>
      <c r="K44" s="30">
        <v>0.151</v>
      </c>
      <c r="L44" s="30">
        <v>5.9999999999999995E-4</v>
      </c>
      <c r="M44" s="24">
        <v>1</v>
      </c>
    </row>
    <row r="45" spans="1:15" x14ac:dyDescent="0.3">
      <c r="A45" t="s">
        <v>110</v>
      </c>
      <c r="B45" s="11" t="s">
        <v>105</v>
      </c>
      <c r="C45" s="5">
        <v>46</v>
      </c>
      <c r="D45" s="60">
        <v>2.5299999999999998</v>
      </c>
      <c r="E45" s="61">
        <v>5.4128975000000003E-2</v>
      </c>
      <c r="F45" s="62">
        <v>219.77199999999999</v>
      </c>
      <c r="G45" s="60">
        <v>1.1459999999999999</v>
      </c>
      <c r="H45" s="60">
        <v>0.188</v>
      </c>
      <c r="I45" s="60">
        <v>4.4269999999999996</v>
      </c>
      <c r="J45" s="63">
        <v>0.58499999999999996</v>
      </c>
      <c r="K45" s="63">
        <v>0.26</v>
      </c>
      <c r="L45" s="63">
        <v>0.03</v>
      </c>
      <c r="M45" s="60">
        <v>1</v>
      </c>
      <c r="O45" t="s">
        <v>106</v>
      </c>
    </row>
    <row r="46" spans="1:15" x14ac:dyDescent="0.3">
      <c r="A46" t="s">
        <v>111</v>
      </c>
      <c r="B46" s="83" t="s">
        <v>107</v>
      </c>
      <c r="C46" s="5">
        <v>47</v>
      </c>
      <c r="D46" s="60"/>
      <c r="E46" s="61"/>
      <c r="F46" s="62"/>
      <c r="G46" s="60"/>
      <c r="H46" s="60"/>
      <c r="I46" s="60"/>
      <c r="J46" s="63"/>
      <c r="K46" s="63"/>
      <c r="L46" s="63"/>
      <c r="M46" s="60"/>
    </row>
    <row r="47" spans="1:15" x14ac:dyDescent="0.3">
      <c r="A47" t="s">
        <v>112</v>
      </c>
      <c r="B47" s="84" t="s">
        <v>108</v>
      </c>
      <c r="C47" s="5">
        <v>48</v>
      </c>
      <c r="D47" s="60"/>
      <c r="E47" s="61"/>
      <c r="F47" s="62"/>
      <c r="G47" s="60"/>
      <c r="H47" s="60"/>
      <c r="I47" s="60"/>
      <c r="J47" s="63"/>
      <c r="K47" s="63"/>
      <c r="L47" s="63"/>
      <c r="M47" s="60"/>
    </row>
    <row r="48" spans="1:15" x14ac:dyDescent="0.3">
      <c r="A48" t="s">
        <v>113</v>
      </c>
      <c r="B48" s="84" t="s">
        <v>109</v>
      </c>
      <c r="C48" s="5">
        <v>49</v>
      </c>
      <c r="D48" s="60"/>
      <c r="E48" s="61"/>
      <c r="F48" s="62"/>
      <c r="G48" s="60"/>
      <c r="H48" s="60"/>
      <c r="I48" s="60"/>
      <c r="J48" s="63"/>
      <c r="K48" s="63"/>
      <c r="L48" s="63"/>
      <c r="M48" s="60"/>
    </row>
    <row r="50" spans="2:14" x14ac:dyDescent="0.3">
      <c r="B50" t="s">
        <v>56</v>
      </c>
      <c r="C50" s="9"/>
      <c r="D50" s="24">
        <v>2.3140000000000001</v>
      </c>
      <c r="E50" s="36">
        <v>0.05</v>
      </c>
      <c r="F50" s="21">
        <v>85</v>
      </c>
      <c r="G50" s="24">
        <v>2.15</v>
      </c>
      <c r="H50" s="24">
        <v>9.4000000000000004E-3</v>
      </c>
      <c r="I50" s="9">
        <v>7.9</v>
      </c>
      <c r="J50" s="30">
        <v>0.13700000000000001</v>
      </c>
      <c r="K50" s="30">
        <v>0.03</v>
      </c>
      <c r="L50" s="30">
        <v>2E-3</v>
      </c>
      <c r="N50" s="9"/>
    </row>
    <row r="51" spans="2:14" x14ac:dyDescent="0.3">
      <c r="B51" t="s">
        <v>57</v>
      </c>
      <c r="D51" s="24">
        <v>3.72776</v>
      </c>
      <c r="E51" s="36">
        <v>0.05</v>
      </c>
      <c r="F51" s="21">
        <v>456</v>
      </c>
      <c r="G51" s="24">
        <v>4.24</v>
      </c>
      <c r="H51" s="24">
        <v>0.03</v>
      </c>
      <c r="I51" s="9">
        <v>86.6</v>
      </c>
      <c r="J51" s="30">
        <v>0.48</v>
      </c>
      <c r="K51" s="30">
        <v>0.317</v>
      </c>
      <c r="L51" s="30">
        <v>0.105</v>
      </c>
    </row>
    <row r="52" spans="2:14" x14ac:dyDescent="0.3">
      <c r="B52" t="s">
        <v>48</v>
      </c>
      <c r="D52" s="24">
        <v>4.5944700000000003</v>
      </c>
      <c r="E52" s="36">
        <v>8.4928500000000004E-2</v>
      </c>
      <c r="F52" s="21">
        <v>403.43</v>
      </c>
      <c r="G52" s="24">
        <v>3.6036649999999999</v>
      </c>
      <c r="H52" s="24">
        <v>1.5616099999999999</v>
      </c>
      <c r="I52" s="9">
        <v>45.967799999999997</v>
      </c>
      <c r="J52" s="30">
        <v>0.51648300000000003</v>
      </c>
      <c r="K52" s="30">
        <v>0.13280749999999999</v>
      </c>
      <c r="L52" s="30">
        <v>6.1253000000000002E-2</v>
      </c>
      <c r="N52" s="5" t="s">
        <v>52</v>
      </c>
    </row>
    <row r="53" spans="2:14" x14ac:dyDescent="0.3">
      <c r="B53" t="s">
        <v>49</v>
      </c>
      <c r="D53" s="24">
        <v>5.9950850000000004</v>
      </c>
      <c r="E53" s="36">
        <v>4.4926000000000001E-2</v>
      </c>
      <c r="F53" s="21">
        <v>419.92200000000003</v>
      </c>
      <c r="G53" s="24">
        <v>3.4314650000000002</v>
      </c>
      <c r="H53" s="24">
        <v>0.49019000000000001</v>
      </c>
      <c r="I53" s="9">
        <v>48.445349999999998</v>
      </c>
      <c r="J53" s="30">
        <v>0.28832000000000002</v>
      </c>
      <c r="K53" s="30">
        <v>0.25643850000000001</v>
      </c>
      <c r="L53" s="30">
        <v>3.7562499999999999E-2</v>
      </c>
      <c r="N53" s="5" t="s">
        <v>53</v>
      </c>
    </row>
    <row r="54" spans="2:14" x14ac:dyDescent="0.3">
      <c r="B54" t="s">
        <v>50</v>
      </c>
      <c r="D54" s="24">
        <v>2.5</v>
      </c>
      <c r="E54" s="36">
        <v>5.3031000000000002E-2</v>
      </c>
      <c r="F54" s="21">
        <v>302.19299999999998</v>
      </c>
      <c r="G54" s="24">
        <v>3.3146300000000002</v>
      </c>
      <c r="H54" s="24">
        <v>0.40926699999999999</v>
      </c>
      <c r="I54" s="9">
        <v>6.09443</v>
      </c>
      <c r="J54" s="30">
        <v>0.24992800000000001</v>
      </c>
      <c r="K54" s="30">
        <v>0.24191099999999999</v>
      </c>
      <c r="L54" s="30">
        <v>8.1710000000000005E-2</v>
      </c>
      <c r="N54" s="5" t="s">
        <v>54</v>
      </c>
    </row>
    <row r="55" spans="2:14" x14ac:dyDescent="0.3">
      <c r="B55" t="s">
        <v>51</v>
      </c>
      <c r="D55" s="24">
        <v>2.5</v>
      </c>
      <c r="E55" s="36">
        <v>2.8663500000000001E-2</v>
      </c>
      <c r="F55" s="21">
        <v>51.938099999999999</v>
      </c>
      <c r="G55" s="24">
        <v>2.2341899999999999</v>
      </c>
      <c r="H55" s="24">
        <v>3.267137</v>
      </c>
      <c r="I55" s="9">
        <v>46.490699999999997</v>
      </c>
      <c r="J55" s="30">
        <v>0.25806499999999999</v>
      </c>
      <c r="K55" s="30">
        <v>7.5115000000000001E-2</v>
      </c>
      <c r="L55" s="30">
        <v>4.5275999999999997E-2</v>
      </c>
      <c r="N55" s="5" t="s">
        <v>55</v>
      </c>
    </row>
  </sheetData>
  <pageMargins left="0.7" right="0.7" top="0.75" bottom="0.75" header="0.3" footer="0.3"/>
  <pageSetup scale="76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D360-4B2D-45D8-A256-EB9315888EC1}">
  <dimension ref="A1:L48"/>
  <sheetViews>
    <sheetView workbookViewId="0">
      <selection activeCell="F48" sqref="F48:G48"/>
    </sheetView>
  </sheetViews>
  <sheetFormatPr defaultRowHeight="14.4" x14ac:dyDescent="0.3"/>
  <cols>
    <col min="5" max="5" width="9.109375" style="24"/>
    <col min="6" max="7" width="9.109375" style="36"/>
  </cols>
  <sheetData>
    <row r="1" spans="1:12" x14ac:dyDescent="0.3">
      <c r="A1" s="51" t="s">
        <v>45</v>
      </c>
      <c r="B1" s="51" t="s">
        <v>101</v>
      </c>
      <c r="C1" s="37" t="s">
        <v>4</v>
      </c>
      <c r="D1" s="40" t="s">
        <v>5</v>
      </c>
      <c r="E1" s="37" t="s">
        <v>6</v>
      </c>
      <c r="F1" s="40" t="s">
        <v>7</v>
      </c>
      <c r="G1" s="40" t="s">
        <v>8</v>
      </c>
      <c r="H1" s="38" t="s">
        <v>9</v>
      </c>
      <c r="I1" s="39" t="s">
        <v>10</v>
      </c>
      <c r="J1" s="39" t="s">
        <v>11</v>
      </c>
      <c r="K1" s="39" t="s">
        <v>12</v>
      </c>
      <c r="L1" s="65" t="s">
        <v>84</v>
      </c>
    </row>
    <row r="2" spans="1:12" x14ac:dyDescent="0.3">
      <c r="A2" s="5">
        <v>0</v>
      </c>
      <c r="B2" s="3">
        <v>0</v>
      </c>
      <c r="C2" s="24">
        <v>6</v>
      </c>
      <c r="D2" s="36">
        <v>6.8519999999999998E-2</v>
      </c>
      <c r="E2" s="24">
        <v>536.05999999999995</v>
      </c>
      <c r="F2" s="36">
        <v>4.8280000000000003</v>
      </c>
      <c r="G2" s="36">
        <v>0.2</v>
      </c>
      <c r="H2" s="24">
        <v>30.85</v>
      </c>
      <c r="I2" s="30">
        <v>0.27400000000000002</v>
      </c>
      <c r="J2" s="30">
        <v>0.151</v>
      </c>
      <c r="K2" s="30">
        <v>5.9999999999999995E-4</v>
      </c>
      <c r="L2" s="24">
        <v>1</v>
      </c>
    </row>
    <row r="3" spans="1:12" x14ac:dyDescent="0.3">
      <c r="A3" s="5">
        <v>1</v>
      </c>
      <c r="B3" s="3">
        <v>0</v>
      </c>
      <c r="C3" s="41">
        <v>3.735868</v>
      </c>
      <c r="D3" s="42">
        <v>5.6955899999999997E-4</v>
      </c>
      <c r="E3" s="41">
        <v>150.53030000000001</v>
      </c>
      <c r="F3" s="42">
        <v>1.3763369999999999</v>
      </c>
      <c r="G3" s="42">
        <v>0.1968587</v>
      </c>
      <c r="H3" s="41">
        <v>7.2725160000000004</v>
      </c>
      <c r="I3" s="44">
        <v>0.49463750000000001</v>
      </c>
      <c r="J3" s="44">
        <v>0.1270905</v>
      </c>
      <c r="K3" s="44">
        <v>7.69113E-3</v>
      </c>
      <c r="L3" s="24">
        <v>1</v>
      </c>
    </row>
    <row r="4" spans="1:12" x14ac:dyDescent="0.3">
      <c r="A4" s="5">
        <v>2</v>
      </c>
      <c r="B4" s="3">
        <v>0</v>
      </c>
      <c r="C4" s="3">
        <v>0</v>
      </c>
      <c r="D4" s="3">
        <v>0</v>
      </c>
      <c r="E4" s="47">
        <v>0</v>
      </c>
      <c r="F4" s="45">
        <v>0</v>
      </c>
      <c r="G4" s="45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</row>
    <row r="5" spans="1:12" x14ac:dyDescent="0.3">
      <c r="A5" s="5">
        <v>3</v>
      </c>
      <c r="B5" s="3">
        <v>0</v>
      </c>
      <c r="C5" s="3">
        <v>0</v>
      </c>
      <c r="D5" s="3">
        <v>0</v>
      </c>
      <c r="E5" s="47">
        <v>0</v>
      </c>
      <c r="F5" s="45">
        <v>0</v>
      </c>
      <c r="G5" s="45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1:12" x14ac:dyDescent="0.3">
      <c r="A6" s="5">
        <v>4</v>
      </c>
      <c r="B6" s="3">
        <v>0</v>
      </c>
      <c r="C6" s="41">
        <v>3.275990009</v>
      </c>
      <c r="D6" s="42">
        <v>8.0292649999999993E-2</v>
      </c>
      <c r="E6" s="41">
        <v>200.52503970000001</v>
      </c>
      <c r="F6" s="42">
        <v>1.3476115470000001</v>
      </c>
      <c r="G6" s="42">
        <v>0.176873103</v>
      </c>
      <c r="H6" s="41">
        <v>0.95709490799999997</v>
      </c>
      <c r="I6" s="44">
        <v>0.54816478499999999</v>
      </c>
      <c r="J6" s="44">
        <v>0.250585526</v>
      </c>
      <c r="K6" s="44">
        <v>6.2221719999999998E-3</v>
      </c>
      <c r="L6" s="24">
        <v>1</v>
      </c>
    </row>
    <row r="7" spans="1:12" x14ac:dyDescent="0.3">
      <c r="A7" s="5">
        <v>5</v>
      </c>
      <c r="B7" s="3">
        <v>0</v>
      </c>
      <c r="C7" s="41">
        <v>2.7441309999999999</v>
      </c>
      <c r="D7" s="42">
        <v>2.6143218999999999E-2</v>
      </c>
      <c r="E7" s="41">
        <v>279.84789999999998</v>
      </c>
      <c r="F7" s="42">
        <v>1.238121</v>
      </c>
      <c r="G7" s="42">
        <v>0.18713589999999999</v>
      </c>
      <c r="H7" s="41">
        <v>1.1127959999999999</v>
      </c>
      <c r="I7" s="44">
        <v>0.58749960000000001</v>
      </c>
      <c r="J7" s="44">
        <v>0.28632210000000002</v>
      </c>
      <c r="K7" s="44">
        <v>3.2199999999999999E-2</v>
      </c>
      <c r="L7" s="24">
        <v>1</v>
      </c>
    </row>
    <row r="8" spans="1:12" x14ac:dyDescent="0.3">
      <c r="A8" s="4">
        <v>6</v>
      </c>
      <c r="B8" s="3">
        <v>0</v>
      </c>
      <c r="C8" s="41">
        <v>2.9828299999999999</v>
      </c>
      <c r="D8" s="42">
        <v>5.3843389999999998E-2</v>
      </c>
      <c r="E8" s="41">
        <v>520.94399999999996</v>
      </c>
      <c r="F8" s="42">
        <v>1.0192300000000001</v>
      </c>
      <c r="G8" s="42">
        <v>0.163961</v>
      </c>
      <c r="H8" s="41">
        <v>8.5032599999999992</v>
      </c>
      <c r="I8" s="44">
        <v>0.21887599999999999</v>
      </c>
      <c r="J8" s="44">
        <v>0.151643</v>
      </c>
      <c r="K8" s="44">
        <v>3.6759500000000001E-2</v>
      </c>
      <c r="L8" s="24">
        <v>1</v>
      </c>
    </row>
    <row r="9" spans="1:12" x14ac:dyDescent="0.3">
      <c r="A9" s="5">
        <v>7</v>
      </c>
      <c r="B9" s="3">
        <v>0</v>
      </c>
      <c r="C9" s="41">
        <v>4.6672200000000004</v>
      </c>
      <c r="D9" s="42">
        <v>3.42195E-2</v>
      </c>
      <c r="E9" s="41">
        <v>391.65899999999999</v>
      </c>
      <c r="F9" s="42">
        <v>2.4958499999999999</v>
      </c>
      <c r="G9" s="42">
        <v>0.19991999999999999</v>
      </c>
      <c r="H9" s="41">
        <v>2.0880000000000001</v>
      </c>
      <c r="I9" s="44">
        <v>0.59253599999999995</v>
      </c>
      <c r="J9" s="44">
        <v>0.29457100000000003</v>
      </c>
      <c r="K9" s="44">
        <v>5.4587960000000001E-3</v>
      </c>
      <c r="L9" s="24">
        <v>1</v>
      </c>
    </row>
    <row r="10" spans="1:12" x14ac:dyDescent="0.3">
      <c r="A10" s="5">
        <v>8</v>
      </c>
      <c r="B10" s="3">
        <v>0</v>
      </c>
      <c r="C10" s="41">
        <v>2.6385100000000001</v>
      </c>
      <c r="D10" s="42">
        <v>1.3664000000000001E-2</v>
      </c>
      <c r="E10" s="41">
        <v>330.13099999999997</v>
      </c>
      <c r="F10" s="42">
        <v>1.1132899999999999</v>
      </c>
      <c r="G10" s="42">
        <v>0.19864000000000001</v>
      </c>
      <c r="H10" s="41">
        <v>9.1283499999999993</v>
      </c>
      <c r="I10" s="44">
        <v>0.56917600000000002</v>
      </c>
      <c r="J10" s="44">
        <v>0.23161799999999999</v>
      </c>
      <c r="K10" s="44">
        <v>3.0675999999999998E-2</v>
      </c>
      <c r="L10" s="24">
        <v>1</v>
      </c>
    </row>
    <row r="11" spans="1:12" x14ac:dyDescent="0.3">
      <c r="A11" s="5">
        <v>9</v>
      </c>
      <c r="B11" s="3">
        <v>0</v>
      </c>
      <c r="C11" s="41">
        <v>2.5299999999999998</v>
      </c>
      <c r="D11" s="42">
        <v>5.4128975000000003E-2</v>
      </c>
      <c r="E11" s="41">
        <v>219.77199999999999</v>
      </c>
      <c r="F11" s="42">
        <v>1.1459999999999999</v>
      </c>
      <c r="G11" s="42">
        <v>0.188</v>
      </c>
      <c r="H11" s="41">
        <v>4.4269999999999996</v>
      </c>
      <c r="I11" s="44">
        <v>0.58499999999999996</v>
      </c>
      <c r="J11" s="44">
        <v>0.26</v>
      </c>
      <c r="K11" s="44">
        <v>0.03</v>
      </c>
      <c r="L11" s="24">
        <v>1</v>
      </c>
    </row>
    <row r="12" spans="1:12" x14ac:dyDescent="0.3">
      <c r="A12" s="5">
        <v>10</v>
      </c>
      <c r="B12" s="3">
        <v>0</v>
      </c>
      <c r="C12" s="41">
        <v>4.056</v>
      </c>
      <c r="D12" s="42">
        <v>0.01</v>
      </c>
      <c r="E12" s="41">
        <v>191.49</v>
      </c>
      <c r="F12" s="42">
        <v>2.2440000000000002</v>
      </c>
      <c r="G12" s="42">
        <v>0.191</v>
      </c>
      <c r="H12" s="41">
        <v>1.365</v>
      </c>
      <c r="I12" s="44">
        <v>0.53400000000000003</v>
      </c>
      <c r="J12" s="44">
        <v>0.27900000000000003</v>
      </c>
      <c r="K12" s="44">
        <v>6.0999999999999999E-2</v>
      </c>
      <c r="L12" s="24">
        <v>1</v>
      </c>
    </row>
    <row r="13" spans="1:12" x14ac:dyDescent="0.3">
      <c r="A13" s="5">
        <v>11</v>
      </c>
      <c r="B13" s="3">
        <v>0</v>
      </c>
      <c r="C13" s="3">
        <v>0</v>
      </c>
      <c r="D13" s="3">
        <v>0</v>
      </c>
      <c r="E13" s="47">
        <v>0</v>
      </c>
      <c r="F13" s="45">
        <v>0</v>
      </c>
      <c r="G13" s="45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</row>
    <row r="14" spans="1:12" x14ac:dyDescent="0.3">
      <c r="A14" s="5">
        <v>12</v>
      </c>
      <c r="B14" s="3">
        <v>0</v>
      </c>
      <c r="C14" s="41">
        <v>3.4518599999999999</v>
      </c>
      <c r="D14" s="42">
        <v>8.7600000000000004E-3</v>
      </c>
      <c r="E14" s="41">
        <v>148.23099999999999</v>
      </c>
      <c r="F14" s="42">
        <v>1.1392199999999999</v>
      </c>
      <c r="G14" s="42">
        <v>0.19630800000000001</v>
      </c>
      <c r="H14" s="41">
        <v>8.8877400000000009</v>
      </c>
      <c r="I14" s="44">
        <v>0.59656799999999999</v>
      </c>
      <c r="J14" s="44">
        <v>0.29032000000000002</v>
      </c>
      <c r="K14" s="44">
        <v>6.9300000000000004E-3</v>
      </c>
      <c r="L14" s="24">
        <v>1</v>
      </c>
    </row>
    <row r="15" spans="1:12" x14ac:dyDescent="0.3">
      <c r="A15" s="50">
        <v>13</v>
      </c>
      <c r="B15" s="3">
        <v>0</v>
      </c>
      <c r="C15" s="41">
        <v>4.0126023289999999</v>
      </c>
      <c r="D15" s="42">
        <v>6.9926142999999996E-2</v>
      </c>
      <c r="E15" s="41">
        <v>346.86500000000001</v>
      </c>
      <c r="F15" s="42">
        <v>2.07613</v>
      </c>
      <c r="G15" s="42">
        <v>0.183729</v>
      </c>
      <c r="H15" s="41">
        <v>47.257199999999997</v>
      </c>
      <c r="I15" s="44">
        <v>0.17288799999999999</v>
      </c>
      <c r="J15" s="44">
        <v>0.260546</v>
      </c>
      <c r="K15" s="44">
        <v>4.9399999999999999E-2</v>
      </c>
      <c r="L15" s="41">
        <v>1.3233600000000001</v>
      </c>
    </row>
    <row r="16" spans="1:12" x14ac:dyDescent="0.3">
      <c r="A16" s="59">
        <v>14</v>
      </c>
      <c r="B16" s="3">
        <v>0</v>
      </c>
      <c r="C16" s="3">
        <v>0</v>
      </c>
      <c r="D16" s="3">
        <v>0</v>
      </c>
      <c r="E16" s="47">
        <v>0</v>
      </c>
      <c r="F16" s="45">
        <v>0</v>
      </c>
      <c r="G16" s="45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</row>
    <row r="17" spans="1:12" x14ac:dyDescent="0.3">
      <c r="A17" s="59">
        <v>15</v>
      </c>
      <c r="B17" s="3">
        <v>0</v>
      </c>
      <c r="C17" s="60">
        <f>C2</f>
        <v>6</v>
      </c>
      <c r="D17" s="61">
        <f t="shared" ref="D17:L17" si="0">D2</f>
        <v>6.8519999999999998E-2</v>
      </c>
      <c r="E17" s="60">
        <f t="shared" si="0"/>
        <v>536.05999999999995</v>
      </c>
      <c r="F17" s="61">
        <f t="shared" si="0"/>
        <v>4.8280000000000003</v>
      </c>
      <c r="G17" s="61">
        <f t="shared" si="0"/>
        <v>0.2</v>
      </c>
      <c r="H17" s="60">
        <f t="shared" si="0"/>
        <v>30.85</v>
      </c>
      <c r="I17" s="63">
        <f t="shared" si="0"/>
        <v>0.27400000000000002</v>
      </c>
      <c r="J17" s="63">
        <f t="shared" si="0"/>
        <v>0.151</v>
      </c>
      <c r="K17" s="63">
        <f t="shared" si="0"/>
        <v>5.9999999999999995E-4</v>
      </c>
      <c r="L17" s="60">
        <f t="shared" si="0"/>
        <v>1</v>
      </c>
    </row>
    <row r="18" spans="1:12" x14ac:dyDescent="0.3">
      <c r="A18" s="59">
        <v>16</v>
      </c>
      <c r="B18" s="3">
        <v>0</v>
      </c>
      <c r="C18" s="60">
        <f>C17</f>
        <v>6</v>
      </c>
      <c r="D18" s="61">
        <f t="shared" ref="D18:L18" si="1">D17</f>
        <v>6.8519999999999998E-2</v>
      </c>
      <c r="E18" s="60">
        <f t="shared" si="1"/>
        <v>536.05999999999995</v>
      </c>
      <c r="F18" s="61">
        <f t="shared" si="1"/>
        <v>4.8280000000000003</v>
      </c>
      <c r="G18" s="61">
        <f t="shared" si="1"/>
        <v>0.2</v>
      </c>
      <c r="H18" s="60">
        <f t="shared" si="1"/>
        <v>30.85</v>
      </c>
      <c r="I18" s="63">
        <f t="shared" si="1"/>
        <v>0.27400000000000002</v>
      </c>
      <c r="J18" s="63">
        <f t="shared" si="1"/>
        <v>0.151</v>
      </c>
      <c r="K18" s="63">
        <f t="shared" si="1"/>
        <v>5.9999999999999995E-4</v>
      </c>
      <c r="L18" s="60">
        <f t="shared" si="1"/>
        <v>1</v>
      </c>
    </row>
    <row r="19" spans="1:12" x14ac:dyDescent="0.3">
      <c r="A19" s="59">
        <v>17</v>
      </c>
      <c r="B19" s="3">
        <v>0</v>
      </c>
      <c r="C19" s="60">
        <f>C$17</f>
        <v>6</v>
      </c>
      <c r="D19" s="61">
        <f t="shared" ref="D19:L20" si="2">D$17</f>
        <v>6.8519999999999998E-2</v>
      </c>
      <c r="E19" s="60">
        <f t="shared" si="2"/>
        <v>536.05999999999995</v>
      </c>
      <c r="F19" s="61">
        <f t="shared" si="2"/>
        <v>4.8280000000000003</v>
      </c>
      <c r="G19" s="61">
        <f t="shared" si="2"/>
        <v>0.2</v>
      </c>
      <c r="H19" s="60">
        <f t="shared" si="2"/>
        <v>30.85</v>
      </c>
      <c r="I19" s="63">
        <f t="shared" si="2"/>
        <v>0.27400000000000002</v>
      </c>
      <c r="J19" s="63">
        <f t="shared" si="2"/>
        <v>0.151</v>
      </c>
      <c r="K19" s="63">
        <f t="shared" si="2"/>
        <v>5.9999999999999995E-4</v>
      </c>
      <c r="L19" s="60">
        <f t="shared" si="2"/>
        <v>1</v>
      </c>
    </row>
    <row r="20" spans="1:12" x14ac:dyDescent="0.3">
      <c r="A20" s="59">
        <v>18</v>
      </c>
      <c r="B20" s="3">
        <v>0</v>
      </c>
      <c r="C20" s="60">
        <f>C$17</f>
        <v>6</v>
      </c>
      <c r="D20" s="61">
        <f t="shared" si="2"/>
        <v>6.8519999999999998E-2</v>
      </c>
      <c r="E20" s="60">
        <f t="shared" si="2"/>
        <v>536.05999999999995</v>
      </c>
      <c r="F20" s="61">
        <f t="shared" si="2"/>
        <v>4.8280000000000003</v>
      </c>
      <c r="G20" s="61">
        <f t="shared" si="2"/>
        <v>0.2</v>
      </c>
      <c r="H20" s="60">
        <f t="shared" si="2"/>
        <v>30.85</v>
      </c>
      <c r="I20" s="63">
        <f t="shared" si="2"/>
        <v>0.27400000000000002</v>
      </c>
      <c r="J20" s="63">
        <f t="shared" si="2"/>
        <v>0.151</v>
      </c>
      <c r="K20" s="63">
        <f t="shared" si="2"/>
        <v>5.9999999999999995E-4</v>
      </c>
      <c r="L20" s="60">
        <f t="shared" si="2"/>
        <v>1</v>
      </c>
    </row>
    <row r="21" spans="1:12" x14ac:dyDescent="0.3">
      <c r="A21" s="59">
        <v>19</v>
      </c>
      <c r="B21" s="3">
        <v>0</v>
      </c>
      <c r="C21" s="60">
        <f>C$2</f>
        <v>6</v>
      </c>
      <c r="D21" s="61">
        <f t="shared" ref="D21:L28" si="3">D$2</f>
        <v>6.8519999999999998E-2</v>
      </c>
      <c r="E21" s="60">
        <f t="shared" si="3"/>
        <v>536.05999999999995</v>
      </c>
      <c r="F21" s="61">
        <f t="shared" si="3"/>
        <v>4.8280000000000003</v>
      </c>
      <c r="G21" s="61">
        <f t="shared" si="3"/>
        <v>0.2</v>
      </c>
      <c r="H21" s="60">
        <f t="shared" si="3"/>
        <v>30.85</v>
      </c>
      <c r="I21" s="63">
        <f t="shared" si="3"/>
        <v>0.27400000000000002</v>
      </c>
      <c r="J21" s="63">
        <f t="shared" si="3"/>
        <v>0.151</v>
      </c>
      <c r="K21" s="63">
        <f t="shared" si="3"/>
        <v>5.9999999999999995E-4</v>
      </c>
      <c r="L21" s="60">
        <f t="shared" si="3"/>
        <v>1</v>
      </c>
    </row>
    <row r="22" spans="1:12" x14ac:dyDescent="0.3">
      <c r="A22" s="59">
        <v>20</v>
      </c>
      <c r="B22" s="3">
        <v>0</v>
      </c>
      <c r="C22" s="60">
        <f>C$2</f>
        <v>6</v>
      </c>
      <c r="D22" s="61">
        <f t="shared" si="3"/>
        <v>6.8519999999999998E-2</v>
      </c>
      <c r="E22" s="60">
        <f t="shared" si="3"/>
        <v>536.05999999999995</v>
      </c>
      <c r="F22" s="61">
        <f t="shared" si="3"/>
        <v>4.8280000000000003</v>
      </c>
      <c r="G22" s="61">
        <f t="shared" si="3"/>
        <v>0.2</v>
      </c>
      <c r="H22" s="60">
        <f t="shared" si="3"/>
        <v>30.85</v>
      </c>
      <c r="I22" s="63">
        <f t="shared" si="3"/>
        <v>0.27400000000000002</v>
      </c>
      <c r="J22" s="63">
        <f t="shared" si="3"/>
        <v>0.151</v>
      </c>
      <c r="K22" s="63">
        <f t="shared" si="3"/>
        <v>5.9999999999999995E-4</v>
      </c>
      <c r="L22" s="60">
        <f t="shared" si="3"/>
        <v>1</v>
      </c>
    </row>
    <row r="23" spans="1:12" x14ac:dyDescent="0.3">
      <c r="A23" s="59">
        <v>21</v>
      </c>
      <c r="B23" s="3">
        <v>0</v>
      </c>
      <c r="C23" s="60">
        <f t="shared" ref="C23:C24" si="4">C$2</f>
        <v>6</v>
      </c>
      <c r="D23" s="61">
        <f t="shared" si="3"/>
        <v>6.8519999999999998E-2</v>
      </c>
      <c r="E23" s="60">
        <f t="shared" si="3"/>
        <v>536.05999999999995</v>
      </c>
      <c r="F23" s="61">
        <f t="shared" si="3"/>
        <v>4.8280000000000003</v>
      </c>
      <c r="G23" s="61">
        <f t="shared" si="3"/>
        <v>0.2</v>
      </c>
      <c r="H23" s="60">
        <f t="shared" si="3"/>
        <v>30.85</v>
      </c>
      <c r="I23" s="63">
        <f t="shared" si="3"/>
        <v>0.27400000000000002</v>
      </c>
      <c r="J23" s="63">
        <f t="shared" si="3"/>
        <v>0.151</v>
      </c>
      <c r="K23" s="63">
        <f t="shared" si="3"/>
        <v>5.9999999999999995E-4</v>
      </c>
      <c r="L23" s="60">
        <f t="shared" si="3"/>
        <v>1</v>
      </c>
    </row>
    <row r="24" spans="1:12" x14ac:dyDescent="0.3">
      <c r="A24" s="59">
        <v>22</v>
      </c>
      <c r="B24" s="3">
        <v>0</v>
      </c>
      <c r="C24" s="60">
        <f t="shared" si="4"/>
        <v>6</v>
      </c>
      <c r="D24" s="61">
        <f t="shared" si="3"/>
        <v>6.8519999999999998E-2</v>
      </c>
      <c r="E24" s="60">
        <f t="shared" si="3"/>
        <v>536.05999999999995</v>
      </c>
      <c r="F24" s="61">
        <f t="shared" si="3"/>
        <v>4.8280000000000003</v>
      </c>
      <c r="G24" s="61">
        <f t="shared" si="3"/>
        <v>0.2</v>
      </c>
      <c r="H24" s="60">
        <f t="shared" si="3"/>
        <v>30.85</v>
      </c>
      <c r="I24" s="63">
        <f t="shared" si="3"/>
        <v>0.27400000000000002</v>
      </c>
      <c r="J24" s="63">
        <f t="shared" si="3"/>
        <v>0.151</v>
      </c>
      <c r="K24" s="63">
        <f t="shared" si="3"/>
        <v>5.9999999999999995E-4</v>
      </c>
      <c r="L24" s="60">
        <f t="shared" si="3"/>
        <v>1</v>
      </c>
    </row>
    <row r="25" spans="1:12" x14ac:dyDescent="0.3">
      <c r="A25" s="50">
        <v>23</v>
      </c>
      <c r="B25" s="3">
        <v>0</v>
      </c>
      <c r="C25" s="41">
        <v>6</v>
      </c>
      <c r="D25" s="42">
        <v>6.8519999999999998E-2</v>
      </c>
      <c r="E25" s="41">
        <v>430.4239197</v>
      </c>
      <c r="F25" s="42">
        <v>3.0282392499999999</v>
      </c>
      <c r="G25" s="42">
        <v>0.18449613500000001</v>
      </c>
      <c r="H25" s="41">
        <v>27.054830549999998</v>
      </c>
      <c r="I25" s="44">
        <v>0.187399387</v>
      </c>
      <c r="J25" s="44">
        <v>0.199641019</v>
      </c>
      <c r="K25" s="44">
        <v>5.9999999999999995E-4</v>
      </c>
      <c r="L25" s="41">
        <v>1.93418479</v>
      </c>
    </row>
    <row r="26" spans="1:12" x14ac:dyDescent="0.3">
      <c r="A26" s="59">
        <v>24</v>
      </c>
      <c r="B26" s="3">
        <v>0</v>
      </c>
      <c r="C26" s="60">
        <f>C$2</f>
        <v>6</v>
      </c>
      <c r="D26" s="61">
        <f t="shared" si="3"/>
        <v>6.8519999999999998E-2</v>
      </c>
      <c r="E26" s="60">
        <f t="shared" si="3"/>
        <v>536.05999999999995</v>
      </c>
      <c r="F26" s="61">
        <f t="shared" si="3"/>
        <v>4.8280000000000003</v>
      </c>
      <c r="G26" s="61">
        <f t="shared" si="3"/>
        <v>0.2</v>
      </c>
      <c r="H26" s="60">
        <f t="shared" si="3"/>
        <v>30.85</v>
      </c>
      <c r="I26" s="63">
        <f t="shared" si="3"/>
        <v>0.27400000000000002</v>
      </c>
      <c r="J26" s="63">
        <f t="shared" si="3"/>
        <v>0.151</v>
      </c>
      <c r="K26" s="63">
        <f t="shared" si="3"/>
        <v>5.9999999999999995E-4</v>
      </c>
      <c r="L26" s="60">
        <f t="shared" si="3"/>
        <v>1</v>
      </c>
    </row>
    <row r="27" spans="1:12" x14ac:dyDescent="0.3">
      <c r="A27" s="59">
        <v>25</v>
      </c>
      <c r="B27" s="3">
        <v>0</v>
      </c>
      <c r="C27" s="60">
        <f>C17</f>
        <v>6</v>
      </c>
      <c r="D27" s="61">
        <f t="shared" ref="D27:L27" si="5">D17</f>
        <v>6.8519999999999998E-2</v>
      </c>
      <c r="E27" s="60">
        <f t="shared" si="5"/>
        <v>536.05999999999995</v>
      </c>
      <c r="F27" s="61">
        <f t="shared" si="5"/>
        <v>4.8280000000000003</v>
      </c>
      <c r="G27" s="61">
        <f t="shared" si="5"/>
        <v>0.2</v>
      </c>
      <c r="H27" s="60">
        <f t="shared" si="5"/>
        <v>30.85</v>
      </c>
      <c r="I27" s="63">
        <f t="shared" si="5"/>
        <v>0.27400000000000002</v>
      </c>
      <c r="J27" s="63">
        <f t="shared" si="5"/>
        <v>0.151</v>
      </c>
      <c r="K27" s="63">
        <f t="shared" si="5"/>
        <v>5.9999999999999995E-4</v>
      </c>
      <c r="L27" s="60">
        <f t="shared" si="5"/>
        <v>1</v>
      </c>
    </row>
    <row r="28" spans="1:12" x14ac:dyDescent="0.3">
      <c r="A28" s="59">
        <v>26</v>
      </c>
      <c r="B28" s="3">
        <v>0</v>
      </c>
      <c r="C28" s="60">
        <f>C$2</f>
        <v>6</v>
      </c>
      <c r="D28" s="61">
        <f t="shared" si="3"/>
        <v>6.8519999999999998E-2</v>
      </c>
      <c r="E28" s="60">
        <f t="shared" si="3"/>
        <v>536.05999999999995</v>
      </c>
      <c r="F28" s="61">
        <f t="shared" si="3"/>
        <v>4.8280000000000003</v>
      </c>
      <c r="G28" s="61">
        <f t="shared" si="3"/>
        <v>0.2</v>
      </c>
      <c r="H28" s="60">
        <f t="shared" si="3"/>
        <v>30.85</v>
      </c>
      <c r="I28" s="63">
        <f t="shared" si="3"/>
        <v>0.27400000000000002</v>
      </c>
      <c r="J28" s="63">
        <f t="shared" si="3"/>
        <v>0.151</v>
      </c>
      <c r="K28" s="63">
        <f t="shared" si="3"/>
        <v>5.9999999999999995E-4</v>
      </c>
      <c r="L28" s="60">
        <f t="shared" si="3"/>
        <v>1</v>
      </c>
    </row>
    <row r="29" spans="1:12" x14ac:dyDescent="0.3">
      <c r="A29" s="5">
        <v>27</v>
      </c>
      <c r="B29" s="3">
        <v>0</v>
      </c>
      <c r="C29" s="24">
        <v>6</v>
      </c>
      <c r="D29" s="36">
        <v>6.8519999999999998E-2</v>
      </c>
      <c r="E29" s="24">
        <v>536.05999999999995</v>
      </c>
      <c r="F29" s="36">
        <v>4.8280000000000003</v>
      </c>
      <c r="G29" s="36">
        <v>0.2</v>
      </c>
      <c r="H29" s="24">
        <v>30.85</v>
      </c>
      <c r="I29" s="30">
        <v>0.27400000000000002</v>
      </c>
      <c r="J29" s="30">
        <v>0.151</v>
      </c>
      <c r="K29" s="30">
        <v>5.9999999999999995E-4</v>
      </c>
      <c r="L29" s="24">
        <v>1</v>
      </c>
    </row>
    <row r="30" spans="1:12" x14ac:dyDescent="0.3">
      <c r="A30" s="5">
        <v>28</v>
      </c>
      <c r="B30" s="3">
        <v>0</v>
      </c>
      <c r="C30" s="41">
        <v>2.52278</v>
      </c>
      <c r="D30" s="42">
        <v>1.4416E-2</v>
      </c>
      <c r="E30" s="41">
        <v>216.00700000000001</v>
      </c>
      <c r="F30" s="42">
        <v>1.2423200000000001</v>
      </c>
      <c r="G30" s="42">
        <v>0.19489799999999999</v>
      </c>
      <c r="H30" s="41">
        <v>8.8562700000000003</v>
      </c>
      <c r="I30" s="44">
        <v>0.59331199999999995</v>
      </c>
      <c r="J30" s="44">
        <v>0.23660999999999999</v>
      </c>
      <c r="K30" s="44">
        <v>2.3149999999999998E-3</v>
      </c>
      <c r="L30" s="24">
        <v>1</v>
      </c>
    </row>
    <row r="31" spans="1:12" x14ac:dyDescent="0.3">
      <c r="A31" s="5">
        <v>29</v>
      </c>
      <c r="B31" s="3">
        <v>0</v>
      </c>
      <c r="C31" s="41">
        <v>5.9950850000000004</v>
      </c>
      <c r="D31" s="42">
        <v>4.4926000000000001E-2</v>
      </c>
      <c r="E31" s="41">
        <v>419.92200000000003</v>
      </c>
      <c r="F31" s="42">
        <v>3.4314650000000002</v>
      </c>
      <c r="G31" s="42">
        <v>0.49019000000000001</v>
      </c>
      <c r="H31" s="41">
        <v>48.445349999999998</v>
      </c>
      <c r="I31" s="44">
        <v>0.28832000000000002</v>
      </c>
      <c r="J31" s="44">
        <v>0.25643850000000001</v>
      </c>
      <c r="K31" s="44">
        <v>3.7562499999999999E-2</v>
      </c>
      <c r="L31" s="24">
        <v>1</v>
      </c>
    </row>
    <row r="32" spans="1:12" x14ac:dyDescent="0.3">
      <c r="A32" s="5">
        <v>30</v>
      </c>
      <c r="B32" s="3">
        <v>0</v>
      </c>
      <c r="C32" s="24">
        <v>6</v>
      </c>
      <c r="D32" s="36">
        <v>6.8519999999999998E-2</v>
      </c>
      <c r="E32" s="24">
        <v>536.05999999999995</v>
      </c>
      <c r="F32" s="36">
        <v>4.8280000000000003</v>
      </c>
      <c r="G32" s="36">
        <v>0.2</v>
      </c>
      <c r="H32" s="24">
        <v>30.85</v>
      </c>
      <c r="I32" s="30">
        <v>0.27400000000000002</v>
      </c>
      <c r="J32" s="30">
        <v>0.151</v>
      </c>
      <c r="K32" s="30">
        <v>5.9999999999999995E-4</v>
      </c>
      <c r="L32" s="24">
        <v>1</v>
      </c>
    </row>
    <row r="33" spans="1:12" x14ac:dyDescent="0.3">
      <c r="A33" s="5">
        <v>31</v>
      </c>
      <c r="B33" s="3">
        <v>0</v>
      </c>
      <c r="C33" s="60">
        <f>C$2</f>
        <v>6</v>
      </c>
      <c r="D33" s="61">
        <f t="shared" ref="D33:L34" si="6">D$2</f>
        <v>6.8519999999999998E-2</v>
      </c>
      <c r="E33" s="60">
        <f t="shared" si="6"/>
        <v>536.05999999999995</v>
      </c>
      <c r="F33" s="61">
        <f t="shared" si="6"/>
        <v>4.8280000000000003</v>
      </c>
      <c r="G33" s="61">
        <f t="shared" si="6"/>
        <v>0.2</v>
      </c>
      <c r="H33" s="60">
        <f t="shared" si="6"/>
        <v>30.85</v>
      </c>
      <c r="I33" s="63">
        <f t="shared" si="6"/>
        <v>0.27400000000000002</v>
      </c>
      <c r="J33" s="63">
        <f t="shared" si="6"/>
        <v>0.151</v>
      </c>
      <c r="K33" s="63">
        <f t="shared" si="6"/>
        <v>5.9999999999999995E-4</v>
      </c>
      <c r="L33" s="60">
        <f t="shared" si="6"/>
        <v>1</v>
      </c>
    </row>
    <row r="34" spans="1:12" x14ac:dyDescent="0.3">
      <c r="A34" s="5">
        <v>32</v>
      </c>
      <c r="B34" s="3">
        <v>0</v>
      </c>
      <c r="C34" s="60">
        <f>C$2</f>
        <v>6</v>
      </c>
      <c r="D34" s="61">
        <f t="shared" si="6"/>
        <v>6.8519999999999998E-2</v>
      </c>
      <c r="E34" s="60">
        <f t="shared" si="6"/>
        <v>536.05999999999995</v>
      </c>
      <c r="F34" s="61">
        <f t="shared" si="6"/>
        <v>4.8280000000000003</v>
      </c>
      <c r="G34" s="61">
        <f t="shared" si="6"/>
        <v>0.2</v>
      </c>
      <c r="H34" s="60">
        <f t="shared" si="6"/>
        <v>30.85</v>
      </c>
      <c r="I34" s="63">
        <f t="shared" si="6"/>
        <v>0.27400000000000002</v>
      </c>
      <c r="J34" s="63">
        <f t="shared" si="6"/>
        <v>0.151</v>
      </c>
      <c r="K34" s="63">
        <f t="shared" si="6"/>
        <v>5.9999999999999995E-4</v>
      </c>
      <c r="L34" s="60">
        <f t="shared" si="6"/>
        <v>1</v>
      </c>
    </row>
    <row r="35" spans="1:12" x14ac:dyDescent="0.3">
      <c r="A35" s="5">
        <v>33</v>
      </c>
      <c r="B35" s="3">
        <v>0</v>
      </c>
      <c r="C35" s="54">
        <v>6</v>
      </c>
      <c r="D35" s="56">
        <v>6.8519999999999998E-2</v>
      </c>
      <c r="E35" s="54">
        <v>536.05999999999995</v>
      </c>
      <c r="F35" s="56">
        <v>4.8280000000000003</v>
      </c>
      <c r="G35" s="56">
        <v>0.2</v>
      </c>
      <c r="H35" s="54">
        <v>30.85</v>
      </c>
      <c r="I35" s="55">
        <v>0.27400000000000002</v>
      </c>
      <c r="J35" s="55">
        <v>0.151</v>
      </c>
      <c r="K35" s="55">
        <v>5.9999999999999995E-4</v>
      </c>
      <c r="L35" s="24">
        <v>1</v>
      </c>
    </row>
    <row r="36" spans="1:12" x14ac:dyDescent="0.3">
      <c r="A36" s="5">
        <v>34</v>
      </c>
      <c r="B36" s="3">
        <v>0</v>
      </c>
      <c r="C36" s="41">
        <v>2.9778201580000001</v>
      </c>
      <c r="D36" s="42">
        <v>4.6919644000000003E-2</v>
      </c>
      <c r="E36" s="41">
        <v>225.4531403</v>
      </c>
      <c r="F36" s="42">
        <v>4.4965953829999998</v>
      </c>
      <c r="G36" s="42">
        <v>0.19683769300000001</v>
      </c>
      <c r="H36" s="41">
        <v>8.1670780179999998</v>
      </c>
      <c r="I36" s="44">
        <v>0.56690686899999998</v>
      </c>
      <c r="J36" s="44">
        <v>8.1609227000000006E-2</v>
      </c>
      <c r="K36" s="44">
        <v>1.0667369999999999E-3</v>
      </c>
      <c r="L36" s="24">
        <v>1</v>
      </c>
    </row>
    <row r="37" spans="1:12" x14ac:dyDescent="0.3">
      <c r="A37" s="5">
        <v>35</v>
      </c>
      <c r="B37" s="3">
        <v>0</v>
      </c>
      <c r="C37" s="41">
        <v>4.6672200000000004</v>
      </c>
      <c r="D37" s="42">
        <v>3.42195E-2</v>
      </c>
      <c r="E37" s="41">
        <v>391.65899999999999</v>
      </c>
      <c r="F37" s="42">
        <v>2.4958499999999999</v>
      </c>
      <c r="G37" s="42">
        <v>0.19991999999999999</v>
      </c>
      <c r="H37" s="41">
        <v>2.0880000000000001</v>
      </c>
      <c r="I37" s="44">
        <v>0.59253599999999995</v>
      </c>
      <c r="J37" s="44">
        <v>0.29457100000000003</v>
      </c>
      <c r="K37" s="44">
        <v>5.4587960000000001E-3</v>
      </c>
      <c r="L37" s="24">
        <v>1</v>
      </c>
    </row>
    <row r="38" spans="1:12" x14ac:dyDescent="0.3">
      <c r="A38" s="5">
        <v>36</v>
      </c>
      <c r="B38" s="3">
        <v>0</v>
      </c>
      <c r="C38" s="24">
        <v>5.9950850000000004</v>
      </c>
      <c r="D38" s="36">
        <v>4.4926000000000001E-2</v>
      </c>
      <c r="E38" s="24">
        <v>419.92200000000003</v>
      </c>
      <c r="F38" s="36">
        <v>3.4314650000000002</v>
      </c>
      <c r="G38" s="36">
        <v>0.49019000000000001</v>
      </c>
      <c r="H38" s="24">
        <v>48.445349999999998</v>
      </c>
      <c r="I38" s="30">
        <v>0.28832000000000002</v>
      </c>
      <c r="J38" s="30">
        <v>0.25643850000000001</v>
      </c>
      <c r="K38" s="30">
        <v>3.7562499999999999E-2</v>
      </c>
      <c r="L38" s="24">
        <v>1</v>
      </c>
    </row>
    <row r="39" spans="1:12" x14ac:dyDescent="0.3">
      <c r="A39" s="5">
        <v>37</v>
      </c>
      <c r="B39" s="3">
        <v>0</v>
      </c>
      <c r="C39" s="24">
        <v>5.9950850000000004</v>
      </c>
      <c r="D39" s="36">
        <v>4.4926000000000001E-2</v>
      </c>
      <c r="E39" s="24">
        <v>419.92200000000003</v>
      </c>
      <c r="F39" s="36">
        <v>3.4314650000000002</v>
      </c>
      <c r="G39" s="36">
        <v>0.49019000000000001</v>
      </c>
      <c r="H39" s="24">
        <v>48.445349999999998</v>
      </c>
      <c r="I39" s="30">
        <v>0.28832000000000002</v>
      </c>
      <c r="J39" s="30">
        <v>0.25643850000000001</v>
      </c>
      <c r="K39" s="30">
        <v>3.7562499999999999E-2</v>
      </c>
      <c r="L39" s="24">
        <v>1</v>
      </c>
    </row>
    <row r="40" spans="1:12" x14ac:dyDescent="0.3">
      <c r="A40" s="5">
        <v>38</v>
      </c>
      <c r="B40" s="3">
        <v>0</v>
      </c>
      <c r="C40" s="24">
        <v>5.9950850000000004</v>
      </c>
      <c r="D40" s="36">
        <v>4.4926000000000001E-2</v>
      </c>
      <c r="E40" s="24">
        <v>419.92200000000003</v>
      </c>
      <c r="F40" s="36">
        <v>3.4314650000000002</v>
      </c>
      <c r="G40" s="36">
        <v>0.49019000000000001</v>
      </c>
      <c r="H40" s="24">
        <v>48.445349999999998</v>
      </c>
      <c r="I40" s="30">
        <v>0.28832000000000002</v>
      </c>
      <c r="J40" s="30">
        <v>0.25643850000000001</v>
      </c>
      <c r="K40" s="30">
        <v>3.7562499999999999E-2</v>
      </c>
      <c r="L40" s="24">
        <v>1</v>
      </c>
    </row>
    <row r="41" spans="1:12" x14ac:dyDescent="0.3">
      <c r="A41" s="5">
        <v>39</v>
      </c>
      <c r="B41" s="3">
        <v>0</v>
      </c>
      <c r="C41" s="24">
        <v>6</v>
      </c>
      <c r="D41" s="36">
        <v>6.8519999999999998E-2</v>
      </c>
      <c r="E41" s="24">
        <v>536.05999999999995</v>
      </c>
      <c r="F41" s="36">
        <v>4.8280000000000003</v>
      </c>
      <c r="G41" s="36">
        <v>0.2</v>
      </c>
      <c r="H41" s="24">
        <v>30.85</v>
      </c>
      <c r="I41" s="30">
        <v>0.27400000000000002</v>
      </c>
      <c r="J41" s="30">
        <v>0.151</v>
      </c>
      <c r="K41" s="30">
        <v>5.9999999999999995E-4</v>
      </c>
      <c r="L41" s="24">
        <v>1</v>
      </c>
    </row>
    <row r="42" spans="1:12" x14ac:dyDescent="0.3">
      <c r="A42" s="5">
        <v>40</v>
      </c>
      <c r="B42" s="3">
        <v>0</v>
      </c>
      <c r="C42" s="3">
        <v>0</v>
      </c>
      <c r="D42" s="3">
        <v>0</v>
      </c>
      <c r="E42" s="47">
        <v>0</v>
      </c>
      <c r="F42" s="45">
        <v>0</v>
      </c>
      <c r="G42" s="45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</row>
    <row r="43" spans="1:12" x14ac:dyDescent="0.3">
      <c r="A43" s="5">
        <v>41</v>
      </c>
      <c r="B43" s="3">
        <v>0</v>
      </c>
      <c r="C43" s="24">
        <v>5.9950850000000004</v>
      </c>
      <c r="D43" s="36">
        <v>4.4926000000000001E-2</v>
      </c>
      <c r="E43" s="24">
        <v>419.92200000000003</v>
      </c>
      <c r="F43" s="36">
        <v>3.4314650000000002</v>
      </c>
      <c r="G43" s="36">
        <v>0.49019000000000001</v>
      </c>
      <c r="H43" s="24">
        <v>48.445349999999998</v>
      </c>
      <c r="I43" s="30">
        <v>0.28832000000000002</v>
      </c>
      <c r="J43" s="30">
        <v>0.25643850000000001</v>
      </c>
      <c r="K43" s="30">
        <v>3.7562499999999999E-2</v>
      </c>
      <c r="L43" s="24">
        <v>1</v>
      </c>
    </row>
    <row r="44" spans="1:12" x14ac:dyDescent="0.3">
      <c r="A44" s="5">
        <v>42</v>
      </c>
      <c r="B44" s="3">
        <v>0</v>
      </c>
      <c r="C44" s="24">
        <v>5.9950850000000004</v>
      </c>
      <c r="D44" s="36">
        <v>4.4926000000000001E-2</v>
      </c>
      <c r="E44" s="24">
        <v>419.92200000000003</v>
      </c>
      <c r="F44" s="36">
        <v>3.4314650000000002</v>
      </c>
      <c r="G44" s="36">
        <v>0.49019000000000001</v>
      </c>
      <c r="H44" s="24">
        <v>48.445349999999998</v>
      </c>
      <c r="I44" s="30">
        <v>0.28832000000000002</v>
      </c>
      <c r="J44" s="30">
        <v>0.25643850000000001</v>
      </c>
      <c r="K44" s="30">
        <v>3.7562499999999999E-2</v>
      </c>
      <c r="L44" s="24">
        <v>1</v>
      </c>
    </row>
    <row r="45" spans="1:12" x14ac:dyDescent="0.3">
      <c r="A45" s="5">
        <v>43</v>
      </c>
      <c r="B45" s="3">
        <v>0</v>
      </c>
      <c r="C45" s="24">
        <v>6</v>
      </c>
      <c r="D45" s="36">
        <v>6.8519999999999998E-2</v>
      </c>
      <c r="E45" s="24">
        <v>536.05999999999995</v>
      </c>
      <c r="F45" s="36">
        <v>4.8280000000000003</v>
      </c>
      <c r="G45" s="36">
        <v>0.2</v>
      </c>
      <c r="H45" s="24">
        <v>30.85</v>
      </c>
      <c r="I45" s="30">
        <v>0.27400000000000002</v>
      </c>
      <c r="J45" s="30">
        <v>0.151</v>
      </c>
      <c r="K45" s="30">
        <v>5.9999999999999995E-4</v>
      </c>
      <c r="L45" s="24">
        <v>1</v>
      </c>
    </row>
    <row r="46" spans="1:12" x14ac:dyDescent="0.3">
      <c r="A46" s="5">
        <v>44</v>
      </c>
      <c r="B46" s="3">
        <v>0</v>
      </c>
      <c r="C46" s="24">
        <v>6</v>
      </c>
      <c r="D46" s="36">
        <v>6.8519999999999998E-2</v>
      </c>
      <c r="E46" s="24">
        <v>536.05999999999995</v>
      </c>
      <c r="F46" s="36">
        <v>4.8280000000000003</v>
      </c>
      <c r="G46" s="36">
        <v>0.2</v>
      </c>
      <c r="H46" s="24">
        <v>30.85</v>
      </c>
      <c r="I46" s="30">
        <v>0.27400000000000002</v>
      </c>
      <c r="J46" s="30">
        <v>0.151</v>
      </c>
      <c r="K46" s="30">
        <v>5.9999999999999995E-4</v>
      </c>
      <c r="L46" s="24">
        <v>1</v>
      </c>
    </row>
    <row r="47" spans="1:12" x14ac:dyDescent="0.3">
      <c r="A47" s="5">
        <v>45</v>
      </c>
      <c r="B47" s="3">
        <v>0</v>
      </c>
      <c r="C47" s="24">
        <v>6</v>
      </c>
      <c r="D47" s="36">
        <v>6.8519999999999998E-2</v>
      </c>
      <c r="E47" s="24">
        <v>536.05999999999995</v>
      </c>
      <c r="F47" s="36">
        <v>4.8280000000000003</v>
      </c>
      <c r="G47" s="36">
        <v>0.2</v>
      </c>
      <c r="H47" s="24">
        <v>30.85</v>
      </c>
      <c r="I47" s="30">
        <v>0.27400000000000002</v>
      </c>
      <c r="J47" s="30">
        <v>0.151</v>
      </c>
      <c r="K47" s="30">
        <v>5.9999999999999995E-4</v>
      </c>
      <c r="L47" s="24">
        <v>1</v>
      </c>
    </row>
    <row r="48" spans="1:12" x14ac:dyDescent="0.3">
      <c r="A48" s="5">
        <v>46</v>
      </c>
      <c r="B48" s="3">
        <v>0</v>
      </c>
      <c r="C48" s="60">
        <v>2.5299999999999998</v>
      </c>
      <c r="D48" s="61">
        <v>5.4128975000000003E-2</v>
      </c>
      <c r="E48" s="60">
        <v>219.77199999999999</v>
      </c>
      <c r="F48" s="61">
        <v>1.1459999999999999</v>
      </c>
      <c r="G48" s="61">
        <v>0.188</v>
      </c>
      <c r="H48" s="60">
        <v>4.4269999999999996</v>
      </c>
      <c r="I48" s="63">
        <v>0.58499999999999996</v>
      </c>
      <c r="J48" s="63">
        <v>0.26</v>
      </c>
      <c r="K48" s="63">
        <v>0.03</v>
      </c>
      <c r="L48" s="6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i S x T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i S x T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s U 0 4 1 z T W i f g E A A N g H A A A T A B w A R m 9 y b X V s Y X M v U 2 V j d G l v b j E u b S C i G A A o o B Q A A A A A A A A A A A A A A A A A A A A A A A A A A A D t k k F r w j A U x + + C 3 y H E S 4 V Q 1 u p 2 2 O h B 2 8 p k 6 p y t c 0 z H i G 2 m Z W 0 y k l Q Q 8 b s v X Q U V c 9 h 2 G s N e 2 v 7 e 4 + X / 2 p 8 g k U w Y B U F 5 t 2 6 q l W p F L D E n M b h t P w I H p E R W K 0 B d A c t 5 R B R x x c r 0 W J R n h E q j k 6 T E d B m V 6 k U Y 0 L u e d Q c d f x K I F Z 1 J n t P 3 m Y c l L t l M T T Q j s Y J 1 N P V I m m S J J N y B C C L g s j T P q H C s J g I + j V i c 0 I V j 2 Z c 2 A g 8 5 k y S Q 6 5 Q 4 + 0 d z w C h 5 q a M y W g 0 O O c t U T Y U m O C Z c Q J U z x H P V u K v s u F F u g c B 0 x 1 t p G k Q 4 x V w 4 K u 7 h S H e J 6 U J N D N c f Z D 8 u 5 J i K N 8 a z M n F R F I b m f L T Z Q L W u 2 + p 1 2 2 q / L p V X T b P o 3 i K w g W F 4 y t x O v / W k s F Q A 0 D y b E 7 7 j I w 3 t u B r Y 9 s O W B g / 9 k a 5 7 / N z T 0 L s L H b R 0 0 N b A y f B 0 M z 9 8 7 Y 9 7 o a a b 0 P i 4 f V u v V h K q / Q W H a t a K b w s M u w 7 P h p 4 N / c O G N n 5 n a G H k / X j S H R x L + o W + 4 2 j j 7 O i / c / R H J n 4 C U E s B A i 0 A F A A C A A g A i S x T T l M s 1 K 2 n A A A A + A A A A B I A A A A A A A A A A A A A A A A A A A A A A E N v b m Z p Z y 9 Q Y W N r Y W d l L n h t b F B L A Q I t A B Q A A g A I A I k s U 0 4 P y u m r p A A A A O k A A A A T A A A A A A A A A A A A A A A A A P M A A A B b Q 2 9 u d G V u d F 9 U e X B l c 1 0 u e G 1 s U E s B A i 0 A F A A C A A g A i S x T T j X N N a J + A Q A A 2 A c A A B M A A A A A A A A A A A A A A A A A 5 A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i Y A A A A A A A A c J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5 V D E z O j I x O j A 1 L j U 5 M T A w N T h a I i A v P j x F b n R y e S B U e X B l P S J G a W x s Q 2 9 s d W 1 u V H l w Z X M i I F Z h b H V l P S J z Q X d N R k J R V U Z C U V V G Q l F V R E J R T T 0 i I C 8 + P E V u d H J 5 I F R 5 c G U 9 I k Z p b G x D b 2 x 1 b W 5 O Y W 1 l c y I g V m F s d W U 9 I n N b J n F 1 b 3 Q 7 S E J W Q 0 F M S U I m c X V v d D s s J n F 1 b 3 Q 7 V F Q m c X V v d D s s J n F 1 b 3 Q 7 Q 0 Z N Q V g m c X V v d D s s J n F 1 b 3 Q 7 Q 0 Z S J n F 1 b 3 Q 7 L C Z x d W 9 0 O 0 Z D J n F 1 b 3 Q 7 L C Z x d W 9 0 O 0 J F V E E m c X V v d D s s J n F 1 b 3 Q 7 U E V S Q y Z x d W 9 0 O y w m c X V v d D t V W k w m c X V v d D s s J n F 1 b 3 Q 7 S z A m c X V v d D s s J n F 1 b 3 Q 7 S z E m c X V v d D s s J n F 1 b 3 Q 7 S z I m c X V v d D s s J n F 1 b 3 Q 7 V 1 A m c X V v d D s s J n F 1 b 3 Q 7 R V R f T V V M V C Z x d W 9 0 O y w m c X V v d D t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J W L 0 N o Y W 5 n Z W Q g V H l w Z S 5 7 S E J W Q 0 F M S U I s M H 0 m c X V v d D s s J n F 1 b 3 Q 7 U 2 V j d G l v b j E v S E J W L 0 N o Y W 5 n Z W Q g V H l w Z S 5 7 V F Q s M X 0 m c X V v d D s s J n F 1 b 3 Q 7 U 2 V j d G l v b j E v S E J W L 0 N o Y W 5 n Z W Q g V H l w Z S 5 7 Q 0 Z N Q V g s M n 0 m c X V v d D s s J n F 1 b 3 Q 7 U 2 V j d G l v b j E v S E J W L 0 N o Y W 5 n Z W Q g V H l w Z S 5 7 Q 0 Z S L D N 9 J n F 1 b 3 Q 7 L C Z x d W 9 0 O 1 N l Y 3 R p b 2 4 x L 0 h C V i 9 D a G F u Z 2 V k I F R 5 c G U u e 0 Z D L D R 9 J n F 1 b 3 Q 7 L C Z x d W 9 0 O 1 N l Y 3 R p b 2 4 x L 0 h C V i 9 D a G F u Z 2 V k I F R 5 c G U u e 0 J F V E E s N X 0 m c X V v d D s s J n F 1 b 3 Q 7 U 2 V j d G l v b j E v S E J W L 0 N o Y W 5 n Z W Q g V H l w Z S 5 7 U E V S Q y w 2 f S Z x d W 9 0 O y w m c X V v d D t T Z W N 0 a W 9 u M S 9 I Q l Y v Q 2 h h b m d l Z C B U e X B l L n t V W k w s N 3 0 m c X V v d D s s J n F 1 b 3 Q 7 U 2 V j d G l v b j E v S E J W L 0 N o Y W 5 n Z W Q g V H l w Z S 5 7 S z A s O H 0 m c X V v d D s s J n F 1 b 3 Q 7 U 2 V j d G l v b j E v S E J W L 0 N o Y W 5 n Z W Q g V H l w Z S 5 7 S z E s O X 0 m c X V v d D s s J n F 1 b 3 Q 7 U 2 V j d G l v b j E v S E J W L 0 N o Y W 5 n Z W Q g V H l w Z S 5 7 S z I s M T B 9 J n F 1 b 3 Q 7 L C Z x d W 9 0 O 1 N l Y 3 R p b 2 4 x L 0 h C V i 9 D a G F u Z 2 V k I F R 5 c G U u e 1 d Q L D E x f S Z x d W 9 0 O y w m c X V v d D t T Z W N 0 a W 9 u M S 9 I Q l Y v Q 2 h h b m d l Z C B U e X B l L n t F V F 9 N V U x U L D E y f S Z x d W 9 0 O y w m c X V v d D t T Z W N 0 a W 9 u M S 9 I Q l Y v Q 2 h h b m d l Z C B U e X B l L n t l b m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I Q l Y v Q 2 h h b m d l Z C B U e X B l L n t I Q l Z D Q U x J Q i w w f S Z x d W 9 0 O y w m c X V v d D t T Z W N 0 a W 9 u M S 9 I Q l Y v Q 2 h h b m d l Z C B U e X B l L n t U V C w x f S Z x d W 9 0 O y w m c X V v d D t T Z W N 0 a W 9 u M S 9 I Q l Y v Q 2 h h b m d l Z C B U e X B l L n t D R k 1 B W C w y f S Z x d W 9 0 O y w m c X V v d D t T Z W N 0 a W 9 u M S 9 I Q l Y v Q 2 h h b m d l Z C B U e X B l L n t D R l I s M 3 0 m c X V v d D s s J n F 1 b 3 Q 7 U 2 V j d G l v b j E v S E J W L 0 N o Y W 5 n Z W Q g V H l w Z S 5 7 R k M s N H 0 m c X V v d D s s J n F 1 b 3 Q 7 U 2 V j d G l v b j E v S E J W L 0 N o Y W 5 n Z W Q g V H l w Z S 5 7 Q k V U Q S w 1 f S Z x d W 9 0 O y w m c X V v d D t T Z W N 0 a W 9 u M S 9 I Q l Y v Q 2 h h b m d l Z C B U e X B l L n t Q R V J D L D Z 9 J n F 1 b 3 Q 7 L C Z x d W 9 0 O 1 N l Y 3 R p b 2 4 x L 0 h C V i 9 D a G F u Z 2 V k I F R 5 c G U u e 1 V a T C w 3 f S Z x d W 9 0 O y w m c X V v d D t T Z W N 0 a W 9 u M S 9 I Q l Y v Q 2 h h b m d l Z C B U e X B l L n t L M C w 4 f S Z x d W 9 0 O y w m c X V v d D t T Z W N 0 a W 9 u M S 9 I Q l Y v Q 2 h h b m d l Z C B U e X B l L n t L M S w 5 f S Z x d W 9 0 O y w m c X V v d D t T Z W N 0 a W 9 u M S 9 I Q l Y v Q 2 h h b m d l Z C B U e X B l L n t L M i w x M H 0 m c X V v d D s s J n F 1 b 3 Q 7 U 2 V j d G l v b j E v S E J W L 0 N o Y W 5 n Z W Q g V H l w Z S 5 7 V 1 A s M T F 9 J n F 1 b 3 Q 7 L C Z x d W 9 0 O 1 N l Y 3 R p b 2 4 x L 0 h C V i 9 D a G F u Z 2 V k I F R 5 c G U u e 0 V U X 0 1 V T F Q s M T J 9 J n F 1 b 3 Q 7 L C Z x d W 9 0 O 1 N l Y 3 R p b 2 4 x L 0 h C V i 9 D a G F u Z 2 V k I F R 5 c G U u e 2 V u Z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C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l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5 V D E z O j I x O j A 1 L j U 5 M T A w N T h a I i A v P j x F b n R y e S B U e X B l P S J G a W x s Q 2 9 s d W 1 u V H l w Z X M i I F Z h b H V l P S J z Q X d N R k J R V U Z C U V V G Q l F V R E J R T T 0 i I C 8 + P E V u d H J 5 I F R 5 c G U 9 I k Z p b G x D b 2 x 1 b W 5 O Y W 1 l c y I g V m F s d W U 9 I n N b J n F 1 b 3 Q 7 S E J W Q 0 F M S U I m c X V v d D s s J n F 1 b 3 Q 7 V F Q m c X V v d D s s J n F 1 b 3 Q 7 Q 0 Z N Q V g m c X V v d D s s J n F 1 b 3 Q 7 Q 0 Z S J n F 1 b 3 Q 7 L C Z x d W 9 0 O 0 Z D J n F 1 b 3 Q 7 L C Z x d W 9 0 O 0 J F V E E m c X V v d D s s J n F 1 b 3 Q 7 U E V S Q y Z x d W 9 0 O y w m c X V v d D t V W k w m c X V v d D s s J n F 1 b 3 Q 7 S z A m c X V v d D s s J n F 1 b 3 Q 7 S z E m c X V v d D s s J n F 1 b 3 Q 7 S z I m c X V v d D s s J n F 1 b 3 Q 7 V 1 A m c X V v d D s s J n F 1 b 3 Q 7 R V R f T V V M V C Z x d W 9 0 O y w m c X V v d D t l b m Q m c X V v d D t d I i A v P j x F b n R y e S B U e X B l P S J G a W x s U 3 R h d H V z I i B W Y W x 1 Z T 0 i c 0 N v b X B s Z X R l I i A v P j x F b n R y e S B U e X B l P S J G a W x s Q 2 9 1 b n Q i I F Z h b H V l P S J s N D Y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Q l Y v Q 2 h h b m d l Z C B U e X B l L n t I Q l Z D Q U x J Q i w w f S Z x d W 9 0 O y w m c X V v d D t T Z W N 0 a W 9 u M S 9 I Q l Y v Q 2 h h b m d l Z C B U e X B l L n t U V C w x f S Z x d W 9 0 O y w m c X V v d D t T Z W N 0 a W 9 u M S 9 I Q l Y v Q 2 h h b m d l Z C B U e X B l L n t D R k 1 B W C w y f S Z x d W 9 0 O y w m c X V v d D t T Z W N 0 a W 9 u M S 9 I Q l Y v Q 2 h h b m d l Z C B U e X B l L n t D R l I s M 3 0 m c X V v d D s s J n F 1 b 3 Q 7 U 2 V j d G l v b j E v S E J W L 0 N o Y W 5 n Z W Q g V H l w Z S 5 7 R k M s N H 0 m c X V v d D s s J n F 1 b 3 Q 7 U 2 V j d G l v b j E v S E J W L 0 N o Y W 5 n Z W Q g V H l w Z S 5 7 Q k V U Q S w 1 f S Z x d W 9 0 O y w m c X V v d D t T Z W N 0 a W 9 u M S 9 I Q l Y v Q 2 h h b m d l Z C B U e X B l L n t Q R V J D L D Z 9 J n F 1 b 3 Q 7 L C Z x d W 9 0 O 1 N l Y 3 R p b 2 4 x L 0 h C V i 9 D a G F u Z 2 V k I F R 5 c G U u e 1 V a T C w 3 f S Z x d W 9 0 O y w m c X V v d D t T Z W N 0 a W 9 u M S 9 I Q l Y v Q 2 h h b m d l Z C B U e X B l L n t L M C w 4 f S Z x d W 9 0 O y w m c X V v d D t T Z W N 0 a W 9 u M S 9 I Q l Y v Q 2 h h b m d l Z C B U e X B l L n t L M S w 5 f S Z x d W 9 0 O y w m c X V v d D t T Z W N 0 a W 9 u M S 9 I Q l Y v Q 2 h h b m d l Z C B U e X B l L n t L M i w x M H 0 m c X V v d D s s J n F 1 b 3 Q 7 U 2 V j d G l v b j E v S E J W L 0 N o Y W 5 n Z W Q g V H l w Z S 5 7 V 1 A s M T F 9 J n F 1 b 3 Q 7 L C Z x d W 9 0 O 1 N l Y 3 R p b 2 4 x L 0 h C V i 9 D a G F u Z 2 V k I F R 5 c G U u e 0 V U X 0 1 V T F Q s M T J 9 J n F 1 b 3 Q 7 L C Z x d W 9 0 O 1 N l Y 3 R p b 2 4 x L 0 h C V i 9 D a G F u Z 2 V k I F R 5 c G U u e 2 V u Z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h C V i 9 D a G F u Z 2 V k I F R 5 c G U u e 0 h C V k N B T E l C L D B 9 J n F 1 b 3 Q 7 L C Z x d W 9 0 O 1 N l Y 3 R p b 2 4 x L 0 h C V i 9 D a G F u Z 2 V k I F R 5 c G U u e 1 R U L D F 9 J n F 1 b 3 Q 7 L C Z x d W 9 0 O 1 N l Y 3 R p b 2 4 x L 0 h C V i 9 D a G F u Z 2 V k I F R 5 c G U u e 0 N G T U F Y L D J 9 J n F 1 b 3 Q 7 L C Z x d W 9 0 O 1 N l Y 3 R p b 2 4 x L 0 h C V i 9 D a G F u Z 2 V k I F R 5 c G U u e 0 N G U i w z f S Z x d W 9 0 O y w m c X V v d D t T Z W N 0 a W 9 u M S 9 I Q l Y v Q 2 h h b m d l Z C B U e X B l L n t G Q y w 0 f S Z x d W 9 0 O y w m c X V v d D t T Z W N 0 a W 9 u M S 9 I Q l Y v Q 2 h h b m d l Z C B U e X B l L n t C R V R B L D V 9 J n F 1 b 3 Q 7 L C Z x d W 9 0 O 1 N l Y 3 R p b 2 4 x L 0 h C V i 9 D a G F u Z 2 V k I F R 5 c G U u e 1 B F U k M s N n 0 m c X V v d D s s J n F 1 b 3 Q 7 U 2 V j d G l v b j E v S E J W L 0 N o Y W 5 n Z W Q g V H l w Z S 5 7 V V p M L D d 9 J n F 1 b 3 Q 7 L C Z x d W 9 0 O 1 N l Y 3 R p b 2 4 x L 0 h C V i 9 D a G F u Z 2 V k I F R 5 c G U u e 0 s w L D h 9 J n F 1 b 3 Q 7 L C Z x d W 9 0 O 1 N l Y 3 R p b 2 4 x L 0 h C V i 9 D a G F u Z 2 V k I F R 5 c G U u e 0 s x L D l 9 J n F 1 b 3 Q 7 L C Z x d W 9 0 O 1 N l Y 3 R p b 2 4 x L 0 h C V i 9 D a G F u Z 2 V k I F R 5 c G U u e 0 s y L D E w f S Z x d W 9 0 O y w m c X V v d D t T Z W N 0 a W 9 u M S 9 I Q l Y v Q 2 h h b m d l Z C B U e X B l L n t X U C w x M X 0 m c X V v d D s s J n F 1 b 3 Q 7 U 2 V j d G l v b j E v S E J W L 0 N o Y W 5 n Z W Q g V H l w Z S 5 7 R V R f T V V M V C w x M n 0 m c X V v d D s s J n F 1 b 3 Q 7 U 2 V j d G l v b j E v S E J W L 0 N o Y W 5 n Z W Q g V H l w Z S 5 7 Z W 5 k L D E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C V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l Y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T l U M T M 6 M j M 6 M T Y u M j I y N T M 0 M V o i I C 8 + P E V u d H J 5 I F R 5 c G U 9 I k Z p b G x D b 2 x 1 b W 5 U e X B l c y I g V m F s d W U 9 I n N B d 0 1 G Q l F V R k J R V U Z C U V V E Q X c 9 P S I g L z 4 8 R W 5 0 c n k g V H l w Z T 0 i R m l s b E N v b H V t b k 5 h b W V z I i B W Y W x 1 Z T 0 i c 1 s m c X V v d D t I Q l Z D Q U x J Q i Z x d W 9 0 O y w m c X V v d D t U V C Z x d W 9 0 O y w m c X V v d D t D R k 1 B W C Z x d W 9 0 O y w m c X V v d D t D R l I m c X V v d D s s J n F 1 b 3 Q 7 R k M m c X V v d D s s J n F 1 b 3 Q 7 Q k V U Q S Z x d W 9 0 O y w m c X V v d D t Q R V J D J n F 1 b 3 Q 7 L C Z x d W 9 0 O 1 V a T C Z x d W 9 0 O y w m c X V v d D t L M C Z x d W 9 0 O y w m c X V v d D t L M S Z x d W 9 0 O y w m c X V v d D t L M i Z x d W 9 0 O y w m c X V v d D t X U C Z x d W 9 0 O y w m c X V v d D t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J W I C g z K S 9 D a G F u Z 2 V k I F R 5 c G U u e 0 h C V k N B T E l C L D B 9 J n F 1 b 3 Q 7 L C Z x d W 9 0 O 1 N l Y 3 R p b 2 4 x L 0 h C V i A o M y k v Q 2 h h b m d l Z C B U e X B l L n t U V C w x f S Z x d W 9 0 O y w m c X V v d D t T Z W N 0 a W 9 u M S 9 I Q l Y g K D M p L 0 N o Y W 5 n Z W Q g V H l w Z S 5 7 Q 0 Z N Q V g s M n 0 m c X V v d D s s J n F 1 b 3 Q 7 U 2 V j d G l v b j E v S E J W I C g z K S 9 D a G F u Z 2 V k I F R 5 c G U u e 0 N G U i w z f S Z x d W 9 0 O y w m c X V v d D t T Z W N 0 a W 9 u M S 9 I Q l Y g K D M p L 0 N o Y W 5 n Z W Q g V H l w Z S 5 7 R k M s N H 0 m c X V v d D s s J n F 1 b 3 Q 7 U 2 V j d G l v b j E v S E J W I C g z K S 9 D a G F u Z 2 V k I F R 5 c G U u e 0 J F V E E s N X 0 m c X V v d D s s J n F 1 b 3 Q 7 U 2 V j d G l v b j E v S E J W I C g z K S 9 D a G F u Z 2 V k I F R 5 c G U u e 1 B F U k M s N n 0 m c X V v d D s s J n F 1 b 3 Q 7 U 2 V j d G l v b j E v S E J W I C g z K S 9 D a G F u Z 2 V k I F R 5 c G U u e 1 V a T C w 3 f S Z x d W 9 0 O y w m c X V v d D t T Z W N 0 a W 9 u M S 9 I Q l Y g K D M p L 0 N o Y W 5 n Z W Q g V H l w Z S 5 7 S z A s O H 0 m c X V v d D s s J n F 1 b 3 Q 7 U 2 V j d G l v b j E v S E J W I C g z K S 9 D a G F u Z 2 V k I F R 5 c G U u e 0 s x L D l 9 J n F 1 b 3 Q 7 L C Z x d W 9 0 O 1 N l Y 3 R p b 2 4 x L 0 h C V i A o M y k v Q 2 h h b m d l Z C B U e X B l L n t L M i w x M H 0 m c X V v d D s s J n F 1 b 3 Q 7 U 2 V j d G l v b j E v S E J W I C g z K S 9 D a G F u Z 2 V k I F R 5 c G U u e 1 d Q L D E x f S Z x d W 9 0 O y w m c X V v d D t T Z W N 0 a W 9 u M S 9 I Q l Y g K D M p L 0 N o Y W 5 n Z W Q g V H l w Z S 5 7 Z W 5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E J W I C g z K S 9 D a G F u Z 2 V k I F R 5 c G U u e 0 h C V k N B T E l C L D B 9 J n F 1 b 3 Q 7 L C Z x d W 9 0 O 1 N l Y 3 R p b 2 4 x L 0 h C V i A o M y k v Q 2 h h b m d l Z C B U e X B l L n t U V C w x f S Z x d W 9 0 O y w m c X V v d D t T Z W N 0 a W 9 u M S 9 I Q l Y g K D M p L 0 N o Y W 5 n Z W Q g V H l w Z S 5 7 Q 0 Z N Q V g s M n 0 m c X V v d D s s J n F 1 b 3 Q 7 U 2 V j d G l v b j E v S E J W I C g z K S 9 D a G F u Z 2 V k I F R 5 c G U u e 0 N G U i w z f S Z x d W 9 0 O y w m c X V v d D t T Z W N 0 a W 9 u M S 9 I Q l Y g K D M p L 0 N o Y W 5 n Z W Q g V H l w Z S 5 7 R k M s N H 0 m c X V v d D s s J n F 1 b 3 Q 7 U 2 V j d G l v b j E v S E J W I C g z K S 9 D a G F u Z 2 V k I F R 5 c G U u e 0 J F V E E s N X 0 m c X V v d D s s J n F 1 b 3 Q 7 U 2 V j d G l v b j E v S E J W I C g z K S 9 D a G F u Z 2 V k I F R 5 c G U u e 1 B F U k M s N n 0 m c X V v d D s s J n F 1 b 3 Q 7 U 2 V j d G l v b j E v S E J W I C g z K S 9 D a G F u Z 2 V k I F R 5 c G U u e 1 V a T C w 3 f S Z x d W 9 0 O y w m c X V v d D t T Z W N 0 a W 9 u M S 9 I Q l Y g K D M p L 0 N o Y W 5 n Z W Q g V H l w Z S 5 7 S z A s O H 0 m c X V v d D s s J n F 1 b 3 Q 7 U 2 V j d G l v b j E v S E J W I C g z K S 9 D a G F u Z 2 V k I F R 5 c G U u e 0 s x L D l 9 J n F 1 b 3 Q 7 L C Z x d W 9 0 O 1 N l Y 3 R p b 2 4 x L 0 h C V i A o M y k v Q 2 h h b m d l Z C B U e X B l L n t L M i w x M H 0 m c X V v d D s s J n F 1 b 3 Q 7 U 2 V j d G l v b j E v S E J W I C g z K S 9 D a G F u Z 2 V k I F R 5 c G U u e 1 d Q L D E x f S Z x d W 9 0 O y w m c X V v d D t T Z W N 0 a W 9 u M S 9 I Q l Y g K D M p L 0 N o Y W 5 n Z W Q g V H l w Z S 5 7 Z W 5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E J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V i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l Y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U Q W T 8 C 5 H 0 u + i p i N P U u B K w A A A A A C A A A A A A A Q Z g A A A A E A A C A A A A D v E e 8 W 5 j d 2 M F 3 F R M l X Y f / 1 M R R R j K O G z C p k E F 7 l s J 2 P o g A A A A A O g A A A A A I A A C A A A A D t n o q 7 d q A B L 8 / 9 B 9 l 4 8 N K a U V E y O Q l X a p J 5 r G s Z O K 4 D u F A A A A C E L C + 7 m v L f F d T p w 8 I e / Q w d Y A a J I D 0 j / o N e 7 1 b i B K k T W v 0 f 4 O + 5 i R p S 6 m J X 7 Y X 5 8 Y K s j T E y l h g T V j k q l 7 M s b P D 9 G 1 0 i F J 9 G N r S 5 J 3 f t b F 4 N 1 k A A A A A r X o k l q 5 F a y n b j Q X l w J f f U 5 g X t v p o p + j L t k y U q l z 9 u b g K s p 3 w R e + D d m Y e 8 B x Q R 4 j 5 a 3 l 8 i Z O W N e r A / u B L E W s i I < / D a t a M a s h u p > 
</file>

<file path=customXml/itemProps1.xml><?xml version="1.0" encoding="utf-8"?>
<ds:datastoreItem xmlns:ds="http://schemas.openxmlformats.org/officeDocument/2006/customXml" ds:itemID="{1AA3D34E-A7AC-4852-949C-DC461CEF58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literature values</vt:lpstr>
      <vt:lpstr>Table for report</vt:lpstr>
      <vt:lpstr>for CSV file</vt:lpstr>
      <vt:lpstr>'for CSV file'!HBV</vt:lpstr>
      <vt:lpstr>'Table for report'!HBV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David Conklin</cp:lastModifiedBy>
  <cp:lastPrinted>2018-06-14T23:53:13Z</cp:lastPrinted>
  <dcterms:created xsi:type="dcterms:W3CDTF">2016-03-02T23:03:05Z</dcterms:created>
  <dcterms:modified xsi:type="dcterms:W3CDTF">2021-01-18T16:33:08Z</dcterms:modified>
</cp:coreProperties>
</file>