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3523E2A0-5E91-44D4-A95F-EA699085D84F}" xr6:coauthVersionLast="46" xr6:coauthVersionMax="46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R2" i="1" l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<sst xmlns="http://schemas.openxmlformats.org/spreadsheetml/2006/main" count="58" uniqueCount="46">
  <si>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</si>
  <si>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</si>
  <si>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</si>
  <si>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</si>
  <si>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</si>
  <si>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</si>
  <si>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</si>
  <si>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</si>
  <si>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</si>
  <si>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</si>
  <si>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</si>
  <si>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</si>
  <si>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</si>
  <si>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</si>
  <si>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</si>
  <si>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</si>
  <si>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</si>
  <si>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</si>
  <si>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</si>
  <si>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</si>
  <si>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</si>
  <si>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</si>
  <si>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</si>
  <si>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</si>
  <si>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</si>
  <si>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</si>
  <si>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</si>
  <si>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</si>
  <si>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</si>
  <si>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</si>
  <si>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</si>
  <si>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</si>
  <si>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</si>
  <si>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</si>
  <si>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</si>
  <si>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</si>
  <si>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</si>
  <si>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</si>
  <si>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</si>
  <si>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</si>
  <si>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</si>
  <si>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</si>
  <si>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</si>
  <si>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</si>
  <si>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 xml:space="preserve"> USGS_14184100_temp_NORTH SANTIAM R AT GREENS BRIDGE  NR JEFFERSON  OR_23780883</t>
  </si>
  <si>
    <t xml:space="preserve"> Obs:..\Observations\NSantiam\USGS_14184100_temp_NORTH SANTIAM R AT GREENS BRIDGE  NR JEFFERSON  OR_23780883.csv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</si>
</sst>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0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2" fontId="0" fillId="33" borderId="0" xfId="0" applyNumberFormat="1" applyFill="1" applyAlignment="1"/>
    <xf numFmtId="167" fontId="0" fillId="0" borderId="0" xfId="0" applyNumberFormat="1" applyAlignment="1">
      <alignment wrapText="1"/>
    </xf>
    <xf numFmtId="167" fontId="0" fillId="0" borderId="0" xfId="0" applyNumberFormat="1"/>
    <xf numFmtId="10" fontId="0" fillId="0" borderId="0" xfId="1" applyNumberFormat="1" applyFon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measured stream temperature for 2010-18 on the McKenzie R. above Hayden</a:t>
            </a:r>
            <a:r>
              <a:rPr lang="en-US" baseline="0"/>
              <a:t> Br. near Springfield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stream temperature (CW3M ver. 225)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calculator'!$H$4:$H$112</c:f>
              <c:numCache>
                <c:formatCode>General</c:formatCode>
                <c:ptCount val="109"/>
                <c:pt idx="0">
                  <c:v>5.922885</c:v>
                </c:pt>
                <c:pt idx="1">
                  <c:v>6.0427559999999998</c:v>
                </c:pt>
                <c:pt idx="2">
                  <c:v>6.144552</c:v>
                </c:pt>
                <c:pt idx="3">
                  <c:v>6.7517649999999998</c:v>
                </c:pt>
                <c:pt idx="4">
                  <c:v>8.1476179999999996</c:v>
                </c:pt>
                <c:pt idx="5">
                  <c:v>10.632562999999999</c:v>
                </c:pt>
                <c:pt idx="6">
                  <c:v>12.899336999999999</c:v>
                </c:pt>
                <c:pt idx="7">
                  <c:v>13.729644</c:v>
                </c:pt>
                <c:pt idx="8">
                  <c:v>12.365583000000001</c:v>
                </c:pt>
                <c:pt idx="9">
                  <c:v>10.518193</c:v>
                </c:pt>
                <c:pt idx="10">
                  <c:v>7.8354280000000003</c:v>
                </c:pt>
                <c:pt idx="11">
                  <c:v>5.4912939999999999</c:v>
                </c:pt>
                <c:pt idx="12">
                  <c:v>4.7974399999999999</c:v>
                </c:pt>
                <c:pt idx="13">
                  <c:v>4.3039129999999997</c:v>
                </c:pt>
                <c:pt idx="14">
                  <c:v>5.3128789999999997</c:v>
                </c:pt>
                <c:pt idx="15">
                  <c:v>5.7033620000000003</c:v>
                </c:pt>
                <c:pt idx="16">
                  <c:v>7.4240199999999996</c:v>
                </c:pt>
                <c:pt idx="17">
                  <c:v>9.5370039999999996</c:v>
                </c:pt>
                <c:pt idx="18">
                  <c:v>12.066784</c:v>
                </c:pt>
                <c:pt idx="19">
                  <c:v>14.113701000000001</c:v>
                </c:pt>
                <c:pt idx="20">
                  <c:v>12.620493</c:v>
                </c:pt>
                <c:pt idx="21">
                  <c:v>10.699263</c:v>
                </c:pt>
                <c:pt idx="22">
                  <c:v>8.1206899999999997</c:v>
                </c:pt>
                <c:pt idx="23">
                  <c:v>5.9106379999999996</c:v>
                </c:pt>
                <c:pt idx="24">
                  <c:v>4.9040330000000001</c:v>
                </c:pt>
                <c:pt idx="25">
                  <c:v>4.7825350000000002</c:v>
                </c:pt>
                <c:pt idx="26">
                  <c:v>4.4081659999999996</c:v>
                </c:pt>
                <c:pt idx="27">
                  <c:v>6.8728590000000001</c:v>
                </c:pt>
                <c:pt idx="28">
                  <c:v>8.3156440000000007</c:v>
                </c:pt>
                <c:pt idx="29">
                  <c:v>9.8756970000000006</c:v>
                </c:pt>
                <c:pt idx="30">
                  <c:v>12.984833999999999</c:v>
                </c:pt>
                <c:pt idx="31">
                  <c:v>14.687898000000001</c:v>
                </c:pt>
                <c:pt idx="32">
                  <c:v>12.981524</c:v>
                </c:pt>
                <c:pt idx="33">
                  <c:v>11.045548999999999</c:v>
                </c:pt>
                <c:pt idx="34">
                  <c:v>8.386495</c:v>
                </c:pt>
                <c:pt idx="35">
                  <c:v>5.0949070000000001</c:v>
                </c:pt>
                <c:pt idx="36">
                  <c:v>4.2086690000000004</c:v>
                </c:pt>
                <c:pt idx="37">
                  <c:v>4.1517220000000004</c:v>
                </c:pt>
                <c:pt idx="38">
                  <c:v>5.8348639999999996</c:v>
                </c:pt>
                <c:pt idx="39">
                  <c:v>7.0524519999999997</c:v>
                </c:pt>
                <c:pt idx="40">
                  <c:v>9.1350409999999993</c:v>
                </c:pt>
                <c:pt idx="41">
                  <c:v>11.628033</c:v>
                </c:pt>
                <c:pt idx="42">
                  <c:v>13.474235</c:v>
                </c:pt>
                <c:pt idx="43">
                  <c:v>14.039861999999999</c:v>
                </c:pt>
                <c:pt idx="44">
                  <c:v>12.713673999999999</c:v>
                </c:pt>
                <c:pt idx="45">
                  <c:v>10.125171999999999</c:v>
                </c:pt>
                <c:pt idx="46">
                  <c:v>8.1183669999999992</c:v>
                </c:pt>
                <c:pt idx="47">
                  <c:v>5.3820059999999996</c:v>
                </c:pt>
                <c:pt idx="48">
                  <c:v>5.5669740000000001</c:v>
                </c:pt>
                <c:pt idx="49">
                  <c:v>4.9330980000000002</c:v>
                </c:pt>
                <c:pt idx="50">
                  <c:v>6.2262630000000003</c:v>
                </c:pt>
                <c:pt idx="51">
                  <c:v>7.5342890000000002</c:v>
                </c:pt>
                <c:pt idx="52">
                  <c:v>9.3448139999999995</c:v>
                </c:pt>
                <c:pt idx="53">
                  <c:v>11.341475000000001</c:v>
                </c:pt>
                <c:pt idx="54">
                  <c:v>13.801539999999999</c:v>
                </c:pt>
                <c:pt idx="55">
                  <c:v>14.611623</c:v>
                </c:pt>
                <c:pt idx="56">
                  <c:v>13.445843</c:v>
                </c:pt>
                <c:pt idx="57">
                  <c:v>11.683187</c:v>
                </c:pt>
                <c:pt idx="58">
                  <c:v>8.5646529999999998</c:v>
                </c:pt>
                <c:pt idx="59">
                  <c:v>6.6228540000000002</c:v>
                </c:pt>
                <c:pt idx="60">
                  <c:v>6.1632559999999996</c:v>
                </c:pt>
                <c:pt idx="61">
                  <c:v>7.1589320000000001</c:v>
                </c:pt>
                <c:pt idx="62">
                  <c:v>8.030621</c:v>
                </c:pt>
                <c:pt idx="63">
                  <c:v>7.9749340000000002</c:v>
                </c:pt>
                <c:pt idx="64">
                  <c:v>10.324871</c:v>
                </c:pt>
                <c:pt idx="65">
                  <c:v>13.153845</c:v>
                </c:pt>
                <c:pt idx="66">
                  <c:v>14.664453999999999</c:v>
                </c:pt>
                <c:pt idx="67">
                  <c:v>15.643188</c:v>
                </c:pt>
                <c:pt idx="68">
                  <c:v>14.541834</c:v>
                </c:pt>
                <c:pt idx="69">
                  <c:v>12.898694000000001</c:v>
                </c:pt>
                <c:pt idx="70">
                  <c:v>7.31968</c:v>
                </c:pt>
                <c:pt idx="71">
                  <c:v>5.7434649999999996</c:v>
                </c:pt>
                <c:pt idx="72">
                  <c:v>4.6946380000000003</c:v>
                </c:pt>
                <c:pt idx="73">
                  <c:v>6.1495290000000002</c:v>
                </c:pt>
                <c:pt idx="74">
                  <c:v>5.941427</c:v>
                </c:pt>
                <c:pt idx="75">
                  <c:v>8.7040319999999998</c:v>
                </c:pt>
                <c:pt idx="76">
                  <c:v>10.067416</c:v>
                </c:pt>
                <c:pt idx="77">
                  <c:v>11.964162</c:v>
                </c:pt>
                <c:pt idx="78">
                  <c:v>13.328908</c:v>
                </c:pt>
                <c:pt idx="79">
                  <c:v>14.426311</c:v>
                </c:pt>
                <c:pt idx="80">
                  <c:v>12.98785</c:v>
                </c:pt>
                <c:pt idx="81">
                  <c:v>9.934984</c:v>
                </c:pt>
                <c:pt idx="82">
                  <c:v>7.9788480000000002</c:v>
                </c:pt>
                <c:pt idx="83">
                  <c:v>4.2013769999999999</c:v>
                </c:pt>
                <c:pt idx="84">
                  <c:v>3.6497480000000002</c:v>
                </c:pt>
                <c:pt idx="85">
                  <c:v>4.9159410000000001</c:v>
                </c:pt>
                <c:pt idx="86">
                  <c:v>5.6630929999999999</c:v>
                </c:pt>
                <c:pt idx="87">
                  <c:v>6.4027180000000001</c:v>
                </c:pt>
                <c:pt idx="88">
                  <c:v>8.4522290000000009</c:v>
                </c:pt>
                <c:pt idx="89">
                  <c:v>10.349615999999999</c:v>
                </c:pt>
                <c:pt idx="90">
                  <c:v>13.698544</c:v>
                </c:pt>
                <c:pt idx="91">
                  <c:v>15.254111</c:v>
                </c:pt>
                <c:pt idx="92">
                  <c:v>12.884378999999999</c:v>
                </c:pt>
                <c:pt idx="93">
                  <c:v>10.590356999999999</c:v>
                </c:pt>
                <c:pt idx="94">
                  <c:v>7.8114949999999999</c:v>
                </c:pt>
                <c:pt idx="95">
                  <c:v>5.5548159999999998</c:v>
                </c:pt>
                <c:pt idx="96">
                  <c:v>5.4601150000000001</c:v>
                </c:pt>
                <c:pt idx="97">
                  <c:v>4.7591939999999999</c:v>
                </c:pt>
                <c:pt idx="98">
                  <c:v>5.4963189999999997</c:v>
                </c:pt>
                <c:pt idx="99">
                  <c:v>7.1801069999999996</c:v>
                </c:pt>
                <c:pt idx="100">
                  <c:v>9.8347069999999999</c:v>
                </c:pt>
                <c:pt idx="101">
                  <c:v>11.547197000000001</c:v>
                </c:pt>
                <c:pt idx="102">
                  <c:v>13.799156</c:v>
                </c:pt>
                <c:pt idx="103">
                  <c:v>14.656934</c:v>
                </c:pt>
                <c:pt idx="104">
                  <c:v>13.115987000000001</c:v>
                </c:pt>
                <c:pt idx="105">
                  <c:v>11.439418999999999</c:v>
                </c:pt>
                <c:pt idx="106">
                  <c:v>9.0102639999999994</c:v>
                </c:pt>
                <c:pt idx="107">
                  <c:v>6.0235209999999997</c:v>
                </c:pt>
                <c:pt idx="108">
                  <c:v>5.7262389999999996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Obs:..\Observations\NSantiam\USGS_14184100_temp_NORTH SANTIAM R AT GREENS BRIDGE  NR JEFFERSON  OR_23780883.csv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calculator'!$I$4:$I$112</c:f>
              <c:numCache>
                <c:formatCode>General</c:formatCode>
                <c:ptCount val="109"/>
                <c:pt idx="0">
                  <c:v>6.54711</c:v>
                </c:pt>
                <c:pt idx="1">
                  <c:v>7.1049119999999997</c:v>
                </c:pt>
                <c:pt idx="2">
                  <c:v>7.7561590000000002</c:v>
                </c:pt>
                <c:pt idx="3">
                  <c:v>8.5838889999999992</c:v>
                </c:pt>
                <c:pt idx="4">
                  <c:v>9.6268139999999995</c:v>
                </c:pt>
                <c:pt idx="5">
                  <c:v>12.364478</c:v>
                </c:pt>
                <c:pt idx="6">
                  <c:v>17.944284</c:v>
                </c:pt>
                <c:pt idx="7">
                  <c:v>17.621203999999999</c:v>
                </c:pt>
                <c:pt idx="8">
                  <c:v>14.150831</c:v>
                </c:pt>
                <c:pt idx="9">
                  <c:v>11.137532999999999</c:v>
                </c:pt>
                <c:pt idx="10">
                  <c:v>9.6229460000000007</c:v>
                </c:pt>
                <c:pt idx="11">
                  <c:v>6.9719420000000003</c:v>
                </c:pt>
                <c:pt idx="12">
                  <c:v>5.7269500000000004</c:v>
                </c:pt>
                <c:pt idx="13">
                  <c:v>5.5398800000000001</c:v>
                </c:pt>
                <c:pt idx="14">
                  <c:v>6.6660279999999998</c:v>
                </c:pt>
                <c:pt idx="15">
                  <c:v>7.4212160000000003</c:v>
                </c:pt>
                <c:pt idx="16">
                  <c:v>8.8816199999999998</c:v>
                </c:pt>
                <c:pt idx="17">
                  <c:v>11.881873000000001</c:v>
                </c:pt>
                <c:pt idx="18">
                  <c:v>16.148657</c:v>
                </c:pt>
                <c:pt idx="19">
                  <c:v>17.884912</c:v>
                </c:pt>
                <c:pt idx="20">
                  <c:v>15.402051999999999</c:v>
                </c:pt>
                <c:pt idx="21">
                  <c:v>11.311054</c:v>
                </c:pt>
                <c:pt idx="22">
                  <c:v>9.0141100000000005</c:v>
                </c:pt>
                <c:pt idx="23">
                  <c:v>5.8945230000000004</c:v>
                </c:pt>
                <c:pt idx="24">
                  <c:v>5.5910279999999997</c:v>
                </c:pt>
                <c:pt idx="25">
                  <c:v>5.7675640000000001</c:v>
                </c:pt>
                <c:pt idx="26">
                  <c:v>6.0292329999999996</c:v>
                </c:pt>
                <c:pt idx="27">
                  <c:v>7.5388890000000002</c:v>
                </c:pt>
                <c:pt idx="28">
                  <c:v>9.6521509999999999</c:v>
                </c:pt>
                <c:pt idx="29">
                  <c:v>12.711807</c:v>
                </c:pt>
                <c:pt idx="30">
                  <c:v>16.876681999999999</c:v>
                </c:pt>
                <c:pt idx="31">
                  <c:v>18.446539000000001</c:v>
                </c:pt>
                <c:pt idx="32">
                  <c:v>14.266251</c:v>
                </c:pt>
                <c:pt idx="33">
                  <c:v>10.601513000000001</c:v>
                </c:pt>
                <c:pt idx="34">
                  <c:v>9.7765780000000007</c:v>
                </c:pt>
                <c:pt idx="35">
                  <c:v>6.913138</c:v>
                </c:pt>
                <c:pt idx="36">
                  <c:v>4.6715059999999999</c:v>
                </c:pt>
                <c:pt idx="37">
                  <c:v>5.9268229999999997</c:v>
                </c:pt>
                <c:pt idx="38">
                  <c:v>7.2695530000000002</c:v>
                </c:pt>
                <c:pt idx="39">
                  <c:v>9.0236800000000006</c:v>
                </c:pt>
                <c:pt idx="40">
                  <c:v>10.714046</c:v>
                </c:pt>
                <c:pt idx="41">
                  <c:v>14.825206</c:v>
                </c:pt>
                <c:pt idx="42">
                  <c:v>18.854301</c:v>
                </c:pt>
                <c:pt idx="43">
                  <c:v>18.179331000000001</c:v>
                </c:pt>
                <c:pt idx="44">
                  <c:v>13.831529</c:v>
                </c:pt>
                <c:pt idx="45">
                  <c:v>11.222716</c:v>
                </c:pt>
                <c:pt idx="46">
                  <c:v>9.0450400000000002</c:v>
                </c:pt>
                <c:pt idx="47">
                  <c:v>5.3185479999999998</c:v>
                </c:pt>
                <c:pt idx="48">
                  <c:v>5.3352490000000001</c:v>
                </c:pt>
                <c:pt idx="49">
                  <c:v>5.3281619999999998</c:v>
                </c:pt>
                <c:pt idx="50">
                  <c:v>7.0873920000000004</c:v>
                </c:pt>
                <c:pt idx="51">
                  <c:v>8.8406249999999993</c:v>
                </c:pt>
                <c:pt idx="52">
                  <c:v>10.805914</c:v>
                </c:pt>
                <c:pt idx="53">
                  <c:v>15.333819</c:v>
                </c:pt>
                <c:pt idx="54">
                  <c:v>19.290593999999999</c:v>
                </c:pt>
                <c:pt idx="55">
                  <c:v>19.834306999999999</c:v>
                </c:pt>
                <c:pt idx="56">
                  <c:v>15.202292</c:v>
                </c:pt>
                <c:pt idx="57">
                  <c:v>12.222011</c:v>
                </c:pt>
                <c:pt idx="58">
                  <c:v>9.9835840000000005</c:v>
                </c:pt>
                <c:pt idx="59">
                  <c:v>8.0302419999999994</c:v>
                </c:pt>
                <c:pt idx="60">
                  <c:v>6.7544029999999999</c:v>
                </c:pt>
                <c:pt idx="61">
                  <c:v>7.7837420000000002</c:v>
                </c:pt>
                <c:pt idx="62">
                  <c:v>9.1715890000000009</c:v>
                </c:pt>
                <c:pt idx="63">
                  <c:v>10.332568999999999</c:v>
                </c:pt>
                <c:pt idx="64">
                  <c:v>13.706182999999999</c:v>
                </c:pt>
                <c:pt idx="65">
                  <c:v>17.640868999999999</c:v>
                </c:pt>
                <c:pt idx="66">
                  <c:v>19.424499999999998</c:v>
                </c:pt>
                <c:pt idx="67">
                  <c:v>19.429907</c:v>
                </c:pt>
                <c:pt idx="68">
                  <c:v>16.769477999999999</c:v>
                </c:pt>
                <c:pt idx="69">
                  <c:v>14.072948999999999</c:v>
                </c:pt>
                <c:pt idx="70">
                  <c:v>9.2432739999999995</c:v>
                </c:pt>
                <c:pt idx="71">
                  <c:v>7.8496639999999998</c:v>
                </c:pt>
                <c:pt idx="72">
                  <c:v>6.3295029999999999</c:v>
                </c:pt>
                <c:pt idx="73">
                  <c:v>7.4234200000000001</c:v>
                </c:pt>
                <c:pt idx="74">
                  <c:v>7.8133689999999998</c:v>
                </c:pt>
                <c:pt idx="75">
                  <c:v>10.50104</c:v>
                </c:pt>
                <c:pt idx="76">
                  <c:v>12.243783000000001</c:v>
                </c:pt>
                <c:pt idx="77">
                  <c:v>16.326910000000002</c:v>
                </c:pt>
                <c:pt idx="78">
                  <c:v>18.894119</c:v>
                </c:pt>
                <c:pt idx="79">
                  <c:v>17.526512</c:v>
                </c:pt>
                <c:pt idx="80">
                  <c:v>14.350834000000001</c:v>
                </c:pt>
                <c:pt idx="81">
                  <c:v>11.847716</c:v>
                </c:pt>
                <c:pt idx="82">
                  <c:v>10.713042</c:v>
                </c:pt>
                <c:pt idx="83">
                  <c:v>6.493347</c:v>
                </c:pt>
                <c:pt idx="84">
                  <c:v>4.2790330000000001</c:v>
                </c:pt>
                <c:pt idx="85">
                  <c:v>5.7391360000000002</c:v>
                </c:pt>
                <c:pt idx="86">
                  <c:v>6.6877690000000003</c:v>
                </c:pt>
                <c:pt idx="87">
                  <c:v>8.1786799999999999</c:v>
                </c:pt>
                <c:pt idx="88">
                  <c:v>10.853664</c:v>
                </c:pt>
                <c:pt idx="89">
                  <c:v>14.339339000000001</c:v>
                </c:pt>
                <c:pt idx="90">
                  <c:v>18.666298000000001</c:v>
                </c:pt>
                <c:pt idx="91">
                  <c:v>18.377521999999999</c:v>
                </c:pt>
                <c:pt idx="92">
                  <c:v>14.019964</c:v>
                </c:pt>
                <c:pt idx="93">
                  <c:v>11.267341</c:v>
                </c:pt>
                <c:pt idx="94">
                  <c:v>9.4617199999999997</c:v>
                </c:pt>
                <c:pt idx="95">
                  <c:v>6.4049060000000004</c:v>
                </c:pt>
                <c:pt idx="96">
                  <c:v>6.5747650000000002</c:v>
                </c:pt>
                <c:pt idx="97">
                  <c:v>5.9763390000000003</c:v>
                </c:pt>
                <c:pt idx="98">
                  <c:v>7.1298199999999996</c:v>
                </c:pt>
                <c:pt idx="99">
                  <c:v>8.4933680000000003</c:v>
                </c:pt>
                <c:pt idx="100">
                  <c:v>11.405948</c:v>
                </c:pt>
                <c:pt idx="101">
                  <c:v>14.580590000000001</c:v>
                </c:pt>
                <c:pt idx="102">
                  <c:v>18.980105999999999</c:v>
                </c:pt>
                <c:pt idx="103">
                  <c:v>18.686962000000001</c:v>
                </c:pt>
                <c:pt idx="104">
                  <c:v>13.893890000000001</c:v>
                </c:pt>
                <c:pt idx="105">
                  <c:v>12.614584000000001</c:v>
                </c:pt>
                <c:pt idx="106">
                  <c:v>9.8861899999999991</c:v>
                </c:pt>
                <c:pt idx="107">
                  <c:v>7.5468070000000003</c:v>
                </c:pt>
                <c:pt idx="108">
                  <c:v>4.7575370000000001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1664016</xdr:rowOff>
    </xdr:from>
    <xdr:to>
      <xdr:col>20</xdr:col>
      <xdr:colOff>506730</xdr:colOff>
      <xdr:row>24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/>
      <c r="I1"/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9">
        <f>H2-I2</f>
        <v>-1.9974111481481476</v>
      </c>
      <c r="D2" t="s">
        <v>17</v>
      </c>
      <c r="E2"/>
      <c r="F2"/>
      <c r="G2"/>
      <c r="H2">
        <f>AVERAGE(H4:H111)</f>
        <v>9.0974062870370371</v>
      </c>
      <c r="I2">
        <f>AVERAGE(I4:I111)</f>
        <v>11.094817435185185</v>
      </c>
      <c r="J2" s="4"/>
      <c r="K2" s="4"/>
      <c r="L2" s="4"/>
      <c r="M2" s="4"/>
      <c r="N2" s="4"/>
      <c r="O2" s="4"/>
      <c r="P2" s="4">
        <f>AVERAGE(P4:P111)</f>
        <v>5.946658988042925</v>
      </c>
      <c r="Q2" s="4"/>
      <c r="R2" s="4">
        <f>AVERAGE(R4:R111)</f>
        <v>2.0113988148148145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44.8" x14ac:dyDescent="0.3">
      <c r="A3" s="3" t="s">
        <v>4</v>
      </c>
      <c r="B3" s="11">
        <f>(I2-H2)/H2</f>
        <v>0.21955830982224833</v>
      </c>
      <c r="C3" s="8" t="str">
        <f>IF(ABS(B3)&lt;5%,"VG",IF(ABS(B3)&lt;10%,"G",IF(ABS(B3)&lt;15%,"S","NS")))</f>
        <v>NS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44</v>
      </c>
      <c r="I3" s="3" t="s">
        <v>45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">
        <f>1-SUM(P4:P111)/SUM(M4:M111)</f>
        <v>0.69702184659950261</v>
      </c>
      <c r="C4" s="7" t="str">
        <f>IF(B4&gt;0.8,"VG",IF(B4&gt;0.7,"G",IF(B4&gt;0.45,"S","NS")))</f>
        <v>S</v>
      </c>
      <c r="D4">
        <v>0</v>
      </c>
      <c r="E4">
        <v>2010</v>
      </c>
      <c r="F4">
        <v>1</v>
      </c>
      <c r="G4">
        <v>31</v>
      </c>
      <c r="H4">
        <v>5.922885</v>
      </c>
      <c r="I4">
        <v>6.54711</v>
      </c>
      <c r="J4" s="2">
        <f>I4-H4</f>
        <v>0.62422500000000003</v>
      </c>
      <c r="K4" s="2">
        <f>I4-I$2</f>
        <v>-4.5477074351851847</v>
      </c>
      <c r="L4" s="2">
        <f>H4-H$2</f>
        <v>-3.1745212870370372</v>
      </c>
      <c r="M4" s="2">
        <f>K4*K4</f>
        <v>20.681642916038612</v>
      </c>
      <c r="N4" s="2">
        <f>L4*L4</f>
        <v>10.077585401851287</v>
      </c>
      <c r="O4" s="2">
        <f>K4*L4</f>
        <v>14.436794060211977</v>
      </c>
      <c r="P4" s="2">
        <f>J4*J4</f>
        <v>0.38965685062500005</v>
      </c>
      <c r="Q4" s="2">
        <f>(I4-H$2)*(I4-H$2)</f>
        <v>6.5040111516748977</v>
      </c>
      <c r="R4" s="2">
        <f>ABS(J4)</f>
        <v>0.62422500000000003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">
        <f>SQRT(SUM(P4:P111))/SQRT(SUM(Q4:Q111))</f>
        <v>0.50179244519447985</v>
      </c>
      <c r="C5" s="7" t="str">
        <f>IF(B5&lt;=0.5,"VG",IF(B5&lt;=0.6,"G",IF(B5&lt;=0.7,"S","NS")))</f>
        <v>G</v>
      </c>
      <c r="D5">
        <v>1</v>
      </c>
      <c r="E5">
        <v>2010</v>
      </c>
      <c r="F5">
        <v>2</v>
      </c>
      <c r="G5">
        <v>28</v>
      </c>
      <c r="H5">
        <v>6.0427559999999998</v>
      </c>
      <c r="I5">
        <v>7.1049119999999997</v>
      </c>
      <c r="J5" s="2">
        <f t="shared" ref="J5:J68" si="0">I5-H5</f>
        <v>1.0621559999999999</v>
      </c>
      <c r="K5" s="2">
        <f t="shared" ref="K5:K68" si="1">I5-I$2</f>
        <v>-3.989905435185185</v>
      </c>
      <c r="L5" s="2">
        <f t="shared" ref="L5:L68" si="2">H5-H$2</f>
        <v>-3.0546502870370373</v>
      </c>
      <c r="M5" s="2">
        <f t="shared" ref="M5:M68" si="3">K5*K5</f>
        <v>15.91934538172028</v>
      </c>
      <c r="N5" s="2">
        <f t="shared" ref="N5:N68" si="4">L5*L5</f>
        <v>9.3308883760954551</v>
      </c>
      <c r="O5" s="2">
        <f t="shared" ref="O5:O68" si="5">K5*L5</f>
        <v>12.18776578283906</v>
      </c>
      <c r="P5" s="2">
        <f t="shared" ref="P5:P68" si="6">J5*J5</f>
        <v>1.1281753683359999</v>
      </c>
      <c r="Q5" s="2">
        <f t="shared" ref="Q5:Q68" si="7">(I5-H$2)*(I5-H$2)</f>
        <v>3.9700334838752322</v>
      </c>
      <c r="R5" s="2">
        <f t="shared" ref="R5:R68" si="8">ABS(J5)</f>
        <v>1.0621559999999999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0.9418278607488253</v>
      </c>
      <c r="C6" s="7" t="str">
        <f>IF(B6&gt;0.85,"VG",IF(B6&gt;0.75,"G",IF(B6&gt;0.6,"S","NS")))</f>
        <v>VG</v>
      </c>
      <c r="D6">
        <v>2</v>
      </c>
      <c r="E6">
        <v>2010</v>
      </c>
      <c r="F6">
        <v>3</v>
      </c>
      <c r="G6">
        <v>31</v>
      </c>
      <c r="H6">
        <v>6.144552</v>
      </c>
      <c r="I6">
        <v>7.7561590000000002</v>
      </c>
      <c r="J6" s="2">
        <f t="shared" si="0"/>
        <v>1.6116070000000002</v>
      </c>
      <c r="K6" s="2">
        <f t="shared" si="1"/>
        <v>-3.3386584351851845</v>
      </c>
      <c r="L6" s="2">
        <f t="shared" si="2"/>
        <v>-2.9528542870370371</v>
      </c>
      <c r="M6" s="2">
        <f t="shared" si="3"/>
        <v>11.146640146833185</v>
      </c>
      <c r="N6" s="2">
        <f t="shared" si="4"/>
        <v>8.7193484404730093</v>
      </c>
      <c r="O6" s="2">
        <f t="shared" si="5"/>
        <v>9.8585718732889376</v>
      </c>
      <c r="P6" s="2">
        <f t="shared" si="6"/>
        <v>2.5972771224490008</v>
      </c>
      <c r="Q6" s="2">
        <f t="shared" si="7"/>
        <v>1.7989442849842117</v>
      </c>
      <c r="R6" s="2">
        <f t="shared" si="8"/>
        <v>1.6116070000000002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9.0974062870370371</v>
      </c>
      <c r="C7" s="2"/>
      <c r="D7">
        <v>3</v>
      </c>
      <c r="E7">
        <v>2010</v>
      </c>
      <c r="F7">
        <v>4</v>
      </c>
      <c r="G7">
        <v>30</v>
      </c>
      <c r="H7">
        <v>6.7517649999999998</v>
      </c>
      <c r="I7">
        <v>8.5838889999999992</v>
      </c>
      <c r="J7" s="2">
        <f t="shared" si="0"/>
        <v>1.8321239999999994</v>
      </c>
      <c r="K7" s="2">
        <f t="shared" si="1"/>
        <v>-2.5109284351851855</v>
      </c>
      <c r="L7" s="2">
        <f t="shared" si="2"/>
        <v>-2.3456412870370373</v>
      </c>
      <c r="M7" s="2">
        <f t="shared" si="3"/>
        <v>6.3047616066215246</v>
      </c>
      <c r="N7" s="2">
        <f t="shared" si="4"/>
        <v>5.5020330474527688</v>
      </c>
      <c r="O7" s="2">
        <f t="shared" si="5"/>
        <v>5.8897374063656729</v>
      </c>
      <c r="P7" s="2">
        <f t="shared" si="6"/>
        <v>3.3566783513759977</v>
      </c>
      <c r="Q7" s="2">
        <f t="shared" si="7"/>
        <v>0.26370000408587957</v>
      </c>
      <c r="R7" s="2">
        <f t="shared" si="8"/>
        <v>1.8321239999999994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3.3965790011976376</v>
      </c>
      <c r="C8" s="5"/>
      <c r="D8">
        <v>4</v>
      </c>
      <c r="E8">
        <v>2010</v>
      </c>
      <c r="F8">
        <v>5</v>
      </c>
      <c r="G8">
        <v>31</v>
      </c>
      <c r="H8">
        <v>8.1476179999999996</v>
      </c>
      <c r="I8">
        <v>9.6268139999999995</v>
      </c>
      <c r="J8" s="2">
        <f t="shared" si="0"/>
        <v>1.479196</v>
      </c>
      <c r="K8" s="2">
        <f t="shared" si="1"/>
        <v>-1.4680034351851852</v>
      </c>
      <c r="L8" s="2">
        <f t="shared" si="2"/>
        <v>-0.94978828703703755</v>
      </c>
      <c r="M8" s="2">
        <f t="shared" si="3"/>
        <v>2.1550340857155041</v>
      </c>
      <c r="N8" s="2">
        <f t="shared" si="4"/>
        <v>0.90209779019275005</v>
      </c>
      <c r="O8" s="2">
        <f t="shared" si="5"/>
        <v>1.3942924680690238</v>
      </c>
      <c r="P8" s="2">
        <f t="shared" si="6"/>
        <v>2.1880208064160001</v>
      </c>
      <c r="Q8" s="2">
        <f t="shared" si="7"/>
        <v>0.28027252654467438</v>
      </c>
      <c r="R8" s="2">
        <f t="shared" si="8"/>
        <v>1.479196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11.094817435185185</v>
      </c>
      <c r="C9" s="2"/>
      <c r="D9">
        <v>5</v>
      </c>
      <c r="E9">
        <v>2010</v>
      </c>
      <c r="F9">
        <v>6</v>
      </c>
      <c r="G9">
        <v>30</v>
      </c>
      <c r="H9">
        <v>10.632562999999999</v>
      </c>
      <c r="I9">
        <v>12.364478</v>
      </c>
      <c r="J9" s="2">
        <f t="shared" si="0"/>
        <v>1.7319150000000008</v>
      </c>
      <c r="K9" s="2">
        <f t="shared" si="1"/>
        <v>1.2696605648148154</v>
      </c>
      <c r="L9" s="2">
        <f t="shared" si="2"/>
        <v>1.5351567129629622</v>
      </c>
      <c r="M9" s="2">
        <f t="shared" si="3"/>
        <v>1.6120379498458759</v>
      </c>
      <c r="N9" s="2">
        <f t="shared" si="4"/>
        <v>2.3567061333552468</v>
      </c>
      <c r="O9" s="2">
        <f t="shared" si="5"/>
        <v>1.94912793925981</v>
      </c>
      <c r="P9" s="2">
        <f t="shared" si="6"/>
        <v>2.9995295672250024</v>
      </c>
      <c r="Q9" s="2">
        <f t="shared" si="7"/>
        <v>10.67375757764275</v>
      </c>
      <c r="R9" s="2">
        <f t="shared" si="8"/>
        <v>1.7319150000000008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4.4302767865875357</v>
      </c>
      <c r="D10">
        <v>6</v>
      </c>
      <c r="E10">
        <v>2010</v>
      </c>
      <c r="F10">
        <v>7</v>
      </c>
      <c r="G10">
        <v>31</v>
      </c>
      <c r="H10">
        <v>12.899336999999999</v>
      </c>
      <c r="I10">
        <v>17.944284</v>
      </c>
      <c r="J10" s="2">
        <f t="shared" si="0"/>
        <v>5.0449470000000005</v>
      </c>
      <c r="K10" s="2">
        <f t="shared" si="1"/>
        <v>6.849466564814815</v>
      </c>
      <c r="L10" s="2">
        <f t="shared" si="2"/>
        <v>3.801930712962962</v>
      </c>
      <c r="M10" s="2">
        <f t="shared" si="3"/>
        <v>46.915192222516062</v>
      </c>
      <c r="N10" s="2">
        <f t="shared" si="4"/>
        <v>14.454677146171056</v>
      </c>
      <c r="O10" s="2">
        <f t="shared" si="5"/>
        <v>26.041197300182361</v>
      </c>
      <c r="P10" s="2">
        <f t="shared" si="6"/>
        <v>25.451490232809004</v>
      </c>
      <c r="Q10" s="2">
        <f t="shared" si="7"/>
        <v>78.267245268120774</v>
      </c>
      <c r="R10" s="2">
        <f t="shared" si="8"/>
        <v>5.0449470000000005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2.4385772466835913</v>
      </c>
      <c r="D11">
        <v>7</v>
      </c>
      <c r="E11">
        <v>2010</v>
      </c>
      <c r="F11">
        <v>8</v>
      </c>
      <c r="G11">
        <v>31</v>
      </c>
      <c r="H11">
        <v>13.729644</v>
      </c>
      <c r="I11">
        <v>17.621203999999999</v>
      </c>
      <c r="J11" s="2">
        <f t="shared" si="0"/>
        <v>3.8915599999999984</v>
      </c>
      <c r="K11" s="2">
        <f t="shared" si="1"/>
        <v>6.5263865648148141</v>
      </c>
      <c r="L11" s="2">
        <f t="shared" si="2"/>
        <v>4.6322377129629633</v>
      </c>
      <c r="M11" s="2">
        <f t="shared" si="3"/>
        <v>42.593721593395308</v>
      </c>
      <c r="N11" s="2">
        <f t="shared" si="4"/>
        <v>21.457626229396343</v>
      </c>
      <c r="O11" s="2">
        <f t="shared" si="5"/>
        <v>30.231773974909984</v>
      </c>
      <c r="P11" s="2">
        <f t="shared" si="6"/>
        <v>15.144239233599988</v>
      </c>
      <c r="Q11" s="2">
        <f t="shared" si="7"/>
        <v>72.655127451512612</v>
      </c>
      <c r="R11" s="2">
        <f t="shared" si="8"/>
        <v>3.8915599999999984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0.97047816088195682</v>
      </c>
      <c r="C12" s="6"/>
      <c r="D12">
        <v>8</v>
      </c>
      <c r="E12">
        <v>2010</v>
      </c>
      <c r="F12">
        <v>9</v>
      </c>
      <c r="G12">
        <v>30</v>
      </c>
      <c r="H12">
        <v>12.365583000000001</v>
      </c>
      <c r="I12">
        <v>14.150831</v>
      </c>
      <c r="J12" s="2">
        <f t="shared" si="0"/>
        <v>1.7852479999999993</v>
      </c>
      <c r="K12" s="2">
        <f t="shared" si="1"/>
        <v>3.0560135648148155</v>
      </c>
      <c r="L12" s="2">
        <f t="shared" si="2"/>
        <v>3.2681767129629637</v>
      </c>
      <c r="M12" s="2">
        <f t="shared" si="3"/>
        <v>9.3392189083321568</v>
      </c>
      <c r="N12" s="2">
        <f t="shared" si="4"/>
        <v>10.680979027153402</v>
      </c>
      <c r="O12" s="2">
        <f t="shared" si="5"/>
        <v>9.9875923670267124</v>
      </c>
      <c r="P12" s="2">
        <f t="shared" si="6"/>
        <v>3.1871104215039976</v>
      </c>
      <c r="Q12" s="2">
        <f t="shared" si="7"/>
        <v>25.537101329584804</v>
      </c>
      <c r="R12" s="2">
        <f t="shared" si="8"/>
        <v>1.7852479999999993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2.0113988148148145</v>
      </c>
      <c r="D13">
        <v>9</v>
      </c>
      <c r="E13">
        <v>2010</v>
      </c>
      <c r="F13">
        <v>10</v>
      </c>
      <c r="G13">
        <v>31</v>
      </c>
      <c r="H13">
        <v>10.518193</v>
      </c>
      <c r="I13">
        <v>11.137532999999999</v>
      </c>
      <c r="J13" s="2">
        <f t="shared" si="0"/>
        <v>0.61933999999999934</v>
      </c>
      <c r="K13" s="2">
        <f t="shared" si="1"/>
        <v>4.2715564814814755E-2</v>
      </c>
      <c r="L13" s="2">
        <f t="shared" si="2"/>
        <v>1.420786712962963</v>
      </c>
      <c r="M13" s="2">
        <f t="shared" si="3"/>
        <v>1.8246194774486403E-3</v>
      </c>
      <c r="N13" s="2">
        <f t="shared" si="4"/>
        <v>2.0186348837321009</v>
      </c>
      <c r="O13" s="2">
        <f t="shared" si="5"/>
        <v>6.0689706925597053E-2</v>
      </c>
      <c r="P13" s="2">
        <f t="shared" si="6"/>
        <v>0.38358203559999915</v>
      </c>
      <c r="Q13" s="2">
        <f t="shared" si="7"/>
        <v>4.1621170049450615</v>
      </c>
      <c r="R13" s="2">
        <f t="shared" si="8"/>
        <v>0.61933999999999934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7.8354280000000003</v>
      </c>
      <c r="I14">
        <v>9.6229460000000007</v>
      </c>
      <c r="J14" s="2">
        <f t="shared" si="0"/>
        <v>1.7875180000000004</v>
      </c>
      <c r="K14" s="2">
        <f t="shared" si="1"/>
        <v>-1.471871435185184</v>
      </c>
      <c r="L14" s="2">
        <f t="shared" si="2"/>
        <v>-1.2619782870370368</v>
      </c>
      <c r="M14" s="2">
        <f t="shared" si="3"/>
        <v>2.1664055217140934</v>
      </c>
      <c r="N14" s="2">
        <f t="shared" si="4"/>
        <v>1.5925891969529338</v>
      </c>
      <c r="O14" s="2">
        <f t="shared" si="5"/>
        <v>1.8574697925137436</v>
      </c>
      <c r="P14" s="2">
        <f t="shared" si="6"/>
        <v>3.1952206003240016</v>
      </c>
      <c r="Q14" s="2">
        <f t="shared" si="7"/>
        <v>0.27619198990119409</v>
      </c>
      <c r="R14" s="2">
        <f t="shared" si="8"/>
        <v>1.7875180000000004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0.50179244519447985</v>
      </c>
      <c r="D15">
        <v>11</v>
      </c>
      <c r="E15">
        <v>2010</v>
      </c>
      <c r="F15">
        <v>12</v>
      </c>
      <c r="G15">
        <v>31</v>
      </c>
      <c r="H15">
        <v>5.4912939999999999</v>
      </c>
      <c r="I15">
        <v>6.9719420000000003</v>
      </c>
      <c r="J15" s="2">
        <f t="shared" si="0"/>
        <v>1.4806480000000004</v>
      </c>
      <c r="K15" s="2">
        <f t="shared" si="1"/>
        <v>-4.1228754351851844</v>
      </c>
      <c r="L15" s="2">
        <f t="shared" si="2"/>
        <v>-3.6061122870370372</v>
      </c>
      <c r="M15" s="2">
        <f t="shared" si="3"/>
        <v>16.998101854053424</v>
      </c>
      <c r="N15" s="2">
        <f t="shared" si="4"/>
        <v>13.004045826719491</v>
      </c>
      <c r="O15" s="2">
        <f t="shared" si="5"/>
        <v>14.867551764744466</v>
      </c>
      <c r="P15" s="2">
        <f t="shared" si="6"/>
        <v>2.1923184999040011</v>
      </c>
      <c r="Q15" s="2">
        <f t="shared" si="7"/>
        <v>4.5175984354698588</v>
      </c>
      <c r="R15" s="2">
        <f t="shared" si="8"/>
        <v>1.4806480000000004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4.7974399999999999</v>
      </c>
      <c r="I16">
        <v>5.7269500000000004</v>
      </c>
      <c r="J16" s="2">
        <f t="shared" si="0"/>
        <v>0.9295100000000005</v>
      </c>
      <c r="K16" s="2">
        <f t="shared" si="1"/>
        <v>-5.3678674351851843</v>
      </c>
      <c r="L16" s="2">
        <f t="shared" si="2"/>
        <v>-4.2999662870370372</v>
      </c>
      <c r="M16" s="2">
        <f t="shared" si="3"/>
        <v>28.814000801721569</v>
      </c>
      <c r="N16" s="2">
        <f t="shared" si="4"/>
        <v>18.489710069655082</v>
      </c>
      <c r="O16" s="2">
        <f t="shared" si="5"/>
        <v>23.08164900458026</v>
      </c>
      <c r="P16" s="2">
        <f t="shared" si="6"/>
        <v>0.86398884010000099</v>
      </c>
      <c r="Q16" s="2">
        <f t="shared" si="7"/>
        <v>11.359975582827488</v>
      </c>
      <c r="R16" s="2">
        <f t="shared" si="8"/>
        <v>0.9295100000000005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4" x14ac:dyDescent="0.3">
      <c r="D17">
        <v>13</v>
      </c>
      <c r="E17">
        <v>2011</v>
      </c>
      <c r="F17">
        <v>2</v>
      </c>
      <c r="G17">
        <v>28</v>
      </c>
      <c r="H17">
        <v>4.3039129999999997</v>
      </c>
      <c r="I17">
        <v>5.5398800000000001</v>
      </c>
      <c r="J17" s="2">
        <f t="shared" si="0"/>
        <v>1.2359670000000005</v>
      </c>
      <c r="K17" s="2">
        <f t="shared" si="1"/>
        <v>-5.5549374351851846</v>
      </c>
      <c r="L17" s="2">
        <f t="shared" si="2"/>
        <v>-4.7934932870370375</v>
      </c>
      <c r="M17" s="2">
        <f t="shared" si="3"/>
        <v>30.857329908821757</v>
      </c>
      <c r="N17" s="2">
        <f t="shared" si="4"/>
        <v>22.977577892869142</v>
      </c>
      <c r="O17" s="2">
        <f t="shared" si="5"/>
        <v>26.627555305470921</v>
      </c>
      <c r="P17" s="2">
        <f t="shared" si="6"/>
        <v>1.5276144250890011</v>
      </c>
      <c r="Q17" s="2">
        <f t="shared" si="7"/>
        <v>12.655993282959527</v>
      </c>
      <c r="R17" s="2">
        <f t="shared" si="8"/>
        <v>1.2359670000000005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4" x14ac:dyDescent="0.3">
      <c r="D18">
        <v>14</v>
      </c>
      <c r="E18">
        <v>2011</v>
      </c>
      <c r="F18">
        <v>3</v>
      </c>
      <c r="G18">
        <v>31</v>
      </c>
      <c r="H18">
        <v>5.3128789999999997</v>
      </c>
      <c r="I18">
        <v>6.6660279999999998</v>
      </c>
      <c r="J18" s="2">
        <f t="shared" si="0"/>
        <v>1.3531490000000002</v>
      </c>
      <c r="K18" s="2">
        <f t="shared" si="1"/>
        <v>-4.4287894351851849</v>
      </c>
      <c r="L18" s="2">
        <f t="shared" si="2"/>
        <v>-3.7845272870370374</v>
      </c>
      <c r="M18" s="2">
        <f t="shared" si="3"/>
        <v>19.614175861207908</v>
      </c>
      <c r="N18" s="2">
        <f t="shared" si="4"/>
        <v>14.322646786327919</v>
      </c>
      <c r="O18" s="2">
        <f t="shared" si="5"/>
        <v>16.760874465999681</v>
      </c>
      <c r="P18" s="2">
        <f t="shared" si="6"/>
        <v>1.8310122162010005</v>
      </c>
      <c r="Q18" s="2">
        <f t="shared" si="7"/>
        <v>5.9116003746751575</v>
      </c>
      <c r="R18" s="2">
        <f t="shared" si="8"/>
        <v>1.3531490000000002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4" x14ac:dyDescent="0.3">
      <c r="D19">
        <v>15</v>
      </c>
      <c r="E19">
        <v>2011</v>
      </c>
      <c r="F19">
        <v>4</v>
      </c>
      <c r="G19">
        <v>30</v>
      </c>
      <c r="H19">
        <v>5.7033620000000003</v>
      </c>
      <c r="I19">
        <v>7.4212160000000003</v>
      </c>
      <c r="J19" s="2">
        <f t="shared" si="0"/>
        <v>1.717854</v>
      </c>
      <c r="K19" s="2">
        <f t="shared" si="1"/>
        <v>-3.6736014351851844</v>
      </c>
      <c r="L19" s="2">
        <f t="shared" si="2"/>
        <v>-3.3940442870370369</v>
      </c>
      <c r="M19" s="2">
        <f t="shared" si="3"/>
        <v>13.495347504594648</v>
      </c>
      <c r="N19" s="2">
        <f t="shared" si="4"/>
        <v>11.519536622368747</v>
      </c>
      <c r="O19" s="2">
        <f t="shared" si="5"/>
        <v>12.468365963941334</v>
      </c>
      <c r="P19" s="2">
        <f t="shared" si="6"/>
        <v>2.9510223653160002</v>
      </c>
      <c r="Q19" s="2">
        <f t="shared" si="7"/>
        <v>2.8096138783573039</v>
      </c>
      <c r="R19" s="2">
        <f t="shared" si="8"/>
        <v>1.717854</v>
      </c>
      <c r="S19">
        <v>5.725752</v>
      </c>
      <c r="T19">
        <v>6.1887270000000001</v>
      </c>
      <c r="U19">
        <f t="shared" si="9"/>
        <v>0.46297500000000014</v>
      </c>
      <c r="V19"/>
      <c r="X19" s="1" t="s">
        <v>18</v>
      </c>
    </row>
    <row r="20" spans="4:24" x14ac:dyDescent="0.3">
      <c r="D20">
        <v>16</v>
      </c>
      <c r="E20">
        <v>2011</v>
      </c>
      <c r="F20">
        <v>5</v>
      </c>
      <c r="G20">
        <v>31</v>
      </c>
      <c r="H20">
        <v>7.4240199999999996</v>
      </c>
      <c r="I20">
        <v>8.8816199999999998</v>
      </c>
      <c r="J20" s="2">
        <f t="shared" si="0"/>
        <v>1.4576000000000002</v>
      </c>
      <c r="K20" s="2">
        <f t="shared" si="1"/>
        <v>-2.2131974351851849</v>
      </c>
      <c r="L20" s="2">
        <f t="shared" si="2"/>
        <v>-1.6733862870370375</v>
      </c>
      <c r="M20" s="2">
        <f t="shared" si="3"/>
        <v>4.8982428871102801</v>
      </c>
      <c r="N20" s="2">
        <f t="shared" si="4"/>
        <v>2.8002216656436025</v>
      </c>
      <c r="O20" s="2">
        <f t="shared" si="5"/>
        <v>3.7035342385444308</v>
      </c>
      <c r="P20" s="2">
        <f t="shared" si="6"/>
        <v>2.1245977600000008</v>
      </c>
      <c r="Q20" s="2">
        <f t="shared" si="7"/>
        <v>4.6563721673230647E-2</v>
      </c>
      <c r="R20" s="2">
        <f t="shared" si="8"/>
        <v>1.4576000000000002</v>
      </c>
      <c r="S20">
        <v>6.651535</v>
      </c>
      <c r="T20">
        <v>7.3997349999999997</v>
      </c>
      <c r="U20">
        <f t="shared" si="9"/>
        <v>0.74819999999999975</v>
      </c>
      <c r="V20"/>
      <c r="W20" s="1">
        <v>5.4004989999999999</v>
      </c>
      <c r="X20" s="1">
        <v>5.2936810000000003</v>
      </c>
    </row>
    <row r="21" spans="4:24" x14ac:dyDescent="0.3">
      <c r="D21">
        <v>17</v>
      </c>
      <c r="E21">
        <v>2011</v>
      </c>
      <c r="F21">
        <v>6</v>
      </c>
      <c r="G21">
        <v>30</v>
      </c>
      <c r="H21">
        <v>9.5370039999999996</v>
      </c>
      <c r="I21">
        <v>11.881873000000001</v>
      </c>
      <c r="J21" s="2">
        <f t="shared" si="0"/>
        <v>2.344869000000001</v>
      </c>
      <c r="K21" s="2">
        <f t="shared" si="1"/>
        <v>0.78705556481481587</v>
      </c>
      <c r="L21" s="2">
        <f t="shared" si="2"/>
        <v>0.43959771296296246</v>
      </c>
      <c r="M21" s="2">
        <f t="shared" si="3"/>
        <v>0.61945646210596883</v>
      </c>
      <c r="N21" s="2">
        <f t="shared" si="4"/>
        <v>0.19324614924226713</v>
      </c>
      <c r="O21" s="2">
        <f t="shared" si="5"/>
        <v>0.34598782626736574</v>
      </c>
      <c r="P21" s="2">
        <f t="shared" si="6"/>
        <v>5.4984106271610047</v>
      </c>
      <c r="Q21" s="2">
        <f t="shared" si="7"/>
        <v>7.7532548755987705</v>
      </c>
      <c r="R21" s="2">
        <f t="shared" si="8"/>
        <v>2.344869000000001</v>
      </c>
      <c r="S21">
        <v>8.1925410000000003</v>
      </c>
      <c r="T21">
        <v>9.4273530000000001</v>
      </c>
      <c r="U21">
        <f t="shared" si="9"/>
        <v>1.2348119999999998</v>
      </c>
      <c r="V21"/>
      <c r="W21" s="1">
        <v>6.2733090000000002</v>
      </c>
      <c r="X21" s="1">
        <v>6.2659289999999999</v>
      </c>
    </row>
    <row r="22" spans="4:24" x14ac:dyDescent="0.3">
      <c r="D22">
        <v>18</v>
      </c>
      <c r="E22">
        <v>2011</v>
      </c>
      <c r="F22">
        <v>7</v>
      </c>
      <c r="G22">
        <v>31</v>
      </c>
      <c r="H22">
        <v>12.066784</v>
      </c>
      <c r="I22">
        <v>16.148657</v>
      </c>
      <c r="J22" s="2">
        <f t="shared" si="0"/>
        <v>4.0818729999999999</v>
      </c>
      <c r="K22" s="2">
        <f t="shared" si="1"/>
        <v>5.0538395648148153</v>
      </c>
      <c r="L22" s="2">
        <f t="shared" si="2"/>
        <v>2.969377712962963</v>
      </c>
      <c r="M22" s="2">
        <f t="shared" si="3"/>
        <v>25.541294346887604</v>
      </c>
      <c r="N22" s="2">
        <f t="shared" si="4"/>
        <v>8.8172040022411569</v>
      </c>
      <c r="O22" s="2">
        <f t="shared" si="5"/>
        <v>15.006758568651552</v>
      </c>
      <c r="P22" s="2">
        <f t="shared" si="6"/>
        <v>16.661687188128997</v>
      </c>
      <c r="Q22" s="2">
        <f t="shared" si="7"/>
        <v>49.720136617060696</v>
      </c>
      <c r="R22" s="2">
        <f t="shared" si="8"/>
        <v>4.0818729999999999</v>
      </c>
      <c r="S22">
        <v>10.529388000000001</v>
      </c>
      <c r="T22">
        <v>12.164102</v>
      </c>
      <c r="U22">
        <f t="shared" si="9"/>
        <v>1.6347139999999989</v>
      </c>
      <c r="V22"/>
      <c r="W22" s="1">
        <v>7.2631180000000004</v>
      </c>
      <c r="X22" s="1">
        <v>7.403867</v>
      </c>
    </row>
    <row r="23" spans="4:24" x14ac:dyDescent="0.3">
      <c r="D23">
        <v>19</v>
      </c>
      <c r="E23">
        <v>2011</v>
      </c>
      <c r="F23">
        <v>8</v>
      </c>
      <c r="G23">
        <v>31</v>
      </c>
      <c r="H23">
        <v>14.113701000000001</v>
      </c>
      <c r="I23">
        <v>17.884912</v>
      </c>
      <c r="J23" s="2">
        <f t="shared" si="0"/>
        <v>3.7712109999999992</v>
      </c>
      <c r="K23" s="2">
        <f t="shared" si="1"/>
        <v>6.7900945648148152</v>
      </c>
      <c r="L23" s="2">
        <f t="shared" si="2"/>
        <v>5.0162947129629636</v>
      </c>
      <c r="M23" s="2">
        <f t="shared" si="3"/>
        <v>46.105384199127698</v>
      </c>
      <c r="N23" s="2">
        <f t="shared" si="4"/>
        <v>25.163212647300181</v>
      </c>
      <c r="O23" s="2">
        <f t="shared" si="5"/>
        <v>34.061115465999116</v>
      </c>
      <c r="P23" s="2">
        <f t="shared" si="6"/>
        <v>14.222032406520993</v>
      </c>
      <c r="Q23" s="2">
        <f t="shared" si="7"/>
        <v>77.220256655356707</v>
      </c>
      <c r="R23" s="2">
        <f t="shared" si="8"/>
        <v>3.7712109999999992</v>
      </c>
      <c r="S23">
        <v>12.893722</v>
      </c>
      <c r="T23">
        <v>14.740093</v>
      </c>
      <c r="U23">
        <f t="shared" si="9"/>
        <v>1.8463709999999995</v>
      </c>
      <c r="V23"/>
      <c r="W23" s="1">
        <v>7.6827030000000001</v>
      </c>
      <c r="X23" s="1">
        <v>7.7542350000000004</v>
      </c>
    </row>
    <row r="24" spans="4:24" x14ac:dyDescent="0.3">
      <c r="D24">
        <v>20</v>
      </c>
      <c r="E24">
        <v>2011</v>
      </c>
      <c r="F24">
        <v>9</v>
      </c>
      <c r="G24">
        <v>30</v>
      </c>
      <c r="H24">
        <v>12.620493</v>
      </c>
      <c r="I24">
        <v>15.402051999999999</v>
      </c>
      <c r="J24" s="2">
        <f t="shared" si="0"/>
        <v>2.7815589999999997</v>
      </c>
      <c r="K24" s="2">
        <f t="shared" si="1"/>
        <v>4.3072345648148147</v>
      </c>
      <c r="L24" s="2">
        <f t="shared" si="2"/>
        <v>3.5230867129629626</v>
      </c>
      <c r="M24" s="2">
        <f t="shared" si="3"/>
        <v>18.552269596335467</v>
      </c>
      <c r="N24" s="2">
        <f t="shared" si="4"/>
        <v>12.412139987056172</v>
      </c>
      <c r="O24" s="2">
        <f t="shared" si="5"/>
        <v>15.174760864913882</v>
      </c>
      <c r="P24" s="2">
        <f t="shared" si="6"/>
        <v>7.7370704704809983</v>
      </c>
      <c r="Q24" s="2">
        <f t="shared" si="7"/>
        <v>39.74855756598226</v>
      </c>
      <c r="R24" s="2">
        <f t="shared" si="8"/>
        <v>2.7815589999999997</v>
      </c>
      <c r="S24">
        <v>13.478433000000001</v>
      </c>
      <c r="T24">
        <v>15.472922000000001</v>
      </c>
      <c r="U24">
        <f t="shared" si="9"/>
        <v>1.9944889999999997</v>
      </c>
      <c r="V24"/>
      <c r="W24" s="1">
        <v>9.5316720000000004</v>
      </c>
      <c r="X24" s="1">
        <v>9.7394800000000004</v>
      </c>
    </row>
    <row r="25" spans="4:24" x14ac:dyDescent="0.3">
      <c r="D25">
        <v>21</v>
      </c>
      <c r="E25">
        <v>2011</v>
      </c>
      <c r="F25">
        <v>10</v>
      </c>
      <c r="G25">
        <v>31</v>
      </c>
      <c r="H25">
        <v>10.699263</v>
      </c>
      <c r="I25">
        <v>11.311054</v>
      </c>
      <c r="J25" s="2">
        <f t="shared" si="0"/>
        <v>0.6117910000000002</v>
      </c>
      <c r="K25" s="2">
        <f t="shared" si="1"/>
        <v>0.21623656481481568</v>
      </c>
      <c r="L25" s="2">
        <f t="shared" si="2"/>
        <v>1.6018567129629631</v>
      </c>
      <c r="M25" s="2">
        <f t="shared" si="3"/>
        <v>4.675825196291198E-2</v>
      </c>
      <c r="N25" s="2">
        <f t="shared" si="4"/>
        <v>2.5659449288645084</v>
      </c>
      <c r="O25" s="2">
        <f t="shared" si="5"/>
        <v>0.34637999293666338</v>
      </c>
      <c r="P25" s="2">
        <f t="shared" si="6"/>
        <v>0.37428822768100023</v>
      </c>
      <c r="Q25" s="2">
        <f t="shared" si="7"/>
        <v>4.9002361971061577</v>
      </c>
      <c r="R25" s="2">
        <f t="shared" si="8"/>
        <v>0.6117910000000002</v>
      </c>
      <c r="S25">
        <v>12.416278</v>
      </c>
      <c r="T25">
        <v>14.415647999999999</v>
      </c>
      <c r="U25">
        <f t="shared" si="9"/>
        <v>1.999369999999999</v>
      </c>
      <c r="V25"/>
      <c r="W25" s="1">
        <v>12.017338000000001</v>
      </c>
      <c r="X25" s="1">
        <v>12.316566</v>
      </c>
    </row>
    <row r="26" spans="4:24" x14ac:dyDescent="0.3">
      <c r="D26">
        <v>22</v>
      </c>
      <c r="E26">
        <v>2011</v>
      </c>
      <c r="F26">
        <v>11</v>
      </c>
      <c r="G26">
        <v>30</v>
      </c>
      <c r="H26">
        <v>8.1206899999999997</v>
      </c>
      <c r="I26">
        <v>9.0141100000000005</v>
      </c>
      <c r="J26" s="2">
        <f t="shared" si="0"/>
        <v>0.89342000000000077</v>
      </c>
      <c r="K26" s="2">
        <f t="shared" si="1"/>
        <v>-2.0807074351851842</v>
      </c>
      <c r="L26" s="2">
        <f t="shared" si="2"/>
        <v>-0.97671628703703739</v>
      </c>
      <c r="M26" s="2">
        <f t="shared" si="3"/>
        <v>4.3293434308349079</v>
      </c>
      <c r="N26" s="2">
        <f t="shared" si="4"/>
        <v>0.95397470536341644</v>
      </c>
      <c r="O26" s="2">
        <f t="shared" si="5"/>
        <v>2.0322608405044305</v>
      </c>
      <c r="P26" s="2">
        <f t="shared" si="6"/>
        <v>0.79819929640000142</v>
      </c>
      <c r="Q26" s="2">
        <f t="shared" si="7"/>
        <v>6.9382714341563951E-3</v>
      </c>
      <c r="R26" s="2">
        <f t="shared" si="8"/>
        <v>0.89342000000000077</v>
      </c>
      <c r="S26">
        <v>7.2547030000000001</v>
      </c>
      <c r="T26">
        <v>8.0990950000000002</v>
      </c>
      <c r="U26">
        <f t="shared" si="9"/>
        <v>0.84439200000000003</v>
      </c>
      <c r="V26"/>
      <c r="W26" s="1">
        <v>18.428984</v>
      </c>
      <c r="X26" s="1">
        <v>18.787785</v>
      </c>
    </row>
    <row r="27" spans="4:24" x14ac:dyDescent="0.3">
      <c r="D27">
        <v>23</v>
      </c>
      <c r="E27">
        <v>2011</v>
      </c>
      <c r="F27">
        <v>12</v>
      </c>
      <c r="G27">
        <v>31</v>
      </c>
      <c r="H27">
        <v>5.9106379999999996</v>
      </c>
      <c r="I27">
        <v>5.8945230000000004</v>
      </c>
      <c r="J27" s="2">
        <f t="shared" si="0"/>
        <v>-1.6114999999999213E-2</v>
      </c>
      <c r="K27" s="2">
        <f t="shared" si="1"/>
        <v>-5.2002944351851843</v>
      </c>
      <c r="L27" s="2">
        <f t="shared" si="2"/>
        <v>-3.1867682870370375</v>
      </c>
      <c r="M27" s="2">
        <f t="shared" si="3"/>
        <v>27.043062212617993</v>
      </c>
      <c r="N27" s="2">
        <f t="shared" si="4"/>
        <v>10.155492115264975</v>
      </c>
      <c r="O27" s="2">
        <f t="shared" si="5"/>
        <v>16.572133389303328</v>
      </c>
      <c r="P27" s="2">
        <f t="shared" si="6"/>
        <v>2.5969322499997462E-4</v>
      </c>
      <c r="Q27" s="2">
        <f t="shared" si="7"/>
        <v>10.258461350381173</v>
      </c>
      <c r="R27" s="2">
        <f t="shared" si="8"/>
        <v>1.6114999999999213E-2</v>
      </c>
      <c r="S27">
        <v>3.306524</v>
      </c>
      <c r="T27">
        <v>3.2822840000000002</v>
      </c>
      <c r="U27">
        <f t="shared" si="9"/>
        <v>-2.4239999999999817E-2</v>
      </c>
      <c r="V27"/>
      <c r="W27" s="1">
        <v>18.51454</v>
      </c>
      <c r="X27" s="1">
        <v>18.881485000000001</v>
      </c>
    </row>
    <row r="28" spans="4:24" x14ac:dyDescent="0.3">
      <c r="D28">
        <v>24</v>
      </c>
      <c r="E28">
        <v>2012</v>
      </c>
      <c r="F28">
        <v>1</v>
      </c>
      <c r="G28">
        <v>31</v>
      </c>
      <c r="H28">
        <v>4.9040330000000001</v>
      </c>
      <c r="I28">
        <v>5.5910279999999997</v>
      </c>
      <c r="J28" s="2">
        <f t="shared" si="0"/>
        <v>0.68699499999999958</v>
      </c>
      <c r="K28" s="2">
        <f t="shared" si="1"/>
        <v>-5.503789435185185</v>
      </c>
      <c r="L28" s="2">
        <f t="shared" si="2"/>
        <v>-4.193373287037037</v>
      </c>
      <c r="M28" s="2">
        <f t="shared" si="3"/>
        <v>30.291698146856056</v>
      </c>
      <c r="N28" s="2">
        <f t="shared" si="4"/>
        <v>17.584379524435803</v>
      </c>
      <c r="O28" s="2">
        <f t="shared" si="5"/>
        <v>23.079443594982216</v>
      </c>
      <c r="P28" s="2">
        <f t="shared" si="6"/>
        <v>0.47196213002499943</v>
      </c>
      <c r="Q28" s="2">
        <f t="shared" si="7"/>
        <v>12.294688691804788</v>
      </c>
      <c r="R28" s="2">
        <f t="shared" si="8"/>
        <v>0.68699499999999958</v>
      </c>
      <c r="S28">
        <v>4.1439440000000003</v>
      </c>
      <c r="T28">
        <v>3.927359</v>
      </c>
      <c r="U28">
        <f t="shared" si="9"/>
        <v>-0.21658500000000025</v>
      </c>
      <c r="V28"/>
      <c r="W28" s="1">
        <v>14.169878000000001</v>
      </c>
      <c r="X28" s="1">
        <v>14.327498</v>
      </c>
    </row>
    <row r="29" spans="4:24" x14ac:dyDescent="0.3">
      <c r="D29">
        <v>25</v>
      </c>
      <c r="E29">
        <v>2012</v>
      </c>
      <c r="F29">
        <v>2</v>
      </c>
      <c r="G29">
        <v>29</v>
      </c>
      <c r="H29">
        <v>4.7825350000000002</v>
      </c>
      <c r="I29">
        <v>5.7675640000000001</v>
      </c>
      <c r="J29" s="2">
        <f t="shared" si="0"/>
        <v>0.98502899999999993</v>
      </c>
      <c r="K29" s="2">
        <f t="shared" si="1"/>
        <v>-5.3272534351851846</v>
      </c>
      <c r="L29" s="2">
        <f t="shared" si="2"/>
        <v>-4.3148712870370369</v>
      </c>
      <c r="M29" s="2">
        <f t="shared" si="3"/>
        <v>28.37962916269235</v>
      </c>
      <c r="N29" s="2">
        <f t="shared" si="4"/>
        <v>18.618114223696654</v>
      </c>
      <c r="O29" s="2">
        <f t="shared" si="5"/>
        <v>22.986412886249973</v>
      </c>
      <c r="P29" s="2">
        <f t="shared" si="6"/>
        <v>0.9702821308409999</v>
      </c>
      <c r="Q29" s="2">
        <f t="shared" si="7"/>
        <v>11.087849656540046</v>
      </c>
      <c r="R29" s="2">
        <f t="shared" si="8"/>
        <v>0.98502899999999993</v>
      </c>
      <c r="S29">
        <v>4.8668040000000001</v>
      </c>
      <c r="T29">
        <v>5.1388389999999999</v>
      </c>
      <c r="U29">
        <f t="shared" si="9"/>
        <v>0.2720349999999998</v>
      </c>
      <c r="V29"/>
      <c r="W29" s="1">
        <v>11.696740999999999</v>
      </c>
      <c r="X29" s="1">
        <v>11.818678</v>
      </c>
    </row>
    <row r="30" spans="4:24" x14ac:dyDescent="0.3">
      <c r="D30">
        <v>26</v>
      </c>
      <c r="E30">
        <v>2012</v>
      </c>
      <c r="F30">
        <v>3</v>
      </c>
      <c r="G30">
        <v>31</v>
      </c>
      <c r="H30">
        <v>4.4081659999999996</v>
      </c>
      <c r="I30">
        <v>6.0292329999999996</v>
      </c>
      <c r="J30" s="2">
        <f t="shared" si="0"/>
        <v>1.621067</v>
      </c>
      <c r="K30" s="2">
        <f t="shared" si="1"/>
        <v>-5.0655844351851851</v>
      </c>
      <c r="L30" s="2">
        <f t="shared" si="2"/>
        <v>-4.6892402870370375</v>
      </c>
      <c r="M30" s="2">
        <f t="shared" si="3"/>
        <v>25.66014566999041</v>
      </c>
      <c r="N30" s="2">
        <f t="shared" si="4"/>
        <v>21.988974469571197</v>
      </c>
      <c r="O30" s="2">
        <f t="shared" si="5"/>
        <v>23.753742610858126</v>
      </c>
      <c r="P30" s="2">
        <f t="shared" si="6"/>
        <v>2.627858218489</v>
      </c>
      <c r="Q30" s="2">
        <f t="shared" si="7"/>
        <v>9.4136873192876589</v>
      </c>
      <c r="R30" s="2">
        <f t="shared" si="8"/>
        <v>1.621067</v>
      </c>
      <c r="S30">
        <v>4.7258519999999997</v>
      </c>
      <c r="T30">
        <v>4.2618510000000001</v>
      </c>
      <c r="U30">
        <f t="shared" si="9"/>
        <v>-0.46400099999999966</v>
      </c>
      <c r="V30"/>
      <c r="W30" s="1">
        <v>6.7527619999999997</v>
      </c>
      <c r="X30" s="1">
        <v>6.7781269999999996</v>
      </c>
    </row>
    <row r="31" spans="4:24" x14ac:dyDescent="0.3">
      <c r="D31">
        <v>27</v>
      </c>
      <c r="E31">
        <v>2012</v>
      </c>
      <c r="F31">
        <v>4</v>
      </c>
      <c r="G31">
        <v>30</v>
      </c>
      <c r="H31">
        <v>6.8728590000000001</v>
      </c>
      <c r="I31">
        <v>7.5388890000000002</v>
      </c>
      <c r="J31" s="2">
        <f t="shared" si="0"/>
        <v>0.66603000000000012</v>
      </c>
      <c r="K31" s="2">
        <f t="shared" si="1"/>
        <v>-3.5559284351851845</v>
      </c>
      <c r="L31" s="2">
        <f t="shared" si="2"/>
        <v>-2.2245472870370371</v>
      </c>
      <c r="M31" s="2">
        <f t="shared" si="3"/>
        <v>12.644627036158555</v>
      </c>
      <c r="N31" s="2">
        <f t="shared" si="4"/>
        <v>4.9486106322638417</v>
      </c>
      <c r="O31" s="2">
        <f t="shared" si="5"/>
        <v>7.9103309533890585</v>
      </c>
      <c r="P31" s="2">
        <f t="shared" si="6"/>
        <v>0.44359596090000014</v>
      </c>
      <c r="Q31" s="2">
        <f t="shared" si="7"/>
        <v>2.4289761339932858</v>
      </c>
      <c r="R31" s="2">
        <f t="shared" si="8"/>
        <v>0.66603000000000012</v>
      </c>
      <c r="S31">
        <v>5.8077240000000003</v>
      </c>
      <c r="T31">
        <v>6.2101850000000001</v>
      </c>
      <c r="U31">
        <f t="shared" si="9"/>
        <v>0.40246099999999974</v>
      </c>
      <c r="V31"/>
      <c r="W31" s="1">
        <v>4.6095480000000002</v>
      </c>
      <c r="X31" s="1">
        <v>4.5989959999999996</v>
      </c>
    </row>
    <row r="32" spans="4:24" x14ac:dyDescent="0.3">
      <c r="D32">
        <v>28</v>
      </c>
      <c r="E32">
        <v>2012</v>
      </c>
      <c r="F32">
        <v>5</v>
      </c>
      <c r="G32">
        <v>31</v>
      </c>
      <c r="H32">
        <v>8.3156440000000007</v>
      </c>
      <c r="I32">
        <v>9.6521509999999999</v>
      </c>
      <c r="J32" s="2">
        <f t="shared" si="0"/>
        <v>1.3365069999999992</v>
      </c>
      <c r="K32" s="2">
        <f t="shared" si="1"/>
        <v>-1.4426664351851848</v>
      </c>
      <c r="L32" s="2">
        <f t="shared" si="2"/>
        <v>-0.78176228703703643</v>
      </c>
      <c r="M32" s="2">
        <f t="shared" si="3"/>
        <v>2.0812864432099292</v>
      </c>
      <c r="N32" s="2">
        <f t="shared" si="4"/>
        <v>0.61115227343337775</v>
      </c>
      <c r="O32" s="2">
        <f t="shared" si="5"/>
        <v>1.1278222118019385</v>
      </c>
      <c r="P32" s="2">
        <f t="shared" si="6"/>
        <v>1.7862509610489978</v>
      </c>
      <c r="Q32" s="2">
        <f t="shared" si="7"/>
        <v>0.30774169656035999</v>
      </c>
      <c r="R32" s="2">
        <f t="shared" si="8"/>
        <v>1.3365069999999992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9.8756970000000006</v>
      </c>
      <c r="I33">
        <v>12.711807</v>
      </c>
      <c r="J33" s="2">
        <f t="shared" si="0"/>
        <v>2.8361099999999997</v>
      </c>
      <c r="K33" s="2">
        <f t="shared" si="1"/>
        <v>1.6169895648148156</v>
      </c>
      <c r="L33" s="2">
        <f t="shared" si="2"/>
        <v>0.77829071296296348</v>
      </c>
      <c r="M33" s="2">
        <f t="shared" si="3"/>
        <v>2.6146552527200067</v>
      </c>
      <c r="N33" s="2">
        <f t="shared" si="4"/>
        <v>0.60573643388439802</v>
      </c>
      <c r="O33" s="2">
        <f t="shared" si="5"/>
        <v>1.2584879612533948</v>
      </c>
      <c r="P33" s="2">
        <f t="shared" si="6"/>
        <v>8.0435199320999988</v>
      </c>
      <c r="Q33" s="2">
        <f t="shared" si="7"/>
        <v>13.063892513867177</v>
      </c>
      <c r="R33" s="2">
        <f t="shared" si="8"/>
        <v>2.8361099999999997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12.984833999999999</v>
      </c>
      <c r="I34">
        <v>16.876681999999999</v>
      </c>
      <c r="J34" s="2">
        <f t="shared" si="0"/>
        <v>3.8918479999999995</v>
      </c>
      <c r="K34" s="2">
        <f t="shared" si="1"/>
        <v>5.7818645648148141</v>
      </c>
      <c r="L34" s="2">
        <f t="shared" si="2"/>
        <v>3.8874277129629622</v>
      </c>
      <c r="M34" s="2">
        <f t="shared" si="3"/>
        <v>33.429957845861203</v>
      </c>
      <c r="N34" s="2">
        <f t="shared" si="4"/>
        <v>15.112094223512447</v>
      </c>
      <c r="O34" s="2">
        <f t="shared" si="5"/>
        <v>22.476580541859647</v>
      </c>
      <c r="P34" s="2">
        <f t="shared" si="6"/>
        <v>15.146480855103997</v>
      </c>
      <c r="Q34" s="2">
        <f t="shared" si="7"/>
        <v>60.517130618295397</v>
      </c>
      <c r="R34" s="2">
        <f t="shared" si="8"/>
        <v>3.8918479999999995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14.687898000000001</v>
      </c>
      <c r="I35">
        <v>18.446539000000001</v>
      </c>
      <c r="J35" s="2">
        <f t="shared" si="0"/>
        <v>3.7586410000000008</v>
      </c>
      <c r="K35" s="2">
        <f t="shared" si="1"/>
        <v>7.3517215648148166</v>
      </c>
      <c r="L35" s="2">
        <f t="shared" si="2"/>
        <v>5.5904917129629634</v>
      </c>
      <c r="M35" s="2">
        <f t="shared" si="3"/>
        <v>54.047809966563214</v>
      </c>
      <c r="N35" s="2">
        <f t="shared" si="4"/>
        <v>31.253597592707568</v>
      </c>
      <c r="O35" s="2">
        <f t="shared" si="5"/>
        <v>41.099738484108343</v>
      </c>
      <c r="P35" s="2">
        <f t="shared" si="6"/>
        <v>14.127382166881006</v>
      </c>
      <c r="Q35" s="2">
        <f t="shared" si="7"/>
        <v>87.406282484594229</v>
      </c>
      <c r="R35" s="2">
        <f t="shared" si="8"/>
        <v>3.7586410000000008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12.981524</v>
      </c>
      <c r="I36">
        <v>14.266251</v>
      </c>
      <c r="J36" s="2">
        <f t="shared" si="0"/>
        <v>1.2847270000000002</v>
      </c>
      <c r="K36" s="2">
        <f t="shared" si="1"/>
        <v>3.1714335648148158</v>
      </c>
      <c r="L36" s="2">
        <f t="shared" si="2"/>
        <v>3.8841177129629632</v>
      </c>
      <c r="M36" s="2">
        <f t="shared" si="3"/>
        <v>10.05799085603401</v>
      </c>
      <c r="N36" s="2">
        <f t="shared" si="4"/>
        <v>15.086370408152639</v>
      </c>
      <c r="O36" s="2">
        <f t="shared" si="5"/>
        <v>12.318221284582499</v>
      </c>
      <c r="P36" s="2">
        <f t="shared" si="6"/>
        <v>1.6505234645290003</v>
      </c>
      <c r="Q36" s="2">
        <f t="shared" si="7"/>
        <v>26.71695566672518</v>
      </c>
      <c r="R36" s="2">
        <f t="shared" si="8"/>
        <v>1.2847270000000002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11.045548999999999</v>
      </c>
      <c r="I37">
        <v>10.601513000000001</v>
      </c>
      <c r="J37" s="2">
        <f t="shared" si="0"/>
        <v>-0.44403599999999877</v>
      </c>
      <c r="K37" s="2">
        <f t="shared" si="1"/>
        <v>-0.49330443518518408</v>
      </c>
      <c r="L37" s="2">
        <f t="shared" si="2"/>
        <v>1.9481427129629623</v>
      </c>
      <c r="M37" s="2">
        <f t="shared" si="3"/>
        <v>0.24334926577337349</v>
      </c>
      <c r="N37" s="2">
        <f t="shared" si="4"/>
        <v>3.7952600300706907</v>
      </c>
      <c r="O37" s="2">
        <f t="shared" si="5"/>
        <v>-0.96102744067832624</v>
      </c>
      <c r="P37" s="2">
        <f t="shared" si="6"/>
        <v>0.19716796929599889</v>
      </c>
      <c r="Q37" s="2">
        <f t="shared" si="7"/>
        <v>2.2623370039802508</v>
      </c>
      <c r="R37" s="2">
        <f t="shared" si="8"/>
        <v>0.44403599999999877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8.386495</v>
      </c>
      <c r="I38">
        <v>9.7765780000000007</v>
      </c>
      <c r="J38" s="2">
        <f t="shared" si="0"/>
        <v>1.3900830000000006</v>
      </c>
      <c r="K38" s="2">
        <f t="shared" si="1"/>
        <v>-1.318239435185184</v>
      </c>
      <c r="L38" s="2">
        <f t="shared" si="2"/>
        <v>-0.7109112870370371</v>
      </c>
      <c r="M38" s="2">
        <f t="shared" si="3"/>
        <v>1.7377552084773531</v>
      </c>
      <c r="N38" s="2">
        <f t="shared" si="4"/>
        <v>0.50539485803665651</v>
      </c>
      <c r="O38" s="2">
        <f t="shared" si="5"/>
        <v>0.93715129349047599</v>
      </c>
      <c r="P38" s="2">
        <f t="shared" si="6"/>
        <v>1.9323307468890016</v>
      </c>
      <c r="Q38" s="2">
        <f t="shared" si="7"/>
        <v>0.46127421568904614</v>
      </c>
      <c r="R38" s="2">
        <f t="shared" si="8"/>
        <v>1.3900830000000006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5.0949070000000001</v>
      </c>
      <c r="I39">
        <v>6.913138</v>
      </c>
      <c r="J39" s="2">
        <f t="shared" si="0"/>
        <v>1.8182309999999999</v>
      </c>
      <c r="K39" s="2">
        <f t="shared" si="1"/>
        <v>-4.1816794351851847</v>
      </c>
      <c r="L39" s="2">
        <f t="shared" si="2"/>
        <v>-4.0024992870370371</v>
      </c>
      <c r="M39" s="2">
        <f t="shared" si="3"/>
        <v>17.486442898650687</v>
      </c>
      <c r="N39" s="2">
        <f t="shared" si="4"/>
        <v>16.020000542731989</v>
      </c>
      <c r="O39" s="2">
        <f t="shared" si="5"/>
        <v>16.737168957946142</v>
      </c>
      <c r="P39" s="2">
        <f t="shared" si="6"/>
        <v>3.3059639693609997</v>
      </c>
      <c r="Q39" s="2">
        <f t="shared" si="7"/>
        <v>4.7710279497557124</v>
      </c>
      <c r="R39" s="2">
        <f t="shared" si="8"/>
        <v>1.8182309999999999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4.2086690000000004</v>
      </c>
      <c r="I40">
        <v>4.6715059999999999</v>
      </c>
      <c r="J40" s="2">
        <f t="shared" si="0"/>
        <v>0.4628369999999995</v>
      </c>
      <c r="K40" s="2">
        <f t="shared" si="1"/>
        <v>-6.4233114351851848</v>
      </c>
      <c r="L40" s="2">
        <f t="shared" si="2"/>
        <v>-4.8887372870370367</v>
      </c>
      <c r="M40" s="2">
        <f t="shared" si="3"/>
        <v>41.258929793380759</v>
      </c>
      <c r="N40" s="2">
        <f t="shared" si="4"/>
        <v>23.899752261666247</v>
      </c>
      <c r="O40" s="2">
        <f t="shared" si="5"/>
        <v>31.401882119441193</v>
      </c>
      <c r="P40" s="2">
        <f t="shared" si="6"/>
        <v>0.21421808856899954</v>
      </c>
      <c r="Q40" s="2">
        <f t="shared" si="7"/>
        <v>19.588593350794529</v>
      </c>
      <c r="R40" s="2">
        <f t="shared" si="8"/>
        <v>0.4628369999999995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4.1517220000000004</v>
      </c>
      <c r="I41">
        <v>5.9268229999999997</v>
      </c>
      <c r="J41" s="2">
        <f t="shared" si="0"/>
        <v>1.7751009999999994</v>
      </c>
      <c r="K41" s="2">
        <f t="shared" si="1"/>
        <v>-5.167994435185185</v>
      </c>
      <c r="L41" s="2">
        <f t="shared" si="2"/>
        <v>-4.9456842870370368</v>
      </c>
      <c r="M41" s="2">
        <f t="shared" si="3"/>
        <v>26.708166482105039</v>
      </c>
      <c r="N41" s="2">
        <f t="shared" si="4"/>
        <v>24.459793067045045</v>
      </c>
      <c r="O41" s="2">
        <f t="shared" si="5"/>
        <v>25.559268873590216</v>
      </c>
      <c r="P41" s="2">
        <f t="shared" si="6"/>
        <v>3.1509835602009977</v>
      </c>
      <c r="Q41" s="2">
        <f t="shared" si="7"/>
        <v>10.052598380038585</v>
      </c>
      <c r="R41" s="2">
        <f t="shared" si="8"/>
        <v>1.7751009999999994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5.8348639999999996</v>
      </c>
      <c r="I42">
        <v>7.2695530000000002</v>
      </c>
      <c r="J42" s="2">
        <f t="shared" si="0"/>
        <v>1.4346890000000005</v>
      </c>
      <c r="K42" s="2">
        <f t="shared" si="1"/>
        <v>-3.8252644351851846</v>
      </c>
      <c r="L42" s="2">
        <f t="shared" si="2"/>
        <v>-3.2625422870370375</v>
      </c>
      <c r="M42" s="2">
        <f t="shared" si="3"/>
        <v>14.632647999092629</v>
      </c>
      <c r="N42" s="2">
        <f t="shared" si="4"/>
        <v>10.644182174704863</v>
      </c>
      <c r="O42" s="2">
        <f t="shared" si="5"/>
        <v>12.480086978890514</v>
      </c>
      <c r="P42" s="2">
        <f t="shared" si="6"/>
        <v>2.0583325267210015</v>
      </c>
      <c r="Q42" s="2">
        <f t="shared" si="7"/>
        <v>3.3410476389321007</v>
      </c>
      <c r="R42" s="2">
        <f t="shared" si="8"/>
        <v>1.4346890000000005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7.0524519999999997</v>
      </c>
      <c r="I43">
        <v>9.0236800000000006</v>
      </c>
      <c r="J43" s="2">
        <f t="shared" si="0"/>
        <v>1.9712280000000009</v>
      </c>
      <c r="K43" s="2">
        <f t="shared" si="1"/>
        <v>-2.0711374351851841</v>
      </c>
      <c r="L43" s="2">
        <f t="shared" si="2"/>
        <v>-2.0449542870370374</v>
      </c>
      <c r="M43" s="2">
        <f t="shared" si="3"/>
        <v>4.2896102754254626</v>
      </c>
      <c r="N43" s="2">
        <f t="shared" si="4"/>
        <v>4.1818380360711576</v>
      </c>
      <c r="O43" s="2">
        <f t="shared" si="5"/>
        <v>4.2353813771248365</v>
      </c>
      <c r="P43" s="2">
        <f t="shared" si="6"/>
        <v>3.8857398279840036</v>
      </c>
      <c r="Q43" s="2">
        <f t="shared" si="7"/>
        <v>5.4355654002675021E-3</v>
      </c>
      <c r="R43" s="2">
        <f t="shared" si="8"/>
        <v>1.9712280000000009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9.1350409999999993</v>
      </c>
      <c r="I44">
        <v>10.714046</v>
      </c>
      <c r="J44" s="2">
        <f t="shared" si="0"/>
        <v>1.5790050000000004</v>
      </c>
      <c r="K44" s="2">
        <f t="shared" si="1"/>
        <v>-0.38077143518518497</v>
      </c>
      <c r="L44" s="2">
        <f t="shared" si="2"/>
        <v>3.7634712962962169E-2</v>
      </c>
      <c r="M44" s="2">
        <f t="shared" si="3"/>
        <v>0.14498688585298553</v>
      </c>
      <c r="N44" s="2">
        <f t="shared" si="4"/>
        <v>1.4163716198045528E-3</v>
      </c>
      <c r="O44" s="2">
        <f t="shared" si="5"/>
        <v>-1.4330223667689591E-2</v>
      </c>
      <c r="P44" s="2">
        <f t="shared" si="6"/>
        <v>2.4932567900250016</v>
      </c>
      <c r="Q44" s="2">
        <f t="shared" si="7"/>
        <v>2.61352396152897</v>
      </c>
      <c r="R44" s="2">
        <f t="shared" si="8"/>
        <v>1.5790050000000004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11.628033</v>
      </c>
      <c r="I45">
        <v>14.825206</v>
      </c>
      <c r="J45" s="2">
        <f t="shared" si="0"/>
        <v>3.1971729999999994</v>
      </c>
      <c r="K45" s="2">
        <f t="shared" si="1"/>
        <v>3.730388564814815</v>
      </c>
      <c r="L45" s="2">
        <f t="shared" si="2"/>
        <v>2.5306267129629632</v>
      </c>
      <c r="M45" s="2">
        <f t="shared" si="3"/>
        <v>13.915798844501134</v>
      </c>
      <c r="N45" s="2">
        <f t="shared" si="4"/>
        <v>6.4040715603617313</v>
      </c>
      <c r="O45" s="2">
        <f t="shared" si="5"/>
        <v>9.4402209518519413</v>
      </c>
      <c r="P45" s="2">
        <f t="shared" si="6"/>
        <v>10.221915191928996</v>
      </c>
      <c r="Q45" s="2">
        <f t="shared" si="7"/>
        <v>32.807689551818598</v>
      </c>
      <c r="R45" s="2">
        <f t="shared" si="8"/>
        <v>3.1971729999999994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13.474235</v>
      </c>
      <c r="I46">
        <v>18.854301</v>
      </c>
      <c r="J46" s="2">
        <f t="shared" si="0"/>
        <v>5.3800659999999993</v>
      </c>
      <c r="K46" s="2">
        <f t="shared" si="1"/>
        <v>7.7594835648148148</v>
      </c>
      <c r="L46" s="2">
        <f t="shared" si="2"/>
        <v>4.3768287129629631</v>
      </c>
      <c r="M46" s="2">
        <f t="shared" si="3"/>
        <v>60.209585192631224</v>
      </c>
      <c r="N46" s="2">
        <f t="shared" si="4"/>
        <v>19.156629582617029</v>
      </c>
      <c r="O46" s="2">
        <f t="shared" si="5"/>
        <v>33.96193046424569</v>
      </c>
      <c r="P46" s="2">
        <f t="shared" si="6"/>
        <v>28.945110164355992</v>
      </c>
      <c r="Q46" s="2">
        <f t="shared" si="7"/>
        <v>95.196994439844602</v>
      </c>
      <c r="R46" s="2">
        <f t="shared" si="8"/>
        <v>5.3800659999999993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14.039861999999999</v>
      </c>
      <c r="I47">
        <v>18.179331000000001</v>
      </c>
      <c r="J47" s="2">
        <f t="shared" si="0"/>
        <v>4.1394690000000018</v>
      </c>
      <c r="K47" s="2">
        <f t="shared" si="1"/>
        <v>7.0845135648148165</v>
      </c>
      <c r="L47" s="2">
        <f t="shared" si="2"/>
        <v>4.9424557129629623</v>
      </c>
      <c r="M47" s="2">
        <f t="shared" si="3"/>
        <v>50.19033245004514</v>
      </c>
      <c r="N47" s="2">
        <f t="shared" si="4"/>
        <v>24.427868474600224</v>
      </c>
      <c r="O47" s="2">
        <f t="shared" si="5"/>
        <v>35.014894541982592</v>
      </c>
      <c r="P47" s="2">
        <f t="shared" si="6"/>
        <v>17.135203601961017</v>
      </c>
      <c r="Q47" s="2">
        <f t="shared" si="7"/>
        <v>82.481356491927414</v>
      </c>
      <c r="R47" s="2">
        <f t="shared" si="8"/>
        <v>4.1394690000000018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12.713673999999999</v>
      </c>
      <c r="I48">
        <v>13.831529</v>
      </c>
      <c r="J48" s="2">
        <f t="shared" si="0"/>
        <v>1.1178550000000005</v>
      </c>
      <c r="K48" s="2">
        <f t="shared" si="1"/>
        <v>2.736711564814815</v>
      </c>
      <c r="L48" s="2">
        <f t="shared" si="2"/>
        <v>3.6162677129629621</v>
      </c>
      <c r="M48" s="2">
        <f t="shared" si="3"/>
        <v>7.4895901889911531</v>
      </c>
      <c r="N48" s="2">
        <f t="shared" si="4"/>
        <v>13.077392171818373</v>
      </c>
      <c r="O48" s="2">
        <f t="shared" si="5"/>
        <v>9.8966816715321606</v>
      </c>
      <c r="P48" s="2">
        <f t="shared" si="6"/>
        <v>1.2495998010250011</v>
      </c>
      <c r="Q48" s="2">
        <f t="shared" si="7"/>
        <v>22.4119178613918</v>
      </c>
      <c r="R48" s="2">
        <f t="shared" si="8"/>
        <v>1.1178550000000005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10.125171999999999</v>
      </c>
      <c r="I49">
        <v>11.222716</v>
      </c>
      <c r="J49" s="2">
        <f t="shared" si="0"/>
        <v>1.097544000000001</v>
      </c>
      <c r="K49" s="2">
        <f t="shared" si="1"/>
        <v>0.12789856481481543</v>
      </c>
      <c r="L49" s="2">
        <f t="shared" si="2"/>
        <v>1.027765712962962</v>
      </c>
      <c r="M49" s="2">
        <f t="shared" si="3"/>
        <v>1.6358042881689544E-2</v>
      </c>
      <c r="N49" s="2">
        <f t="shared" si="4"/>
        <v>1.0563023607422657</v>
      </c>
      <c r="O49" s="2">
        <f t="shared" si="5"/>
        <v>0.1314497596538384</v>
      </c>
      <c r="P49" s="2">
        <f t="shared" si="6"/>
        <v>1.204602831936002</v>
      </c>
      <c r="Q49" s="2">
        <f t="shared" si="7"/>
        <v>4.5169413760147119</v>
      </c>
      <c r="R49" s="2">
        <f t="shared" si="8"/>
        <v>1.097544000000001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8.1183669999999992</v>
      </c>
      <c r="I50">
        <v>9.0450400000000002</v>
      </c>
      <c r="J50" s="2">
        <f t="shared" si="0"/>
        <v>0.92667300000000097</v>
      </c>
      <c r="K50" s="2">
        <f t="shared" si="1"/>
        <v>-2.0497774351851845</v>
      </c>
      <c r="L50" s="2">
        <f t="shared" si="2"/>
        <v>-0.97903928703703791</v>
      </c>
      <c r="M50" s="2">
        <f t="shared" si="3"/>
        <v>4.2015875337943536</v>
      </c>
      <c r="N50" s="2">
        <f t="shared" si="4"/>
        <v>0.95851792556199156</v>
      </c>
      <c r="O50" s="2">
        <f t="shared" si="5"/>
        <v>2.0068126387283112</v>
      </c>
      <c r="P50" s="2">
        <f t="shared" si="6"/>
        <v>0.85872284892900175</v>
      </c>
      <c r="Q50" s="2">
        <f t="shared" si="7"/>
        <v>2.7422280180453432E-3</v>
      </c>
      <c r="R50" s="2">
        <f t="shared" si="8"/>
        <v>0.92667300000000097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5.3820059999999996</v>
      </c>
      <c r="I51">
        <v>5.3185479999999998</v>
      </c>
      <c r="J51" s="2">
        <f t="shared" si="0"/>
        <v>-6.3457999999999792E-2</v>
      </c>
      <c r="K51" s="2">
        <f t="shared" si="1"/>
        <v>-5.7762694351851849</v>
      </c>
      <c r="L51" s="2">
        <f t="shared" si="2"/>
        <v>-3.7154002870370375</v>
      </c>
      <c r="M51" s="2">
        <f t="shared" si="3"/>
        <v>33.365288587854572</v>
      </c>
      <c r="N51" s="2">
        <f t="shared" si="4"/>
        <v>13.8041992929149</v>
      </c>
      <c r="O51" s="2">
        <f t="shared" si="5"/>
        <v>21.461153117490301</v>
      </c>
      <c r="P51" s="2">
        <f t="shared" si="6"/>
        <v>4.026917763999974E-3</v>
      </c>
      <c r="Q51" s="2">
        <f t="shared" si="7"/>
        <v>14.279769953508492</v>
      </c>
      <c r="R51" s="2">
        <f t="shared" si="8"/>
        <v>6.3457999999999792E-2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5.5669740000000001</v>
      </c>
      <c r="I52">
        <v>5.3352490000000001</v>
      </c>
      <c r="J52" s="2">
        <f t="shared" si="0"/>
        <v>-0.23172499999999996</v>
      </c>
      <c r="K52" s="2">
        <f t="shared" si="1"/>
        <v>-5.7595684351851846</v>
      </c>
      <c r="L52" s="2">
        <f t="shared" si="2"/>
        <v>-3.530432287037037</v>
      </c>
      <c r="M52" s="2">
        <f t="shared" si="3"/>
        <v>33.172628559581518</v>
      </c>
      <c r="N52" s="2">
        <f t="shared" si="4"/>
        <v>12.463952133353564</v>
      </c>
      <c r="O52" s="2">
        <f t="shared" si="5"/>
        <v>20.333766362977158</v>
      </c>
      <c r="P52" s="2">
        <f t="shared" si="6"/>
        <v>5.3696475624999983E-2</v>
      </c>
      <c r="Q52" s="2">
        <f t="shared" si="7"/>
        <v>14.153827452405878</v>
      </c>
      <c r="R52" s="2">
        <f t="shared" si="8"/>
        <v>0.23172499999999996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4.9330980000000002</v>
      </c>
      <c r="I53">
        <v>5.3281619999999998</v>
      </c>
      <c r="J53" s="2">
        <f t="shared" si="0"/>
        <v>0.39506399999999964</v>
      </c>
      <c r="K53" s="2">
        <f t="shared" si="1"/>
        <v>-5.7666554351851849</v>
      </c>
      <c r="L53" s="2">
        <f t="shared" si="2"/>
        <v>-4.1643082870370369</v>
      </c>
      <c r="M53" s="2">
        <f t="shared" si="3"/>
        <v>33.254314908150832</v>
      </c>
      <c r="N53" s="2">
        <f t="shared" si="4"/>
        <v>17.34146350948534</v>
      </c>
      <c r="O53" s="2">
        <f t="shared" si="5"/>
        <v>24.014131017228834</v>
      </c>
      <c r="P53" s="2">
        <f t="shared" si="6"/>
        <v>0.15607556409599971</v>
      </c>
      <c r="Q53" s="2">
        <f t="shared" si="7"/>
        <v>14.207202495361344</v>
      </c>
      <c r="R53" s="2">
        <f t="shared" si="8"/>
        <v>0.39506399999999964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6.2262630000000003</v>
      </c>
      <c r="I54">
        <v>7.0873920000000004</v>
      </c>
      <c r="J54" s="2">
        <f t="shared" si="0"/>
        <v>0.86112900000000003</v>
      </c>
      <c r="K54" s="2">
        <f t="shared" si="1"/>
        <v>-4.0074254351851843</v>
      </c>
      <c r="L54" s="2">
        <f t="shared" si="2"/>
        <v>-2.8711432870370368</v>
      </c>
      <c r="M54" s="2">
        <f t="shared" si="3"/>
        <v>16.059458618569163</v>
      </c>
      <c r="N54" s="2">
        <f t="shared" si="4"/>
        <v>8.2434637746978403</v>
      </c>
      <c r="O54" s="2">
        <f t="shared" si="5"/>
        <v>11.505892636533417</v>
      </c>
      <c r="P54" s="2">
        <f t="shared" si="6"/>
        <v>0.74154315464100007</v>
      </c>
      <c r="Q54" s="2">
        <f t="shared" si="7"/>
        <v>4.0401574340930075</v>
      </c>
      <c r="R54" s="2">
        <f t="shared" si="8"/>
        <v>0.86112900000000003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7.5342890000000002</v>
      </c>
      <c r="I55">
        <v>8.8406249999999993</v>
      </c>
      <c r="J55" s="2">
        <f t="shared" si="0"/>
        <v>1.3063359999999991</v>
      </c>
      <c r="K55" s="2">
        <f t="shared" si="1"/>
        <v>-2.2541924351851854</v>
      </c>
      <c r="L55" s="2">
        <f t="shared" si="2"/>
        <v>-1.5631172870370369</v>
      </c>
      <c r="M55" s="2">
        <f t="shared" si="3"/>
        <v>5.0813835348461165</v>
      </c>
      <c r="N55" s="2">
        <f t="shared" si="4"/>
        <v>2.4433356530340262</v>
      </c>
      <c r="O55" s="2">
        <f t="shared" si="5"/>
        <v>3.5235671637460788</v>
      </c>
      <c r="P55" s="2">
        <f t="shared" si="6"/>
        <v>1.7065137448959975</v>
      </c>
      <c r="Q55" s="2">
        <f t="shared" si="7"/>
        <v>6.5936629372397623E-2</v>
      </c>
      <c r="R55" s="2">
        <f t="shared" si="8"/>
        <v>1.3063359999999991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9.3448139999999995</v>
      </c>
      <c r="I56">
        <v>10.805914</v>
      </c>
      <c r="J56" s="2">
        <f t="shared" si="0"/>
        <v>1.4611000000000001</v>
      </c>
      <c r="K56" s="2">
        <f t="shared" si="1"/>
        <v>-0.28890343518518513</v>
      </c>
      <c r="L56" s="2">
        <f t="shared" si="2"/>
        <v>0.24740771296296238</v>
      </c>
      <c r="M56" s="2">
        <f t="shared" si="3"/>
        <v>8.3465194861800471E-2</v>
      </c>
      <c r="N56" s="2">
        <f t="shared" si="4"/>
        <v>6.1210576433563584E-2</v>
      </c>
      <c r="O56" s="2">
        <f t="shared" si="5"/>
        <v>-7.1476938166310094E-2</v>
      </c>
      <c r="P56" s="2">
        <f t="shared" si="6"/>
        <v>2.1348132100000003</v>
      </c>
      <c r="Q56" s="2">
        <f t="shared" si="7"/>
        <v>2.9189986052539325</v>
      </c>
      <c r="R56" s="2">
        <f t="shared" si="8"/>
        <v>1.4611000000000001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11.341475000000001</v>
      </c>
      <c r="I57">
        <v>15.333819</v>
      </c>
      <c r="J57" s="2">
        <f t="shared" si="0"/>
        <v>3.9923439999999992</v>
      </c>
      <c r="K57" s="2">
        <f t="shared" si="1"/>
        <v>4.2390015648148154</v>
      </c>
      <c r="L57" s="2">
        <f t="shared" si="2"/>
        <v>2.2440687129629637</v>
      </c>
      <c r="M57" s="2">
        <f t="shared" si="3"/>
        <v>17.969134266502454</v>
      </c>
      <c r="N57" s="2">
        <f t="shared" si="4"/>
        <v>5.0358443884992523</v>
      </c>
      <c r="O57" s="2">
        <f t="shared" si="5"/>
        <v>9.5126107858019715</v>
      </c>
      <c r="P57" s="2">
        <f t="shared" si="6"/>
        <v>15.938810614335994</v>
      </c>
      <c r="Q57" s="2">
        <f t="shared" si="7"/>
        <v>38.892843526406061</v>
      </c>
      <c r="R57" s="2">
        <f t="shared" si="8"/>
        <v>3.9923439999999992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13.801539999999999</v>
      </c>
      <c r="I58">
        <v>19.290593999999999</v>
      </c>
      <c r="J58" s="2">
        <f t="shared" si="0"/>
        <v>5.4890539999999994</v>
      </c>
      <c r="K58" s="2">
        <f t="shared" si="1"/>
        <v>8.195776564814814</v>
      </c>
      <c r="L58" s="2">
        <f t="shared" si="2"/>
        <v>4.7041337129629621</v>
      </c>
      <c r="M58" s="2">
        <f t="shared" si="3"/>
        <v>67.170753500367709</v>
      </c>
      <c r="N58" s="2">
        <f t="shared" si="4"/>
        <v>22.128873989434705</v>
      </c>
      <c r="O58" s="2">
        <f t="shared" si="5"/>
        <v>38.554028842457143</v>
      </c>
      <c r="P58" s="2">
        <f t="shared" si="6"/>
        <v>30.129713814915995</v>
      </c>
      <c r="Q58" s="2">
        <f t="shared" si="7"/>
        <v>103.9010757516991</v>
      </c>
      <c r="R58" s="2">
        <f t="shared" si="8"/>
        <v>5.4890539999999994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14.611623</v>
      </c>
      <c r="I59">
        <v>19.834306999999999</v>
      </c>
      <c r="J59" s="2">
        <f t="shared" si="0"/>
        <v>5.2226839999999992</v>
      </c>
      <c r="K59" s="2">
        <f t="shared" si="1"/>
        <v>8.7394895648148143</v>
      </c>
      <c r="L59" s="2">
        <f t="shared" si="2"/>
        <v>5.5142167129629627</v>
      </c>
      <c r="M59" s="2">
        <f t="shared" si="3"/>
        <v>76.378677853507028</v>
      </c>
      <c r="N59" s="2">
        <f t="shared" si="4"/>
        <v>30.406585957520061</v>
      </c>
      <c r="O59" s="2">
        <f t="shared" si="5"/>
        <v>48.191439421067258</v>
      </c>
      <c r="P59" s="2">
        <f t="shared" si="6"/>
        <v>27.276428163855993</v>
      </c>
      <c r="Q59" s="2">
        <f t="shared" si="7"/>
        <v>115.28103692002456</v>
      </c>
      <c r="R59" s="2">
        <f t="shared" si="8"/>
        <v>5.2226839999999992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13.445843</v>
      </c>
      <c r="I60">
        <v>15.202292</v>
      </c>
      <c r="J60" s="2">
        <f t="shared" si="0"/>
        <v>1.7564489999999999</v>
      </c>
      <c r="K60" s="2">
        <f t="shared" si="1"/>
        <v>4.1074745648148152</v>
      </c>
      <c r="L60" s="2">
        <f t="shared" si="2"/>
        <v>4.3484367129629629</v>
      </c>
      <c r="M60" s="2">
        <f t="shared" si="3"/>
        <v>16.871347300600657</v>
      </c>
      <c r="N60" s="2">
        <f t="shared" si="4"/>
        <v>18.908901846644138</v>
      </c>
      <c r="O60" s="2">
        <f t="shared" si="5"/>
        <v>17.861093195202312</v>
      </c>
      <c r="P60" s="2">
        <f t="shared" si="6"/>
        <v>3.0851130896009997</v>
      </c>
      <c r="Q60" s="2">
        <f t="shared" si="7"/>
        <v>37.269629568339305</v>
      </c>
      <c r="R60" s="2">
        <f t="shared" si="8"/>
        <v>1.7564489999999999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11.683187</v>
      </c>
      <c r="I61">
        <v>12.222011</v>
      </c>
      <c r="J61" s="2">
        <f t="shared" si="0"/>
        <v>0.53882399999999997</v>
      </c>
      <c r="K61" s="2">
        <f t="shared" si="1"/>
        <v>1.1271935648148155</v>
      </c>
      <c r="L61" s="2">
        <f t="shared" si="2"/>
        <v>2.5857807129629631</v>
      </c>
      <c r="M61" s="2">
        <f t="shared" si="3"/>
        <v>1.2705653325599315</v>
      </c>
      <c r="N61" s="2">
        <f t="shared" si="4"/>
        <v>6.6862618955312501</v>
      </c>
      <c r="O61" s="2">
        <f t="shared" si="5"/>
        <v>2.9146753796741174</v>
      </c>
      <c r="P61" s="2">
        <f t="shared" si="6"/>
        <v>0.29033130297599996</v>
      </c>
      <c r="Q61" s="2">
        <f t="shared" si="7"/>
        <v>9.7631546122703607</v>
      </c>
      <c r="R61" s="2">
        <f t="shared" si="8"/>
        <v>0.53882399999999997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8.5646529999999998</v>
      </c>
      <c r="I62">
        <v>9.9835840000000005</v>
      </c>
      <c r="J62" s="2">
        <f t="shared" si="0"/>
        <v>1.4189310000000006</v>
      </c>
      <c r="K62" s="2">
        <f t="shared" si="1"/>
        <v>-1.1112334351851842</v>
      </c>
      <c r="L62" s="2">
        <f t="shared" si="2"/>
        <v>-0.53275328703703728</v>
      </c>
      <c r="M62" s="2">
        <f t="shared" si="3"/>
        <v>1.2348397474734651</v>
      </c>
      <c r="N62" s="2">
        <f t="shared" si="4"/>
        <v>0.28382606484876782</v>
      </c>
      <c r="O62" s="2">
        <f t="shared" si="5"/>
        <v>0.59201326526036546</v>
      </c>
      <c r="P62" s="2">
        <f t="shared" si="6"/>
        <v>2.0133651827610017</v>
      </c>
      <c r="Q62" s="2">
        <f t="shared" si="7"/>
        <v>0.78531093895226822</v>
      </c>
      <c r="R62" s="2">
        <f t="shared" si="8"/>
        <v>1.4189310000000006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6.6228540000000002</v>
      </c>
      <c r="I63">
        <v>8.0302419999999994</v>
      </c>
      <c r="J63" s="2">
        <f t="shared" si="0"/>
        <v>1.4073879999999992</v>
      </c>
      <c r="K63" s="2">
        <f t="shared" si="1"/>
        <v>-3.0645754351851853</v>
      </c>
      <c r="L63" s="2">
        <f t="shared" si="2"/>
        <v>-2.4745522870370369</v>
      </c>
      <c r="M63" s="2">
        <f t="shared" si="3"/>
        <v>9.3916225979404668</v>
      </c>
      <c r="N63" s="2">
        <f t="shared" si="4"/>
        <v>6.1234090212802297</v>
      </c>
      <c r="O63" s="2">
        <f t="shared" si="5"/>
        <v>7.5834521519350231</v>
      </c>
      <c r="P63" s="2">
        <f t="shared" si="6"/>
        <v>1.9807409825439977</v>
      </c>
      <c r="Q63" s="2">
        <f t="shared" si="7"/>
        <v>1.1388396155272691</v>
      </c>
      <c r="R63" s="2">
        <f t="shared" si="8"/>
        <v>1.4073879999999992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6.1632559999999996</v>
      </c>
      <c r="I64">
        <v>6.7544029999999999</v>
      </c>
      <c r="J64" s="2">
        <f t="shared" si="0"/>
        <v>0.59114700000000031</v>
      </c>
      <c r="K64" s="2">
        <f t="shared" si="1"/>
        <v>-4.3404144351851848</v>
      </c>
      <c r="L64" s="2">
        <f t="shared" si="2"/>
        <v>-2.9341502870370375</v>
      </c>
      <c r="M64" s="2">
        <f t="shared" si="3"/>
        <v>18.839197469163928</v>
      </c>
      <c r="N64" s="2">
        <f t="shared" si="4"/>
        <v>8.6092379069195299</v>
      </c>
      <c r="O64" s="2">
        <f t="shared" si="5"/>
        <v>12.735428260858312</v>
      </c>
      <c r="P64" s="2">
        <f t="shared" si="6"/>
        <v>0.34945477560900035</v>
      </c>
      <c r="Q64" s="2">
        <f t="shared" si="7"/>
        <v>5.4896644030663611</v>
      </c>
      <c r="R64" s="2">
        <f t="shared" si="8"/>
        <v>0.59114700000000031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7.1589320000000001</v>
      </c>
      <c r="I65">
        <v>7.7837420000000002</v>
      </c>
      <c r="J65" s="2">
        <f t="shared" si="0"/>
        <v>0.62481000000000009</v>
      </c>
      <c r="K65" s="2">
        <f t="shared" si="1"/>
        <v>-3.3110754351851845</v>
      </c>
      <c r="L65" s="2">
        <f t="shared" si="2"/>
        <v>-1.9384742870370371</v>
      </c>
      <c r="M65" s="2">
        <f t="shared" si="3"/>
        <v>10.963220537486759</v>
      </c>
      <c r="N65" s="2">
        <f t="shared" si="4"/>
        <v>3.7576825615037492</v>
      </c>
      <c r="O65" s="2">
        <f t="shared" si="5"/>
        <v>6.418434593546448</v>
      </c>
      <c r="P65" s="2">
        <f t="shared" si="6"/>
        <v>0.3903875361000001</v>
      </c>
      <c r="Q65" s="2">
        <f t="shared" si="7"/>
        <v>1.7257138590365266</v>
      </c>
      <c r="R65" s="2">
        <f t="shared" si="8"/>
        <v>0.62481000000000009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8.030621</v>
      </c>
      <c r="I66">
        <v>9.1715890000000009</v>
      </c>
      <c r="J66" s="2">
        <f t="shared" si="0"/>
        <v>1.1409680000000009</v>
      </c>
      <c r="K66" s="2">
        <f t="shared" si="1"/>
        <v>-1.9232284351851838</v>
      </c>
      <c r="L66" s="2">
        <f t="shared" si="2"/>
        <v>-1.0667852870370371</v>
      </c>
      <c r="M66" s="2">
        <f t="shared" si="3"/>
        <v>3.6988076139048509</v>
      </c>
      <c r="N66" s="2">
        <f t="shared" si="4"/>
        <v>1.1380308486386936</v>
      </c>
      <c r="O66" s="2">
        <f t="shared" si="5"/>
        <v>2.0516717982668182</v>
      </c>
      <c r="P66" s="2">
        <f t="shared" si="6"/>
        <v>1.3018079770240021</v>
      </c>
      <c r="Q66" s="2">
        <f t="shared" si="7"/>
        <v>5.5030749025454699E-3</v>
      </c>
      <c r="R66" s="2">
        <f t="shared" si="8"/>
        <v>1.1409680000000009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7.9749340000000002</v>
      </c>
      <c r="I67">
        <v>10.332568999999999</v>
      </c>
      <c r="J67" s="2">
        <f t="shared" si="0"/>
        <v>2.3576349999999993</v>
      </c>
      <c r="K67" s="2">
        <f t="shared" si="1"/>
        <v>-0.76224843518518526</v>
      </c>
      <c r="L67" s="2">
        <f t="shared" si="2"/>
        <v>-1.1224722870370369</v>
      </c>
      <c r="M67" s="2">
        <f t="shared" si="3"/>
        <v>0.58102267694226362</v>
      </c>
      <c r="N67" s="2">
        <f t="shared" si="4"/>
        <v>1.2599440351661562</v>
      </c>
      <c r="O67" s="2">
        <f t="shared" si="5"/>
        <v>0.85560274433271755</v>
      </c>
      <c r="P67" s="2">
        <f t="shared" si="6"/>
        <v>5.5584427932249962</v>
      </c>
      <c r="Q67" s="2">
        <f t="shared" si="7"/>
        <v>1.5256269274940253</v>
      </c>
      <c r="R67" s="2">
        <f t="shared" si="8"/>
        <v>2.3576349999999993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10.324871</v>
      </c>
      <c r="I68">
        <v>13.706182999999999</v>
      </c>
      <c r="J68" s="2">
        <f t="shared" si="0"/>
        <v>3.3813119999999994</v>
      </c>
      <c r="K68" s="2">
        <f t="shared" si="1"/>
        <v>2.6113655648148146</v>
      </c>
      <c r="L68" s="2">
        <f t="shared" si="2"/>
        <v>1.2274647129629628</v>
      </c>
      <c r="M68" s="2">
        <f t="shared" si="3"/>
        <v>6.8192301131005957</v>
      </c>
      <c r="N68" s="2">
        <f t="shared" si="4"/>
        <v>1.5066696215692486</v>
      </c>
      <c r="O68" s="2">
        <f t="shared" si="5"/>
        <v>3.2053590834567816</v>
      </c>
      <c r="P68" s="2">
        <f t="shared" si="6"/>
        <v>11.433270841343996</v>
      </c>
      <c r="Q68" s="2">
        <f t="shared" si="7"/>
        <v>21.240822789949686</v>
      </c>
      <c r="R68" s="2">
        <f t="shared" si="8"/>
        <v>3.3813119999999994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13.153845</v>
      </c>
      <c r="I69">
        <v>17.640868999999999</v>
      </c>
      <c r="J69" s="2">
        <f t="shared" ref="J69:J111" si="10">I69-H69</f>
        <v>4.4870239999999981</v>
      </c>
      <c r="K69" s="2">
        <f t="shared" ref="K69:K111" si="11">I69-I$2</f>
        <v>6.5460515648148139</v>
      </c>
      <c r="L69" s="2">
        <f t="shared" ref="L69:L111" si="12">H69-H$2</f>
        <v>4.0564387129629633</v>
      </c>
      <c r="M69" s="2">
        <f t="shared" ref="M69:M111" si="13">K69*K69</f>
        <v>42.850791089214475</v>
      </c>
      <c r="N69" s="2">
        <f t="shared" ref="N69:N111" si="14">L69*L69</f>
        <v>16.454695032024624</v>
      </c>
      <c r="O69" s="2">
        <f t="shared" ref="O69:O111" si="15">K69*L69</f>
        <v>26.553656984566597</v>
      </c>
      <c r="P69" s="2">
        <f t="shared" ref="P69:P111" si="16">J69*J69</f>
        <v>20.133384376575982</v>
      </c>
      <c r="Q69" s="2">
        <f t="shared" ref="Q69:Q111" si="17">(I69-H$2)*(I69-H$2)</f>
        <v>72.990755127788447</v>
      </c>
      <c r="R69" s="2">
        <f t="shared" ref="R69:R111" si="18">ABS(J69)</f>
        <v>4.4870239999999981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14.664453999999999</v>
      </c>
      <c r="I70">
        <v>19.424499999999998</v>
      </c>
      <c r="J70" s="2">
        <f t="shared" si="10"/>
        <v>4.7600459999999991</v>
      </c>
      <c r="K70" s="2">
        <f t="shared" si="11"/>
        <v>8.3296825648148136</v>
      </c>
      <c r="L70" s="2">
        <f t="shared" si="12"/>
        <v>5.5670477129629621</v>
      </c>
      <c r="M70" s="2">
        <f t="shared" si="13"/>
        <v>69.383611630579892</v>
      </c>
      <c r="N70" s="2">
        <f t="shared" si="14"/>
        <v>30.992020238406148</v>
      </c>
      <c r="O70" s="2">
        <f t="shared" si="15"/>
        <v>46.371740272159769</v>
      </c>
      <c r="P70" s="2">
        <f t="shared" si="16"/>
        <v>22.658037922115991</v>
      </c>
      <c r="Q70" s="2">
        <f t="shared" si="17"/>
        <v>106.64886455631913</v>
      </c>
      <c r="R70" s="2">
        <f t="shared" si="18"/>
        <v>4.7600459999999991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15.643188</v>
      </c>
      <c r="I71">
        <v>19.429907</v>
      </c>
      <c r="J71" s="2">
        <f t="shared" si="10"/>
        <v>3.7867189999999997</v>
      </c>
      <c r="K71" s="2">
        <f t="shared" si="11"/>
        <v>8.3350895648148153</v>
      </c>
      <c r="L71" s="2">
        <f t="shared" si="12"/>
        <v>6.5457817129629632</v>
      </c>
      <c r="M71" s="2">
        <f t="shared" si="13"/>
        <v>69.473718053484831</v>
      </c>
      <c r="N71" s="2">
        <f t="shared" si="14"/>
        <v>42.847258233760343</v>
      </c>
      <c r="O71" s="2">
        <f t="shared" si="15"/>
        <v>54.559676849273238</v>
      </c>
      <c r="P71" s="2">
        <f t="shared" si="16"/>
        <v>14.339240784960998</v>
      </c>
      <c r="Q71" s="2">
        <f t="shared" si="17"/>
        <v>106.76057098338013</v>
      </c>
      <c r="R71" s="2">
        <f t="shared" si="18"/>
        <v>3.7867189999999997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14.541834</v>
      </c>
      <c r="I72">
        <v>16.769477999999999</v>
      </c>
      <c r="J72" s="2">
        <f t="shared" si="10"/>
        <v>2.2276439999999997</v>
      </c>
      <c r="K72" s="2">
        <f t="shared" si="11"/>
        <v>5.6746605648148147</v>
      </c>
      <c r="L72" s="2">
        <f t="shared" si="12"/>
        <v>5.4444277129629626</v>
      </c>
      <c r="M72" s="2">
        <f t="shared" si="13"/>
        <v>32.201772525864392</v>
      </c>
      <c r="N72" s="2">
        <f t="shared" si="14"/>
        <v>29.641793121679115</v>
      </c>
      <c r="O72" s="2">
        <f t="shared" si="15"/>
        <v>30.895279240735835</v>
      </c>
      <c r="P72" s="2">
        <f t="shared" si="16"/>
        <v>4.9623977907359986</v>
      </c>
      <c r="Q72" s="2">
        <f t="shared" si="17"/>
        <v>58.860684368846442</v>
      </c>
      <c r="R72" s="2">
        <f t="shared" si="18"/>
        <v>2.2276439999999997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12.898694000000001</v>
      </c>
      <c r="I73">
        <v>14.072948999999999</v>
      </c>
      <c r="J73" s="2">
        <f t="shared" si="10"/>
        <v>1.1742549999999987</v>
      </c>
      <c r="K73" s="2">
        <f t="shared" si="11"/>
        <v>2.9781315648148148</v>
      </c>
      <c r="L73" s="2">
        <f t="shared" si="12"/>
        <v>3.8012877129629636</v>
      </c>
      <c r="M73" s="2">
        <f t="shared" si="13"/>
        <v>8.8692676173463365</v>
      </c>
      <c r="N73" s="2">
        <f t="shared" si="14"/>
        <v>14.449788276723199</v>
      </c>
      <c r="O73" s="2">
        <f t="shared" si="15"/>
        <v>11.320734924917719</v>
      </c>
      <c r="P73" s="2">
        <f t="shared" si="16"/>
        <v>1.378874805024997</v>
      </c>
      <c r="Q73" s="2">
        <f t="shared" si="17"/>
        <v>24.756025288518835</v>
      </c>
      <c r="R73" s="2">
        <f t="shared" si="18"/>
        <v>1.1742549999999987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7.31968</v>
      </c>
      <c r="I74">
        <v>9.2432739999999995</v>
      </c>
      <c r="J74" s="2">
        <f t="shared" si="10"/>
        <v>1.9235939999999996</v>
      </c>
      <c r="K74" s="2">
        <f t="shared" si="11"/>
        <v>-1.8515434351851852</v>
      </c>
      <c r="L74" s="2">
        <f t="shared" si="12"/>
        <v>-1.7777262870370372</v>
      </c>
      <c r="M74" s="2">
        <f t="shared" si="13"/>
        <v>3.4282130923773559</v>
      </c>
      <c r="N74" s="2">
        <f t="shared" si="14"/>
        <v>3.1603107516224904</v>
      </c>
      <c r="O74" s="2">
        <f t="shared" si="15"/>
        <v>3.2915374363195604</v>
      </c>
      <c r="P74" s="2">
        <f t="shared" si="16"/>
        <v>3.7002138768359982</v>
      </c>
      <c r="Q74" s="2">
        <f t="shared" si="17"/>
        <v>2.1277389685045195E-2</v>
      </c>
      <c r="R74" s="2">
        <f t="shared" si="18"/>
        <v>1.9235939999999996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5.7434649999999996</v>
      </c>
      <c r="I75">
        <v>7.8496639999999998</v>
      </c>
      <c r="J75" s="2">
        <f t="shared" si="10"/>
        <v>2.1061990000000002</v>
      </c>
      <c r="K75" s="2">
        <f t="shared" si="11"/>
        <v>-3.245153435185185</v>
      </c>
      <c r="L75" s="2">
        <f t="shared" si="12"/>
        <v>-3.3539412870370375</v>
      </c>
      <c r="M75" s="2">
        <f t="shared" si="13"/>
        <v>10.531020817894206</v>
      </c>
      <c r="N75" s="2">
        <f t="shared" si="14"/>
        <v>11.248922156891659</v>
      </c>
      <c r="O75" s="2">
        <f t="shared" si="15"/>
        <v>10.884054089037663</v>
      </c>
      <c r="P75" s="2">
        <f t="shared" si="16"/>
        <v>4.4360742276010008</v>
      </c>
      <c r="Q75" s="2">
        <f t="shared" si="17"/>
        <v>1.5568608148604166</v>
      </c>
      <c r="R75" s="2">
        <f t="shared" si="18"/>
        <v>2.1061990000000002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4.6946380000000003</v>
      </c>
      <c r="I76">
        <v>6.3295029999999999</v>
      </c>
      <c r="J76" s="2">
        <f t="shared" si="10"/>
        <v>1.6348649999999996</v>
      </c>
      <c r="K76" s="2">
        <f t="shared" si="11"/>
        <v>-4.7653144351851848</v>
      </c>
      <c r="L76" s="2">
        <f t="shared" si="12"/>
        <v>-4.4027682870370368</v>
      </c>
      <c r="M76" s="2">
        <f t="shared" si="13"/>
        <v>22.708221666184297</v>
      </c>
      <c r="N76" s="2">
        <f t="shared" si="14"/>
        <v>19.384368589339044</v>
      </c>
      <c r="O76" s="2">
        <f t="shared" si="15"/>
        <v>20.980575272993139</v>
      </c>
      <c r="P76" s="2">
        <f t="shared" si="16"/>
        <v>2.6727835682249985</v>
      </c>
      <c r="Q76" s="2">
        <f t="shared" si="17"/>
        <v>7.6612886063904355</v>
      </c>
      <c r="R76" s="2">
        <f t="shared" si="18"/>
        <v>1.6348649999999996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6.1495290000000002</v>
      </c>
      <c r="I77">
        <v>7.4234200000000001</v>
      </c>
      <c r="J77" s="2">
        <f t="shared" si="10"/>
        <v>1.2738909999999999</v>
      </c>
      <c r="K77" s="2">
        <f t="shared" si="11"/>
        <v>-3.6713974351851846</v>
      </c>
      <c r="L77" s="2">
        <f t="shared" si="12"/>
        <v>-2.9478772870370369</v>
      </c>
      <c r="M77" s="2">
        <f t="shared" si="13"/>
        <v>13.479159127084351</v>
      </c>
      <c r="N77" s="2">
        <f t="shared" si="14"/>
        <v>8.6899804994288399</v>
      </c>
      <c r="O77" s="2">
        <f t="shared" si="15"/>
        <v>10.822829110868437</v>
      </c>
      <c r="P77" s="2">
        <f t="shared" si="16"/>
        <v>1.6227982798809997</v>
      </c>
      <c r="Q77" s="2">
        <f t="shared" si="17"/>
        <v>2.8022300891880452</v>
      </c>
      <c r="R77" s="2">
        <f t="shared" si="18"/>
        <v>1.2738909999999999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5.941427</v>
      </c>
      <c r="I78">
        <v>7.8133689999999998</v>
      </c>
      <c r="J78" s="2">
        <f t="shared" si="10"/>
        <v>1.8719419999999998</v>
      </c>
      <c r="K78" s="2">
        <f t="shared" si="11"/>
        <v>-3.2814484351851849</v>
      </c>
      <c r="L78" s="2">
        <f t="shared" si="12"/>
        <v>-3.1559792870370371</v>
      </c>
      <c r="M78" s="2">
        <f t="shared" si="13"/>
        <v>10.767903832779298</v>
      </c>
      <c r="N78" s="2">
        <f t="shared" si="14"/>
        <v>9.9602052602068056</v>
      </c>
      <c r="O78" s="2">
        <f t="shared" si="15"/>
        <v>10.356183292924541</v>
      </c>
      <c r="P78" s="2">
        <f t="shared" si="16"/>
        <v>3.504166851363999</v>
      </c>
      <c r="Q78" s="2">
        <f t="shared" si="17"/>
        <v>1.648751754501435</v>
      </c>
      <c r="R78" s="2">
        <f t="shared" si="18"/>
        <v>1.8719419999999998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8.7040319999999998</v>
      </c>
      <c r="I79">
        <v>10.50104</v>
      </c>
      <c r="J79" s="2">
        <f t="shared" si="10"/>
        <v>1.7970079999999999</v>
      </c>
      <c r="K79" s="2">
        <f t="shared" si="11"/>
        <v>-0.593777435185185</v>
      </c>
      <c r="L79" s="2">
        <f t="shared" si="12"/>
        <v>-0.39337428703703736</v>
      </c>
      <c r="M79" s="2">
        <f t="shared" si="13"/>
        <v>0.3525716425350966</v>
      </c>
      <c r="N79" s="2">
        <f t="shared" si="14"/>
        <v>0.15474332970189747</v>
      </c>
      <c r="O79" s="2">
        <f t="shared" si="15"/>
        <v>0.23357677522465281</v>
      </c>
      <c r="P79" s="2">
        <f t="shared" si="16"/>
        <v>3.2292377520639999</v>
      </c>
      <c r="Q79" s="2">
        <f t="shared" si="17"/>
        <v>1.9701876001661924</v>
      </c>
      <c r="R79" s="2">
        <f t="shared" si="18"/>
        <v>1.7970079999999999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10.067416</v>
      </c>
      <c r="I80">
        <v>12.243783000000001</v>
      </c>
      <c r="J80" s="2">
        <f t="shared" si="10"/>
        <v>2.1763670000000008</v>
      </c>
      <c r="K80" s="2">
        <f t="shared" si="11"/>
        <v>1.1489655648148158</v>
      </c>
      <c r="L80" s="2">
        <f t="shared" si="12"/>
        <v>0.97000971296296257</v>
      </c>
      <c r="M80" s="2">
        <f t="shared" si="13"/>
        <v>1.3201218691302288</v>
      </c>
      <c r="N80" s="2">
        <f t="shared" si="14"/>
        <v>0.94091884324248898</v>
      </c>
      <c r="O80" s="2">
        <f t="shared" si="15"/>
        <v>1.1145077577303477</v>
      </c>
      <c r="P80" s="2">
        <f t="shared" si="16"/>
        <v>4.736573318689004</v>
      </c>
      <c r="Q80" s="2">
        <f t="shared" si="17"/>
        <v>9.8996864198756214</v>
      </c>
      <c r="R80" s="2">
        <f t="shared" si="18"/>
        <v>2.1763670000000008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11.964162</v>
      </c>
      <c r="I81">
        <v>16.326910000000002</v>
      </c>
      <c r="J81" s="2">
        <f t="shared" si="10"/>
        <v>4.3627480000000016</v>
      </c>
      <c r="K81" s="2">
        <f t="shared" si="11"/>
        <v>5.2320925648148169</v>
      </c>
      <c r="L81" s="2">
        <f t="shared" si="12"/>
        <v>2.8667557129629628</v>
      </c>
      <c r="M81" s="2">
        <f t="shared" si="13"/>
        <v>27.374792606790489</v>
      </c>
      <c r="N81" s="2">
        <f t="shared" si="14"/>
        <v>8.2182883178057846</v>
      </c>
      <c r="O81" s="2">
        <f t="shared" si="15"/>
        <v>14.999131250933917</v>
      </c>
      <c r="P81" s="2">
        <f t="shared" si="16"/>
        <v>19.033570111504016</v>
      </c>
      <c r="Q81" s="2">
        <f t="shared" si="17"/>
        <v>52.265723935745292</v>
      </c>
      <c r="R81" s="2">
        <f t="shared" si="18"/>
        <v>4.3627480000000016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13.328908</v>
      </c>
      <c r="I82">
        <v>18.894119</v>
      </c>
      <c r="J82" s="2">
        <f t="shared" si="10"/>
        <v>5.5652109999999997</v>
      </c>
      <c r="K82" s="2">
        <f t="shared" si="11"/>
        <v>7.7993015648148152</v>
      </c>
      <c r="L82" s="2">
        <f t="shared" si="12"/>
        <v>4.2315017129629631</v>
      </c>
      <c r="M82" s="2">
        <f t="shared" si="13"/>
        <v>60.829104898922822</v>
      </c>
      <c r="N82" s="2">
        <f t="shared" si="14"/>
        <v>17.905606746808491</v>
      </c>
      <c r="O82" s="2">
        <f t="shared" si="15"/>
        <v>33.002757931428611</v>
      </c>
      <c r="P82" s="2">
        <f t="shared" si="16"/>
        <v>30.971573474520998</v>
      </c>
      <c r="Q82" s="2">
        <f t="shared" si="17"/>
        <v>95.975579980330139</v>
      </c>
      <c r="R82" s="2">
        <f t="shared" si="18"/>
        <v>5.5652109999999997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14.426311</v>
      </c>
      <c r="I83">
        <v>17.526512</v>
      </c>
      <c r="J83" s="2">
        <f t="shared" si="10"/>
        <v>3.1002010000000002</v>
      </c>
      <c r="K83" s="2">
        <f t="shared" si="11"/>
        <v>6.4316945648148156</v>
      </c>
      <c r="L83" s="2">
        <f t="shared" si="12"/>
        <v>5.328904712962963</v>
      </c>
      <c r="M83" s="2">
        <f t="shared" si="13"/>
        <v>41.366694975068441</v>
      </c>
      <c r="N83" s="2">
        <f t="shared" si="14"/>
        <v>28.397225439838881</v>
      </c>
      <c r="O83" s="2">
        <f t="shared" si="15"/>
        <v>34.273887478779947</v>
      </c>
      <c r="P83" s="2">
        <f t="shared" si="16"/>
        <v>9.6112462404010017</v>
      </c>
      <c r="Q83" s="2">
        <f t="shared" si="17"/>
        <v>71.049823120304865</v>
      </c>
      <c r="R83" s="2">
        <f t="shared" si="18"/>
        <v>3.1002010000000002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12.98785</v>
      </c>
      <c r="I84">
        <v>14.350834000000001</v>
      </c>
      <c r="J84" s="2">
        <f t="shared" si="10"/>
        <v>1.3629840000000009</v>
      </c>
      <c r="K84" s="2">
        <f t="shared" si="11"/>
        <v>3.256016564814816</v>
      </c>
      <c r="L84" s="2">
        <f t="shared" si="12"/>
        <v>3.8904437129629628</v>
      </c>
      <c r="M84" s="2">
        <f t="shared" si="13"/>
        <v>10.601643870348475</v>
      </c>
      <c r="N84" s="2">
        <f t="shared" si="14"/>
        <v>15.135552283733043</v>
      </c>
      <c r="O84" s="2">
        <f t="shared" si="15"/>
        <v>12.667349173887064</v>
      </c>
      <c r="P84" s="2">
        <f t="shared" si="16"/>
        <v>1.8577253842560024</v>
      </c>
      <c r="Q84" s="2">
        <f t="shared" si="17"/>
        <v>27.598502735327276</v>
      </c>
      <c r="R84" s="2">
        <f t="shared" si="18"/>
        <v>1.3629840000000009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9.934984</v>
      </c>
      <c r="I85">
        <v>11.847716</v>
      </c>
      <c r="J85" s="2">
        <f t="shared" si="10"/>
        <v>1.9127320000000001</v>
      </c>
      <c r="K85" s="2">
        <f t="shared" si="11"/>
        <v>0.75289856481481543</v>
      </c>
      <c r="L85" s="2">
        <f t="shared" si="12"/>
        <v>0.83757771296296291</v>
      </c>
      <c r="M85" s="2">
        <f t="shared" si="13"/>
        <v>0.5668562489002088</v>
      </c>
      <c r="N85" s="2">
        <f t="shared" si="14"/>
        <v>0.70153642525226745</v>
      </c>
      <c r="O85" s="2">
        <f t="shared" si="15"/>
        <v>0.63061105801069017</v>
      </c>
      <c r="P85" s="2">
        <f t="shared" si="16"/>
        <v>3.6585437038240003</v>
      </c>
      <c r="Q85" s="2">
        <f t="shared" si="17"/>
        <v>7.5642035172184157</v>
      </c>
      <c r="R85" s="2">
        <f t="shared" si="18"/>
        <v>1.9127320000000001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7.9788480000000002</v>
      </c>
      <c r="I86">
        <v>10.713042</v>
      </c>
      <c r="J86" s="2">
        <f t="shared" si="10"/>
        <v>2.7341939999999996</v>
      </c>
      <c r="K86" s="2">
        <f t="shared" si="11"/>
        <v>-0.38177543518518497</v>
      </c>
      <c r="L86" s="2">
        <f t="shared" si="12"/>
        <v>-1.118558287037037</v>
      </c>
      <c r="M86" s="2">
        <f t="shared" si="13"/>
        <v>0.14575248291083737</v>
      </c>
      <c r="N86" s="2">
        <f t="shared" si="14"/>
        <v>1.2511726414992304</v>
      </c>
      <c r="O86" s="2">
        <f t="shared" si="15"/>
        <v>0.42703807681355982</v>
      </c>
      <c r="P86" s="2">
        <f t="shared" si="16"/>
        <v>7.4758168296359973</v>
      </c>
      <c r="Q86" s="2">
        <f t="shared" si="17"/>
        <v>2.6102787570013404</v>
      </c>
      <c r="R86" s="2">
        <f t="shared" si="18"/>
        <v>2.7341939999999996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4.2013769999999999</v>
      </c>
      <c r="I87">
        <v>6.493347</v>
      </c>
      <c r="J87" s="2">
        <f t="shared" si="10"/>
        <v>2.2919700000000001</v>
      </c>
      <c r="K87" s="2">
        <f t="shared" si="11"/>
        <v>-4.6014704351851847</v>
      </c>
      <c r="L87" s="2">
        <f t="shared" si="12"/>
        <v>-4.8960292870370372</v>
      </c>
      <c r="M87" s="2">
        <f t="shared" si="13"/>
        <v>21.173530165883335</v>
      </c>
      <c r="N87" s="2">
        <f t="shared" si="14"/>
        <v>23.971102779524401</v>
      </c>
      <c r="O87" s="2">
        <f t="shared" si="15"/>
        <v>22.528934014101726</v>
      </c>
      <c r="P87" s="2">
        <f t="shared" si="16"/>
        <v>5.2531264809000007</v>
      </c>
      <c r="Q87" s="2">
        <f t="shared" si="17"/>
        <v>6.7811247704038422</v>
      </c>
      <c r="R87" s="2">
        <f t="shared" si="18"/>
        <v>2.2919700000000001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3.6497480000000002</v>
      </c>
      <c r="I88">
        <v>4.2790330000000001</v>
      </c>
      <c r="J88" s="2">
        <f t="shared" si="10"/>
        <v>0.62928499999999987</v>
      </c>
      <c r="K88" s="2">
        <f t="shared" si="11"/>
        <v>-6.8157844351851846</v>
      </c>
      <c r="L88" s="2">
        <f t="shared" si="12"/>
        <v>-5.4476582870370365</v>
      </c>
      <c r="M88" s="2">
        <f t="shared" si="13"/>
        <v>46.454917466912626</v>
      </c>
      <c r="N88" s="2">
        <f t="shared" si="14"/>
        <v>29.676980812323297</v>
      </c>
      <c r="O88" s="2">
        <f t="shared" si="15"/>
        <v>37.130064560994619</v>
      </c>
      <c r="P88" s="2">
        <f t="shared" si="16"/>
        <v>0.39599961122499983</v>
      </c>
      <c r="Q88" s="2">
        <f t="shared" si="17"/>
        <v>23.216721133232102</v>
      </c>
      <c r="R88" s="2">
        <f t="shared" si="18"/>
        <v>0.62928499999999987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4.9159410000000001</v>
      </c>
      <c r="I89">
        <v>5.7391360000000002</v>
      </c>
      <c r="J89" s="2">
        <f t="shared" si="10"/>
        <v>0.82319500000000012</v>
      </c>
      <c r="K89" s="2">
        <f t="shared" si="11"/>
        <v>-5.3556814351851845</v>
      </c>
      <c r="L89" s="2">
        <f t="shared" si="12"/>
        <v>-4.181465287037037</v>
      </c>
      <c r="M89" s="2">
        <f t="shared" si="13"/>
        <v>28.683323635187236</v>
      </c>
      <c r="N89" s="2">
        <f t="shared" si="14"/>
        <v>17.484651946695731</v>
      </c>
      <c r="O89" s="2">
        <f t="shared" si="15"/>
        <v>22.394596009655547</v>
      </c>
      <c r="P89" s="2">
        <f t="shared" si="16"/>
        <v>0.67765000802500019</v>
      </c>
      <c r="Q89" s="2">
        <f t="shared" si="17"/>
        <v>11.277979320795822</v>
      </c>
      <c r="R89" s="2">
        <f t="shared" si="18"/>
        <v>0.82319500000000012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5.6630929999999999</v>
      </c>
      <c r="I90">
        <v>6.6877690000000003</v>
      </c>
      <c r="J90" s="2">
        <f t="shared" si="10"/>
        <v>1.0246760000000004</v>
      </c>
      <c r="K90" s="2">
        <f t="shared" si="11"/>
        <v>-4.4070484351851844</v>
      </c>
      <c r="L90" s="2">
        <f t="shared" si="12"/>
        <v>-3.4343132870370372</v>
      </c>
      <c r="M90" s="2">
        <f t="shared" si="13"/>
        <v>19.422075910068184</v>
      </c>
      <c r="N90" s="2">
        <f t="shared" si="14"/>
        <v>11.79450775351914</v>
      </c>
      <c r="O90" s="2">
        <f t="shared" si="15"/>
        <v>15.135184997572262</v>
      </c>
      <c r="P90" s="2">
        <f t="shared" si="16"/>
        <v>1.0499609049760008</v>
      </c>
      <c r="Q90" s="2">
        <f t="shared" si="17"/>
        <v>5.8063518550792113</v>
      </c>
      <c r="R90" s="2">
        <f t="shared" si="18"/>
        <v>1.0246760000000004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6.4027180000000001</v>
      </c>
      <c r="I91">
        <v>8.1786799999999999</v>
      </c>
      <c r="J91" s="2">
        <f t="shared" si="10"/>
        <v>1.7759619999999998</v>
      </c>
      <c r="K91" s="2">
        <f t="shared" si="11"/>
        <v>-2.9161374351851848</v>
      </c>
      <c r="L91" s="2">
        <f t="shared" si="12"/>
        <v>-2.694688287037037</v>
      </c>
      <c r="M91" s="2">
        <f t="shared" si="13"/>
        <v>8.5038575408884274</v>
      </c>
      <c r="N91" s="2">
        <f t="shared" si="14"/>
        <v>7.2613449642946009</v>
      </c>
      <c r="O91" s="2">
        <f t="shared" si="15"/>
        <v>7.8580813899837443</v>
      </c>
      <c r="P91" s="2">
        <f t="shared" si="16"/>
        <v>3.1540410254439992</v>
      </c>
      <c r="Q91" s="2">
        <f t="shared" si="17"/>
        <v>0.84405799049286045</v>
      </c>
      <c r="R91" s="2">
        <f t="shared" si="18"/>
        <v>1.7759619999999998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8.4522290000000009</v>
      </c>
      <c r="I92">
        <v>10.853664</v>
      </c>
      <c r="J92" s="2">
        <f t="shared" si="10"/>
        <v>2.4014349999999993</v>
      </c>
      <c r="K92" s="2">
        <f t="shared" si="11"/>
        <v>-0.24115343518518451</v>
      </c>
      <c r="L92" s="2">
        <f t="shared" si="12"/>
        <v>-0.64517728703703625</v>
      </c>
      <c r="M92" s="2">
        <f t="shared" si="13"/>
        <v>5.8154979301614985E-2</v>
      </c>
      <c r="N92" s="2">
        <f t="shared" si="14"/>
        <v>0.41625373170847024</v>
      </c>
      <c r="O92" s="2">
        <f t="shared" si="15"/>
        <v>0.15558671907243909</v>
      </c>
      <c r="P92" s="2">
        <f t="shared" si="16"/>
        <v>5.7668900592249965</v>
      </c>
      <c r="Q92" s="2">
        <f t="shared" si="17"/>
        <v>3.0844411543418975</v>
      </c>
      <c r="R92" s="2">
        <f t="shared" si="18"/>
        <v>2.4014349999999993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10.349615999999999</v>
      </c>
      <c r="I93">
        <v>14.339339000000001</v>
      </c>
      <c r="J93" s="2">
        <f t="shared" si="10"/>
        <v>3.9897230000000015</v>
      </c>
      <c r="K93" s="2">
        <f t="shared" si="11"/>
        <v>3.244521564814816</v>
      </c>
      <c r="L93" s="2">
        <f t="shared" si="12"/>
        <v>1.2522097129629621</v>
      </c>
      <c r="M93" s="2">
        <f t="shared" si="13"/>
        <v>10.526920184548382</v>
      </c>
      <c r="N93" s="2">
        <f t="shared" si="14"/>
        <v>1.5680291652387841</v>
      </c>
      <c r="O93" s="2">
        <f t="shared" si="15"/>
        <v>4.0628214173789017</v>
      </c>
      <c r="P93" s="2">
        <f t="shared" si="16"/>
        <v>15.917889616729012</v>
      </c>
      <c r="Q93" s="2">
        <f t="shared" si="17"/>
        <v>27.477858567231255</v>
      </c>
      <c r="R93" s="2">
        <f t="shared" si="18"/>
        <v>3.9897230000000015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13.698544</v>
      </c>
      <c r="I94">
        <v>18.666298000000001</v>
      </c>
      <c r="J94" s="2">
        <f t="shared" si="10"/>
        <v>4.9677540000000011</v>
      </c>
      <c r="K94" s="2">
        <f t="shared" si="11"/>
        <v>7.5714805648148165</v>
      </c>
      <c r="L94" s="2">
        <f t="shared" si="12"/>
        <v>4.6011377129629629</v>
      </c>
      <c r="M94" s="2">
        <f t="shared" si="13"/>
        <v>57.327317943368492</v>
      </c>
      <c r="N94" s="2">
        <f t="shared" si="14"/>
        <v>21.170468253650046</v>
      </c>
      <c r="O94" s="2">
        <f t="shared" si="15"/>
        <v>34.83742476973557</v>
      </c>
      <c r="P94" s="2">
        <f t="shared" si="16"/>
        <v>24.678579804516012</v>
      </c>
      <c r="Q94" s="2">
        <f t="shared" si="17"/>
        <v>91.563688614411291</v>
      </c>
      <c r="R94" s="2">
        <f t="shared" si="18"/>
        <v>4.9677540000000011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15.254111</v>
      </c>
      <c r="I95">
        <v>18.377521999999999</v>
      </c>
      <c r="J95" s="2">
        <f t="shared" si="10"/>
        <v>3.123410999999999</v>
      </c>
      <c r="K95" s="2">
        <f t="shared" si="11"/>
        <v>7.2827045648148143</v>
      </c>
      <c r="L95" s="2">
        <f t="shared" si="12"/>
        <v>6.1567047129629628</v>
      </c>
      <c r="M95" s="2">
        <f t="shared" si="13"/>
        <v>53.037785778374534</v>
      </c>
      <c r="N95" s="2">
        <f t="shared" si="14"/>
        <v>37.905012922620358</v>
      </c>
      <c r="O95" s="2">
        <f t="shared" si="15"/>
        <v>44.837461517312249</v>
      </c>
      <c r="P95" s="2">
        <f t="shared" si="16"/>
        <v>9.7556962749209948</v>
      </c>
      <c r="Q95" s="2">
        <f t="shared" si="17"/>
        <v>86.120547645982057</v>
      </c>
      <c r="R95" s="2">
        <f t="shared" si="18"/>
        <v>3.123410999999999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12.884378999999999</v>
      </c>
      <c r="I96">
        <v>14.019964</v>
      </c>
      <c r="J96" s="2">
        <f t="shared" si="10"/>
        <v>1.1355850000000007</v>
      </c>
      <c r="K96" s="2">
        <f t="shared" si="11"/>
        <v>2.9251465648148152</v>
      </c>
      <c r="L96" s="2">
        <f t="shared" si="12"/>
        <v>3.786972712962962</v>
      </c>
      <c r="M96" s="2">
        <f t="shared" si="13"/>
        <v>8.5564824256479142</v>
      </c>
      <c r="N96" s="2">
        <f t="shared" si="14"/>
        <v>14.341162328726057</v>
      </c>
      <c r="O96" s="2">
        <f t="shared" si="15"/>
        <v>11.077450222371048</v>
      </c>
      <c r="P96" s="2">
        <f t="shared" si="16"/>
        <v>1.2895532922250017</v>
      </c>
      <c r="Q96" s="2">
        <f t="shared" si="17"/>
        <v>24.231574437451155</v>
      </c>
      <c r="R96" s="2">
        <f t="shared" si="18"/>
        <v>1.1355850000000007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10.590356999999999</v>
      </c>
      <c r="I97">
        <v>11.267341</v>
      </c>
      <c r="J97" s="2">
        <f t="shared" si="10"/>
        <v>0.67698400000000092</v>
      </c>
      <c r="K97" s="2">
        <f t="shared" si="11"/>
        <v>0.17252356481481534</v>
      </c>
      <c r="L97" s="2">
        <f t="shared" si="12"/>
        <v>1.492950712962962</v>
      </c>
      <c r="M97" s="2">
        <f t="shared" si="13"/>
        <v>2.976438041641179E-2</v>
      </c>
      <c r="N97" s="2">
        <f t="shared" si="14"/>
        <v>2.2289018313366165</v>
      </c>
      <c r="O97" s="2">
        <f t="shared" si="15"/>
        <v>0.25756917909319038</v>
      </c>
      <c r="P97" s="2">
        <f t="shared" si="16"/>
        <v>0.45830733625600123</v>
      </c>
      <c r="Q97" s="2">
        <f t="shared" si="17"/>
        <v>4.708616658521656</v>
      </c>
      <c r="R97" s="2">
        <f t="shared" si="18"/>
        <v>0.67698400000000092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7.8114949999999999</v>
      </c>
      <c r="I98">
        <v>9.4617199999999997</v>
      </c>
      <c r="J98" s="2">
        <f t="shared" si="10"/>
        <v>1.6502249999999998</v>
      </c>
      <c r="K98" s="2">
        <f t="shared" si="11"/>
        <v>-1.633097435185185</v>
      </c>
      <c r="L98" s="2">
        <f t="shared" si="12"/>
        <v>-1.2859112870370373</v>
      </c>
      <c r="M98" s="2">
        <f t="shared" si="13"/>
        <v>2.6670072328084298</v>
      </c>
      <c r="N98" s="2">
        <f t="shared" si="14"/>
        <v>1.6535678381292496</v>
      </c>
      <c r="O98" s="2">
        <f t="shared" si="15"/>
        <v>2.100018424735866</v>
      </c>
      <c r="P98" s="2">
        <f t="shared" si="16"/>
        <v>2.7232425506249993</v>
      </c>
      <c r="Q98" s="2">
        <f t="shared" si="17"/>
        <v>0.13272448145285987</v>
      </c>
      <c r="R98" s="2">
        <f t="shared" si="18"/>
        <v>1.6502249999999998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5.5548159999999998</v>
      </c>
      <c r="I99">
        <v>6.4049060000000004</v>
      </c>
      <c r="J99" s="2">
        <f t="shared" si="10"/>
        <v>0.85009000000000068</v>
      </c>
      <c r="K99" s="2">
        <f t="shared" si="11"/>
        <v>-4.6899114351851843</v>
      </c>
      <c r="L99" s="2">
        <f t="shared" si="12"/>
        <v>-3.5425902870370374</v>
      </c>
      <c r="M99" s="2">
        <f t="shared" si="13"/>
        <v>21.995269269880755</v>
      </c>
      <c r="N99" s="2">
        <f t="shared" si="14"/>
        <v>12.54994594180916</v>
      </c>
      <c r="O99" s="2">
        <f t="shared" si="15"/>
        <v>16.614434697350966</v>
      </c>
      <c r="P99" s="2">
        <f t="shared" si="16"/>
        <v>0.7226530081000011</v>
      </c>
      <c r="Q99" s="2">
        <f t="shared" si="17"/>
        <v>7.2495577956945247</v>
      </c>
      <c r="R99" s="2">
        <f t="shared" si="18"/>
        <v>0.85009000000000068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5.4601150000000001</v>
      </c>
      <c r="I100">
        <v>6.5747650000000002</v>
      </c>
      <c r="J100" s="2">
        <f t="shared" si="10"/>
        <v>1.1146500000000001</v>
      </c>
      <c r="K100" s="2">
        <f t="shared" si="11"/>
        <v>-4.5200524351851845</v>
      </c>
      <c r="L100" s="2">
        <f t="shared" si="12"/>
        <v>-3.6372912870370371</v>
      </c>
      <c r="M100" s="2">
        <f t="shared" si="13"/>
        <v>20.430874016823516</v>
      </c>
      <c r="N100" s="2">
        <f t="shared" si="14"/>
        <v>13.229887906755545</v>
      </c>
      <c r="O100" s="2">
        <f t="shared" si="15"/>
        <v>16.440747339449615</v>
      </c>
      <c r="P100" s="2">
        <f t="shared" si="16"/>
        <v>1.2424446225000003</v>
      </c>
      <c r="Q100" s="2">
        <f t="shared" si="17"/>
        <v>6.3637190630638782</v>
      </c>
      <c r="R100" s="2">
        <f t="shared" si="18"/>
        <v>1.1146500000000001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4.7591939999999999</v>
      </c>
      <c r="I101">
        <v>5.9763390000000003</v>
      </c>
      <c r="J101" s="2">
        <f t="shared" si="10"/>
        <v>1.2171450000000004</v>
      </c>
      <c r="K101" s="2">
        <f t="shared" si="11"/>
        <v>-5.1184784351851844</v>
      </c>
      <c r="L101" s="2">
        <f t="shared" si="12"/>
        <v>-4.3382122870370372</v>
      </c>
      <c r="M101" s="2">
        <f t="shared" si="13"/>
        <v>26.198821491455774</v>
      </c>
      <c r="N101" s="2">
        <f t="shared" si="14"/>
        <v>18.82008584739912</v>
      </c>
      <c r="O101" s="2">
        <f t="shared" si="15"/>
        <v>22.205046038454473</v>
      </c>
      <c r="P101" s="2">
        <f t="shared" si="16"/>
        <v>1.481441951025001</v>
      </c>
      <c r="Q101" s="2">
        <f t="shared" si="17"/>
        <v>9.7410610102127286</v>
      </c>
      <c r="R101" s="2">
        <f t="shared" si="18"/>
        <v>1.2171450000000004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5.4963189999999997</v>
      </c>
      <c r="I102">
        <v>7.1298199999999996</v>
      </c>
      <c r="J102" s="2">
        <f t="shared" si="10"/>
        <v>1.6335009999999999</v>
      </c>
      <c r="K102" s="2">
        <f t="shared" si="11"/>
        <v>-3.9649974351851851</v>
      </c>
      <c r="L102" s="2">
        <f t="shared" si="12"/>
        <v>-3.6010872870370374</v>
      </c>
      <c r="M102" s="2">
        <f t="shared" si="13"/>
        <v>15.721204661025096</v>
      </c>
      <c r="N102" s="2">
        <f t="shared" si="14"/>
        <v>12.96782964885977</v>
      </c>
      <c r="O102" s="2">
        <f t="shared" si="15"/>
        <v>14.27830185697983</v>
      </c>
      <c r="P102" s="2">
        <f t="shared" si="16"/>
        <v>2.6683255170009996</v>
      </c>
      <c r="Q102" s="2">
        <f t="shared" si="17"/>
        <v>3.8713957969361954</v>
      </c>
      <c r="R102" s="2">
        <f t="shared" si="18"/>
        <v>1.6335009999999999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7.1801069999999996</v>
      </c>
      <c r="I103">
        <v>8.4933680000000003</v>
      </c>
      <c r="J103" s="2">
        <f t="shared" si="10"/>
        <v>1.3132610000000007</v>
      </c>
      <c r="K103" s="2">
        <f t="shared" si="11"/>
        <v>-2.6014494351851845</v>
      </c>
      <c r="L103" s="2">
        <f t="shared" si="12"/>
        <v>-1.9172992870370376</v>
      </c>
      <c r="M103" s="2">
        <f t="shared" si="13"/>
        <v>6.7675391638253153</v>
      </c>
      <c r="N103" s="2">
        <f t="shared" si="14"/>
        <v>3.6760365560727326</v>
      </c>
      <c r="O103" s="2">
        <f t="shared" si="15"/>
        <v>4.9877571473434585</v>
      </c>
      <c r="P103" s="2">
        <f t="shared" si="16"/>
        <v>1.7246544541210018</v>
      </c>
      <c r="Q103" s="2">
        <f t="shared" si="17"/>
        <v>0.36486225220663776</v>
      </c>
      <c r="R103" s="2">
        <f t="shared" si="18"/>
        <v>1.3132610000000007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9.8347069999999999</v>
      </c>
      <c r="I104">
        <v>11.405948</v>
      </c>
      <c r="J104" s="2">
        <f t="shared" si="10"/>
        <v>1.5712410000000006</v>
      </c>
      <c r="K104" s="2">
        <f t="shared" si="11"/>
        <v>0.31113056481481571</v>
      </c>
      <c r="L104" s="2">
        <f t="shared" si="12"/>
        <v>0.73730071296296273</v>
      </c>
      <c r="M104" s="2">
        <f t="shared" si="13"/>
        <v>9.6802228361986237E-2</v>
      </c>
      <c r="N104" s="2">
        <f t="shared" si="14"/>
        <v>0.54361234133569314</v>
      </c>
      <c r="O104" s="2">
        <f t="shared" si="15"/>
        <v>0.2293967872625329</v>
      </c>
      <c r="P104" s="2">
        <f t="shared" si="16"/>
        <v>2.4687982800810016</v>
      </c>
      <c r="Q104" s="2">
        <f t="shared" si="17"/>
        <v>5.3293648404899727</v>
      </c>
      <c r="R104" s="2">
        <f t="shared" si="18"/>
        <v>1.5712410000000006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11.547197000000001</v>
      </c>
      <c r="I105">
        <v>14.580590000000001</v>
      </c>
      <c r="J105" s="2">
        <f t="shared" si="10"/>
        <v>3.0333930000000002</v>
      </c>
      <c r="K105" s="2">
        <f t="shared" si="11"/>
        <v>3.4857725648148161</v>
      </c>
      <c r="L105" s="2">
        <f t="shared" si="12"/>
        <v>2.4497907129629635</v>
      </c>
      <c r="M105" s="2">
        <f t="shared" si="13"/>
        <v>12.150610373615661</v>
      </c>
      <c r="N105" s="2">
        <f t="shared" si="14"/>
        <v>6.0014745373195852</v>
      </c>
      <c r="O105" s="2">
        <f t="shared" si="15"/>
        <v>8.5394132567844263</v>
      </c>
      <c r="P105" s="2">
        <f t="shared" si="16"/>
        <v>9.2014730924490014</v>
      </c>
      <c r="Q105" s="2">
        <f t="shared" si="17"/>
        <v>30.065303630102314</v>
      </c>
      <c r="R105" s="2">
        <f t="shared" si="18"/>
        <v>3.0333930000000002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13.799156</v>
      </c>
      <c r="I106">
        <v>18.980105999999999</v>
      </c>
      <c r="J106" s="2">
        <f t="shared" si="10"/>
        <v>5.1809499999999993</v>
      </c>
      <c r="K106" s="2">
        <f t="shared" si="11"/>
        <v>7.8852885648148145</v>
      </c>
      <c r="L106" s="2">
        <f t="shared" si="12"/>
        <v>4.7017497129629628</v>
      </c>
      <c r="M106" s="2">
        <f t="shared" si="13"/>
        <v>62.177775750399277</v>
      </c>
      <c r="N106" s="2">
        <f t="shared" si="14"/>
        <v>22.106450363347303</v>
      </c>
      <c r="O106" s="2">
        <f t="shared" si="15"/>
        <v>37.074653246248189</v>
      </c>
      <c r="P106" s="2">
        <f t="shared" si="16"/>
        <v>26.842242902499994</v>
      </c>
      <c r="Q106" s="2">
        <f t="shared" si="17"/>
        <v>97.667753616598219</v>
      </c>
      <c r="R106" s="2">
        <f t="shared" si="18"/>
        <v>5.1809499999999993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14.656934</v>
      </c>
      <c r="I107">
        <v>18.686962000000001</v>
      </c>
      <c r="J107" s="2">
        <f t="shared" si="10"/>
        <v>4.0300280000000015</v>
      </c>
      <c r="K107" s="2">
        <f t="shared" si="11"/>
        <v>7.5921445648148165</v>
      </c>
      <c r="L107" s="2">
        <f t="shared" si="12"/>
        <v>5.5595277129629626</v>
      </c>
      <c r="M107" s="2">
        <f t="shared" si="13"/>
        <v>57.640659093047162</v>
      </c>
      <c r="N107" s="2">
        <f t="shared" si="14"/>
        <v>30.908348391203187</v>
      </c>
      <c r="O107" s="2">
        <f t="shared" si="15"/>
        <v>42.208738108909102</v>
      </c>
      <c r="P107" s="2">
        <f t="shared" si="16"/>
        <v>16.241125680784013</v>
      </c>
      <c r="Q107" s="2">
        <f t="shared" si="17"/>
        <v>91.95957877202062</v>
      </c>
      <c r="R107" s="2">
        <f t="shared" si="18"/>
        <v>4.0300280000000015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13.115987000000001</v>
      </c>
      <c r="I108">
        <v>13.893890000000001</v>
      </c>
      <c r="J108" s="2">
        <f t="shared" si="10"/>
        <v>0.77790300000000023</v>
      </c>
      <c r="K108" s="2">
        <f t="shared" si="11"/>
        <v>2.799072564814816</v>
      </c>
      <c r="L108" s="2">
        <f t="shared" si="12"/>
        <v>4.0185807129629634</v>
      </c>
      <c r="M108" s="2">
        <f t="shared" si="13"/>
        <v>7.8348072230989922</v>
      </c>
      <c r="N108" s="2">
        <f t="shared" si="14"/>
        <v>16.14899094659792</v>
      </c>
      <c r="O108" s="2">
        <f t="shared" si="15"/>
        <v>11.248299023148594</v>
      </c>
      <c r="P108" s="2">
        <f t="shared" si="16"/>
        <v>0.60513307740900035</v>
      </c>
      <c r="Q108" s="2">
        <f t="shared" si="17"/>
        <v>23.006256008718978</v>
      </c>
      <c r="R108" s="2">
        <f t="shared" si="18"/>
        <v>0.77790300000000023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11.439418999999999</v>
      </c>
      <c r="I109">
        <v>12.614584000000001</v>
      </c>
      <c r="J109" s="2">
        <f t="shared" si="10"/>
        <v>1.1751650000000016</v>
      </c>
      <c r="K109" s="2">
        <f t="shared" si="11"/>
        <v>1.519766564814816</v>
      </c>
      <c r="L109" s="2">
        <f t="shared" si="12"/>
        <v>2.342012712962962</v>
      </c>
      <c r="M109" s="2">
        <f t="shared" si="13"/>
        <v>2.3096904115290262</v>
      </c>
      <c r="N109" s="2">
        <f t="shared" si="14"/>
        <v>5.4850235476801332</v>
      </c>
      <c r="O109" s="2">
        <f t="shared" si="15"/>
        <v>3.5593126155323485</v>
      </c>
      <c r="P109" s="2">
        <f t="shared" si="16"/>
        <v>1.3810127772250036</v>
      </c>
      <c r="Q109" s="2">
        <f t="shared" si="17"/>
        <v>12.370539064563383</v>
      </c>
      <c r="R109" s="2">
        <f t="shared" si="18"/>
        <v>1.1751650000000016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9.0102639999999994</v>
      </c>
      <c r="I110">
        <v>9.8861899999999991</v>
      </c>
      <c r="J110" s="2">
        <f t="shared" si="10"/>
        <v>0.87592599999999976</v>
      </c>
      <c r="K110" s="2">
        <f t="shared" si="11"/>
        <v>-1.2086274351851856</v>
      </c>
      <c r="L110" s="2">
        <f t="shared" si="12"/>
        <v>-8.7142287037037747E-2</v>
      </c>
      <c r="M110" s="2">
        <f t="shared" si="13"/>
        <v>1.4607802770823199</v>
      </c>
      <c r="N110" s="2">
        <f t="shared" si="14"/>
        <v>7.5937781900454766E-3</v>
      </c>
      <c r="O110" s="2">
        <f t="shared" si="15"/>
        <v>0.10532255887774618</v>
      </c>
      <c r="P110" s="2">
        <f t="shared" si="16"/>
        <v>0.76724635747599956</v>
      </c>
      <c r="Q110" s="2">
        <f t="shared" si="17"/>
        <v>0.6221797458356364</v>
      </c>
      <c r="R110" s="2">
        <f t="shared" si="18"/>
        <v>0.87592599999999976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6.0235209999999997</v>
      </c>
      <c r="I111">
        <v>7.5468070000000003</v>
      </c>
      <c r="J111" s="2">
        <f t="shared" si="10"/>
        <v>1.5232860000000006</v>
      </c>
      <c r="K111" s="2">
        <f t="shared" si="11"/>
        <v>-3.5480104351851844</v>
      </c>
      <c r="L111" s="2">
        <f t="shared" si="12"/>
        <v>-3.0738852870370375</v>
      </c>
      <c r="M111" s="2">
        <f t="shared" si="13"/>
        <v>12.588378048182962</v>
      </c>
      <c r="N111" s="2">
        <f t="shared" si="14"/>
        <v>9.4487707578627695</v>
      </c>
      <c r="O111" s="2">
        <f t="shared" si="15"/>
        <v>10.906177074969614</v>
      </c>
      <c r="P111" s="2">
        <f t="shared" si="16"/>
        <v>2.3204002377960018</v>
      </c>
      <c r="Q111" s="2">
        <f t="shared" si="17"/>
        <v>2.404358148959767</v>
      </c>
      <c r="R111" s="2">
        <f t="shared" si="18"/>
        <v>1.5232860000000006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5.7262389999999996</v>
      </c>
      <c r="I112">
        <v>4.7575370000000001</v>
      </c>
      <c r="S112"/>
      <c r="T112"/>
      <c r="U112"/>
      <c r="V112"/>
    </row>
    <row r="113" spans="8:22" x14ac:dyDescent="0.3">
      <c r="H113">
        <v>4.4575110000000002</v>
      </c>
      <c r="I113">
        <v>3.4831840000000001</v>
      </c>
      <c r="S113"/>
      <c r="T113"/>
      <c r="U113"/>
      <c r="V113"/>
    </row>
    <row r="114" spans="8:22" x14ac:dyDescent="0.3">
      <c r="H114">
        <v>5.5468640000000002</v>
      </c>
      <c r="I114">
        <v>4.3151520000000003</v>
      </c>
      <c r="S114"/>
      <c r="T114"/>
      <c r="U114"/>
      <c r="V114"/>
    </row>
    <row r="115" spans="8:22" x14ac:dyDescent="0.3">
      <c r="H115">
        <v>6.8704989999999997</v>
      </c>
      <c r="I115">
        <v>5.6970710000000002</v>
      </c>
      <c r="S115"/>
      <c r="T115"/>
      <c r="U115"/>
      <c r="V115"/>
    </row>
    <row r="116" spans="8:22" x14ac:dyDescent="0.3">
      <c r="H116">
        <v>8.6319359999999996</v>
      </c>
      <c r="I116">
        <v>8.0723490000000009</v>
      </c>
      <c r="S116"/>
      <c r="T116"/>
      <c r="U116"/>
      <c r="V116"/>
    </row>
    <row r="117" spans="8:22" x14ac:dyDescent="0.3">
      <c r="H117">
        <v>10.440844</v>
      </c>
      <c r="I117">
        <v>10.633053</v>
      </c>
      <c r="S117"/>
      <c r="T117"/>
      <c r="U117"/>
      <c r="V117"/>
    </row>
    <row r="118" spans="8:22" x14ac:dyDescent="0.3">
      <c r="H118">
        <v>11.506855</v>
      </c>
      <c r="I118">
        <v>11.493145</v>
      </c>
      <c r="S118"/>
      <c r="T118"/>
      <c r="U118"/>
      <c r="V118"/>
    </row>
    <row r="119" spans="8:22" x14ac:dyDescent="0.3">
      <c r="H119">
        <v>12.342603</v>
      </c>
      <c r="I119">
        <v>11.438743000000001</v>
      </c>
      <c r="S119"/>
      <c r="T119"/>
      <c r="U119"/>
      <c r="V119"/>
    </row>
    <row r="120" spans="8:22" x14ac:dyDescent="0.3">
      <c r="H120">
        <v>10.246929</v>
      </c>
      <c r="I120">
        <v>9.8048599999999997</v>
      </c>
      <c r="S120"/>
      <c r="T120"/>
      <c r="U120"/>
      <c r="V120"/>
    </row>
    <row r="121" spans="8:22" x14ac:dyDescent="0.3">
      <c r="H121">
        <v>7.176329</v>
      </c>
      <c r="I121">
        <v>6.9135419999999996</v>
      </c>
      <c r="S121"/>
      <c r="T121"/>
      <c r="U121"/>
      <c r="V121"/>
    </row>
    <row r="122" spans="8:22" x14ac:dyDescent="0.3">
      <c r="H122">
        <v>7.0608779999999998</v>
      </c>
      <c r="I122">
        <v>5.5912850000000001</v>
      </c>
      <c r="S122"/>
      <c r="T122"/>
      <c r="U122"/>
      <c r="V122"/>
    </row>
    <row r="123" spans="8:22" x14ac:dyDescent="0.3">
      <c r="H123">
        <v>5.3229170000000003</v>
      </c>
      <c r="I123">
        <v>4.6995690000000003</v>
      </c>
      <c r="S123"/>
      <c r="T123"/>
      <c r="U123"/>
      <c r="V123"/>
    </row>
    <row r="124" spans="8:22" x14ac:dyDescent="0.3">
      <c r="H124">
        <v>5.138973</v>
      </c>
      <c r="I124">
        <v>4.6888949999999996</v>
      </c>
      <c r="S124"/>
      <c r="T124"/>
      <c r="U124"/>
      <c r="V124"/>
    </row>
    <row r="125" spans="8:22" x14ac:dyDescent="0.3">
      <c r="H125">
        <v>5.1714399999999996</v>
      </c>
      <c r="I125">
        <v>4.5126949999999999</v>
      </c>
      <c r="S125"/>
      <c r="T125"/>
      <c r="U125"/>
      <c r="V125"/>
    </row>
    <row r="126" spans="8:22" x14ac:dyDescent="0.3">
      <c r="H126">
        <v>5.527164</v>
      </c>
      <c r="I126">
        <v>4.7787410000000001</v>
      </c>
      <c r="S126"/>
      <c r="T126"/>
      <c r="U126"/>
      <c r="V126"/>
    </row>
    <row r="127" spans="8:22" x14ac:dyDescent="0.3">
      <c r="H127">
        <v>7.2697019999999997</v>
      </c>
      <c r="I127">
        <v>6.0055389999999997</v>
      </c>
      <c r="S127"/>
      <c r="T127"/>
      <c r="U127"/>
      <c r="V127"/>
    </row>
    <row r="128" spans="8:22" x14ac:dyDescent="0.3">
      <c r="H128">
        <v>8.55321</v>
      </c>
      <c r="I128">
        <v>7.7669129999999997</v>
      </c>
      <c r="S128"/>
      <c r="T128"/>
      <c r="U128"/>
      <c r="V128"/>
    </row>
    <row r="129" spans="8:22" x14ac:dyDescent="0.3">
      <c r="H129">
        <v>9.8239649999999994</v>
      </c>
      <c r="I129">
        <v>9.9212500000000006</v>
      </c>
      <c r="S129"/>
      <c r="T129"/>
      <c r="U129"/>
      <c r="V129"/>
    </row>
    <row r="130" spans="8:22" x14ac:dyDescent="0.3">
      <c r="H130">
        <v>11.81565</v>
      </c>
      <c r="I130">
        <v>11.536858000000001</v>
      </c>
      <c r="S130"/>
      <c r="T130"/>
      <c r="U130"/>
      <c r="V130"/>
    </row>
    <row r="131" spans="8:22" x14ac:dyDescent="0.3">
      <c r="H131">
        <v>12.160491</v>
      </c>
      <c r="I131">
        <v>11.378359</v>
      </c>
      <c r="S131"/>
      <c r="T131"/>
      <c r="U131"/>
      <c r="V131"/>
    </row>
    <row r="132" spans="8:22" x14ac:dyDescent="0.3">
      <c r="H132">
        <v>11.414104</v>
      </c>
      <c r="I132">
        <v>9.8365050000000007</v>
      </c>
      <c r="S132"/>
      <c r="T132"/>
      <c r="U132"/>
      <c r="V132"/>
    </row>
    <row r="133" spans="8:22" x14ac:dyDescent="0.3">
      <c r="H133">
        <v>8.7537929999999999</v>
      </c>
      <c r="I133">
        <v>7.999765</v>
      </c>
      <c r="S133"/>
      <c r="T133"/>
      <c r="U133"/>
      <c r="V133"/>
    </row>
    <row r="134" spans="8:22" x14ac:dyDescent="0.3">
      <c r="H134">
        <v>5.8588389999999997</v>
      </c>
      <c r="I134">
        <v>5.8571730000000004</v>
      </c>
      <c r="S134"/>
      <c r="T134"/>
      <c r="U134"/>
      <c r="V134"/>
    </row>
    <row r="135" spans="8:22" x14ac:dyDescent="0.3">
      <c r="H135">
        <v>5.1850680000000002</v>
      </c>
      <c r="I135">
        <v>5.0109240000000002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2021-05-26T21:03:02Z</dcterms:modified>
</cp:coreProperties>
</file>