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39AF5E3-ABB4-4D51-9B8C-2EB3A1CDCAE9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<sst xmlns="http://schemas.openxmlformats.org/spreadsheetml/2006/main" count="54" uniqueCount="41">
  <si>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</si>
  <si>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</si>
  <si>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</si>
  <si>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</si>
  <si>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</si>
  <si>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</si>
  <si>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</si>
  <si>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</si>
  <si>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</si>
  <si>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</si>
  <si>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</si>
  <si>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</si>
  <si>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</si>
  <si>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</si>
  <si>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</si>
  <si>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</si>
  <si>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</si>
  <si>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</si>
  <si>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</si>
  <si>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</si>
  <si>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</si>
  <si>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</si>
  <si>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</si>
  <si>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</si>
  <si>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</si>
  <si>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</si>
  <si>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</si>
  <si>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</si>
  <si>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</si>
  <si>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</si>
  <si>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</si>
  <si>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</si>
  <si>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</si>
  <si>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</si>
  <si>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</si>
  <si>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</si>
  <si>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</si>
  <si>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sim minus obs</t>
  </si>
  <si>
    <t>C139</t>
  </si>
  <si>
    <t>C141+</t>
  </si>
  <si>
    <t>C141+ minus C139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</si>
</sst>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gaged temperature, CW3M ver. 146+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5.033334</c:v>
                </c:pt>
                <c:pt idx="1">
                  <c:v>5.1957940000000002</c:v>
                </c:pt>
                <c:pt idx="2">
                  <c:v>5.5954170000000003</c:v>
                </c:pt>
                <c:pt idx="3">
                  <c:v>5.9815829999999997</c:v>
                </c:pt>
                <c:pt idx="4">
                  <c:v>7.0034000000000001</c:v>
                </c:pt>
                <c:pt idx="5">
                  <c:v>9.1622450000000004</c:v>
                </c:pt>
                <c:pt idx="6">
                  <c:v>12.849321</c:v>
                </c:pt>
                <c:pt idx="7">
                  <c:v>12.736326</c:v>
                </c:pt>
                <c:pt idx="8">
                  <c:v>10.26773</c:v>
                </c:pt>
                <c:pt idx="9">
                  <c:v>7.892633</c:v>
                </c:pt>
                <c:pt idx="10">
                  <c:v>4.8896129999999998</c:v>
                </c:pt>
                <c:pt idx="11">
                  <c:v>4.1639499999999998</c:v>
                </c:pt>
                <c:pt idx="12">
                  <c:v>4.6469860000000001</c:v>
                </c:pt>
                <c:pt idx="13">
                  <c:v>4.2790970000000002</c:v>
                </c:pt>
                <c:pt idx="14">
                  <c:v>4.8100149999999999</c:v>
                </c:pt>
                <c:pt idx="15">
                  <c:v>5.1652360000000002</c:v>
                </c:pt>
                <c:pt idx="16">
                  <c:v>6.5720830000000001</c:v>
                </c:pt>
                <c:pt idx="17">
                  <c:v>9.0071499999999993</c:v>
                </c:pt>
                <c:pt idx="18">
                  <c:v>11.615152</c:v>
                </c:pt>
                <c:pt idx="19">
                  <c:v>13.080450000000001</c:v>
                </c:pt>
                <c:pt idx="20">
                  <c:v>12.237359</c:v>
                </c:pt>
                <c:pt idx="21">
                  <c:v>8.0636069999999993</c:v>
                </c:pt>
                <c:pt idx="22">
                  <c:v>4.8837390000000003</c:v>
                </c:pt>
                <c:pt idx="23">
                  <c:v>4.397437</c:v>
                </c:pt>
                <c:pt idx="24">
                  <c:v>4.4342930000000003</c:v>
                </c:pt>
                <c:pt idx="25">
                  <c:v>4.4686180000000002</c:v>
                </c:pt>
                <c:pt idx="26">
                  <c:v>4.7595270000000003</c:v>
                </c:pt>
                <c:pt idx="27">
                  <c:v>6.6626289999999999</c:v>
                </c:pt>
                <c:pt idx="28">
                  <c:v>7.9151030000000002</c:v>
                </c:pt>
                <c:pt idx="29">
                  <c:v>9.0613390000000003</c:v>
                </c:pt>
                <c:pt idx="30">
                  <c:v>12.652834</c:v>
                </c:pt>
                <c:pt idx="31">
                  <c:v>13.639791000000001</c:v>
                </c:pt>
                <c:pt idx="32">
                  <c:v>12.101266000000001</c:v>
                </c:pt>
                <c:pt idx="33">
                  <c:v>8.3999240000000004</c:v>
                </c:pt>
                <c:pt idx="34">
                  <c:v>5.6628379999999998</c:v>
                </c:pt>
                <c:pt idx="35">
                  <c:v>3.8262510000000001</c:v>
                </c:pt>
                <c:pt idx="36">
                  <c:v>4.3320730000000003</c:v>
                </c:pt>
                <c:pt idx="37">
                  <c:v>4.4908739999999998</c:v>
                </c:pt>
                <c:pt idx="38">
                  <c:v>5.7561530000000003</c:v>
                </c:pt>
                <c:pt idx="39">
                  <c:v>6.5920519999999998</c:v>
                </c:pt>
                <c:pt idx="40">
                  <c:v>9.0003390000000003</c:v>
                </c:pt>
                <c:pt idx="41">
                  <c:v>10.898747</c:v>
                </c:pt>
                <c:pt idx="42">
                  <c:v>13.678602</c:v>
                </c:pt>
                <c:pt idx="43">
                  <c:v>13.281928000000001</c:v>
                </c:pt>
                <c:pt idx="44">
                  <c:v>10.600714</c:v>
                </c:pt>
                <c:pt idx="45">
                  <c:v>7.506208</c:v>
                </c:pt>
                <c:pt idx="46">
                  <c:v>5.1604869999999998</c:v>
                </c:pt>
                <c:pt idx="47">
                  <c:v>4.4697760000000004</c:v>
                </c:pt>
                <c:pt idx="48">
                  <c:v>5.4591950000000002</c:v>
                </c:pt>
                <c:pt idx="49">
                  <c:v>4.6744320000000004</c:v>
                </c:pt>
                <c:pt idx="50">
                  <c:v>5.6783029999999997</c:v>
                </c:pt>
                <c:pt idx="51">
                  <c:v>6.8221290000000003</c:v>
                </c:pt>
                <c:pt idx="52">
                  <c:v>8.8302239999999994</c:v>
                </c:pt>
                <c:pt idx="53">
                  <c:v>10.482205</c:v>
                </c:pt>
                <c:pt idx="54">
                  <c:v>13.472254</c:v>
                </c:pt>
                <c:pt idx="55">
                  <c:v>13.18863</c:v>
                </c:pt>
                <c:pt idx="56">
                  <c:v>11.778034999999999</c:v>
                </c:pt>
                <c:pt idx="57">
                  <c:v>8.7289300000000001</c:v>
                </c:pt>
                <c:pt idx="58">
                  <c:v>5.4923869999999999</c:v>
                </c:pt>
                <c:pt idx="59">
                  <c:v>4.8941590000000001</c:v>
                </c:pt>
                <c:pt idx="60">
                  <c:v>5.8764599999999998</c:v>
                </c:pt>
                <c:pt idx="61">
                  <c:v>6.2849779999999997</c:v>
                </c:pt>
                <c:pt idx="62">
                  <c:v>7.3980490000000003</c:v>
                </c:pt>
                <c:pt idx="63">
                  <c:v>7.1256769999999996</c:v>
                </c:pt>
                <c:pt idx="64">
                  <c:v>9.8889049999999994</c:v>
                </c:pt>
                <c:pt idx="65">
                  <c:v>12.887534</c:v>
                </c:pt>
                <c:pt idx="66">
                  <c:v>13.502826000000001</c:v>
                </c:pt>
                <c:pt idx="67">
                  <c:v>13.510389</c:v>
                </c:pt>
                <c:pt idx="68">
                  <c:v>10.805932</c:v>
                </c:pt>
                <c:pt idx="69">
                  <c:v>9.6560489999999994</c:v>
                </c:pt>
                <c:pt idx="70">
                  <c:v>4.8925729999999996</c:v>
                </c:pt>
                <c:pt idx="71">
                  <c:v>4.2877049999999999</c:v>
                </c:pt>
                <c:pt idx="72">
                  <c:v>4.5804720000000003</c:v>
                </c:pt>
                <c:pt idx="73">
                  <c:v>5.4491459999999998</c:v>
                </c:pt>
                <c:pt idx="74">
                  <c:v>5.4626910000000004</c:v>
                </c:pt>
                <c:pt idx="75">
                  <c:v>7.8204589999999996</c:v>
                </c:pt>
                <c:pt idx="76">
                  <c:v>9.5888539999999995</c:v>
                </c:pt>
                <c:pt idx="77">
                  <c:v>11.360628</c:v>
                </c:pt>
                <c:pt idx="78">
                  <c:v>12.205066</c:v>
                </c:pt>
                <c:pt idx="79">
                  <c:v>13.388078999999999</c:v>
                </c:pt>
                <c:pt idx="80">
                  <c:v>10.665146999999999</c:v>
                </c:pt>
                <c:pt idx="81">
                  <c:v>7.068873</c:v>
                </c:pt>
                <c:pt idx="82">
                  <c:v>6.1123430000000001</c:v>
                </c:pt>
                <c:pt idx="83">
                  <c:v>3.6808149999999999</c:v>
                </c:pt>
                <c:pt idx="84">
                  <c:v>3.2261479999999998</c:v>
                </c:pt>
                <c:pt idx="85">
                  <c:v>4.3141160000000003</c:v>
                </c:pt>
                <c:pt idx="86">
                  <c:v>5.7416219999999996</c:v>
                </c:pt>
                <c:pt idx="87">
                  <c:v>7.1390479999999998</c:v>
                </c:pt>
                <c:pt idx="88">
                  <c:v>9.8395139999999994</c:v>
                </c:pt>
                <c:pt idx="89">
                  <c:v>12.685191</c:v>
                </c:pt>
                <c:pt idx="90">
                  <c:v>15.839943</c:v>
                </c:pt>
                <c:pt idx="91">
                  <c:v>13.628575</c:v>
                </c:pt>
                <c:pt idx="92">
                  <c:v>10.523847999999999</c:v>
                </c:pt>
                <c:pt idx="93">
                  <c:v>6.8838090000000003</c:v>
                </c:pt>
                <c:pt idx="94">
                  <c:v>4.1817669999999998</c:v>
                </c:pt>
                <c:pt idx="95">
                  <c:v>3.8220869999999998</c:v>
                </c:pt>
                <c:pt idx="96">
                  <c:v>5.1676299999999999</c:v>
                </c:pt>
                <c:pt idx="97">
                  <c:v>4.5800710000000002</c:v>
                </c:pt>
                <c:pt idx="98">
                  <c:v>5.6016539999999999</c:v>
                </c:pt>
                <c:pt idx="99">
                  <c:v>6.89832</c:v>
                </c:pt>
                <c:pt idx="100">
                  <c:v>10.424103000000001</c:v>
                </c:pt>
                <c:pt idx="101">
                  <c:v>11.223475000000001</c:v>
                </c:pt>
                <c:pt idx="102">
                  <c:v>13.816497</c:v>
                </c:pt>
                <c:pt idx="103">
                  <c:v>13.346427</c:v>
                </c:pt>
                <c:pt idx="104">
                  <c:v>10.802163999999999</c:v>
                </c:pt>
                <c:pt idx="105">
                  <c:v>8.5440799999999992</c:v>
                </c:pt>
                <c:pt idx="106">
                  <c:v>5.8630310000000003</c:v>
                </c:pt>
                <c:pt idx="107">
                  <c:v>4.5123490000000004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Obs:..\Observations\McKenzie\USGS_14159200_temp_SO FK MCKENZIE RIVER ABOVE COUGAR LAKE NR RAINBOW_23773037.csv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5.5611240000000004</c:v>
                </c:pt>
                <c:pt idx="1">
                  <c:v>5.204129</c:v>
                </c:pt>
                <c:pt idx="2">
                  <c:v>5.0899530000000004</c:v>
                </c:pt>
                <c:pt idx="3">
                  <c:v>5.3831249999999997</c:v>
                </c:pt>
                <c:pt idx="4">
                  <c:v>6.4534450000000003</c:v>
                </c:pt>
                <c:pt idx="5">
                  <c:v>8.8064929999999997</c:v>
                </c:pt>
                <c:pt idx="6">
                  <c:v>11.253795</c:v>
                </c:pt>
                <c:pt idx="7">
                  <c:v>10.724527999999999</c:v>
                </c:pt>
                <c:pt idx="8">
                  <c:v>9.3905910000000006</c:v>
                </c:pt>
                <c:pt idx="9">
                  <c:v>7.7608730000000001</c:v>
                </c:pt>
                <c:pt idx="10">
                  <c:v>5.7657990000000003</c:v>
                </c:pt>
                <c:pt idx="11">
                  <c:v>4.8019150000000002</c:v>
                </c:pt>
                <c:pt idx="12">
                  <c:v>4.3048380000000002</c:v>
                </c:pt>
                <c:pt idx="13">
                  <c:v>3.5831170000000001</c:v>
                </c:pt>
                <c:pt idx="14">
                  <c:v>4.5250349999999999</c:v>
                </c:pt>
                <c:pt idx="15">
                  <c:v>4.8515620000000004</c:v>
                </c:pt>
                <c:pt idx="16">
                  <c:v>5.832058</c:v>
                </c:pt>
                <c:pt idx="17">
                  <c:v>7.7188309999999998</c:v>
                </c:pt>
                <c:pt idx="18">
                  <c:v>10.470634</c:v>
                </c:pt>
                <c:pt idx="19">
                  <c:v>10.573588000000001</c:v>
                </c:pt>
                <c:pt idx="20">
                  <c:v>9.3907810000000005</c:v>
                </c:pt>
                <c:pt idx="21">
                  <c:v>7.5293890000000001</c:v>
                </c:pt>
                <c:pt idx="22">
                  <c:v>5.3008189999999997</c:v>
                </c:pt>
                <c:pt idx="23">
                  <c:v>3.5235210000000001</c:v>
                </c:pt>
                <c:pt idx="24">
                  <c:v>4.1981859999999998</c:v>
                </c:pt>
                <c:pt idx="25">
                  <c:v>4.2563820000000003</c:v>
                </c:pt>
                <c:pt idx="26">
                  <c:v>4.3000590000000001</c:v>
                </c:pt>
                <c:pt idx="27">
                  <c:v>5.3488879999999996</c:v>
                </c:pt>
                <c:pt idx="28">
                  <c:v>6.8545740000000004</c:v>
                </c:pt>
                <c:pt idx="29">
                  <c:v>8.6545620000000003</c:v>
                </c:pt>
                <c:pt idx="30">
                  <c:v>10.81798</c:v>
                </c:pt>
                <c:pt idx="31">
                  <c:v>8.1575600000000001</c:v>
                </c:pt>
                <c:pt idx="32">
                  <c:v>9.2495150000000006</c:v>
                </c:pt>
                <c:pt idx="33">
                  <c:v>7.6215419999999998</c:v>
                </c:pt>
                <c:pt idx="34">
                  <c:v>6.709956</c:v>
                </c:pt>
                <c:pt idx="35">
                  <c:v>4.9356859999999996</c:v>
                </c:pt>
                <c:pt idx="36">
                  <c:v>3.6660560000000002</c:v>
                </c:pt>
                <c:pt idx="37">
                  <c:v>4.3088790000000001</c:v>
                </c:pt>
                <c:pt idx="38">
                  <c:v>4.8697699999999999</c:v>
                </c:pt>
                <c:pt idx="39">
                  <c:v>5.6472230000000003</c:v>
                </c:pt>
                <c:pt idx="40">
                  <c:v>7.939508</c:v>
                </c:pt>
                <c:pt idx="41">
                  <c:v>9.6459100000000007</c:v>
                </c:pt>
                <c:pt idx="42">
                  <c:v>11.247596</c:v>
                </c:pt>
                <c:pt idx="43">
                  <c:v>10.529299</c:v>
                </c:pt>
                <c:pt idx="44">
                  <c:v>9.5790260000000007</c:v>
                </c:pt>
                <c:pt idx="45">
                  <c:v>6.826441</c:v>
                </c:pt>
                <c:pt idx="46">
                  <c:v>5.7604949999999997</c:v>
                </c:pt>
                <c:pt idx="47">
                  <c:v>3.2154120000000002</c:v>
                </c:pt>
                <c:pt idx="48">
                  <c:v>4.2341430000000004</c:v>
                </c:pt>
                <c:pt idx="49">
                  <c:v>4.2153099999999997</c:v>
                </c:pt>
                <c:pt idx="50">
                  <c:v>5.1653010000000004</c:v>
                </c:pt>
                <c:pt idx="51">
                  <c:v>6.1528090000000004</c:v>
                </c:pt>
                <c:pt idx="52">
                  <c:v>8.2855150000000002</c:v>
                </c:pt>
                <c:pt idx="53">
                  <c:v>9.8023209999999992</c:v>
                </c:pt>
                <c:pt idx="54">
                  <c:v>11.490181</c:v>
                </c:pt>
                <c:pt idx="55">
                  <c:v>10.824233</c:v>
                </c:pt>
                <c:pt idx="56">
                  <c:v>9.5962580000000006</c:v>
                </c:pt>
                <c:pt idx="57">
                  <c:v>8.3947640000000003</c:v>
                </c:pt>
                <c:pt idx="58">
                  <c:v>6.7528550000000003</c:v>
                </c:pt>
                <c:pt idx="59">
                  <c:v>6.0831379999999999</c:v>
                </c:pt>
                <c:pt idx="60">
                  <c:v>5.1523380000000003</c:v>
                </c:pt>
                <c:pt idx="61">
                  <c:v>6.0189560000000002</c:v>
                </c:pt>
                <c:pt idx="62">
                  <c:v>6.4329400000000003</c:v>
                </c:pt>
                <c:pt idx="63">
                  <c:v>6.7924300000000004</c:v>
                </c:pt>
                <c:pt idx="64">
                  <c:v>8.9587699999999995</c:v>
                </c:pt>
                <c:pt idx="65">
                  <c:v>11.389341</c:v>
                </c:pt>
                <c:pt idx="66">
                  <c:v>11.897917</c:v>
                </c:pt>
                <c:pt idx="67">
                  <c:v>11.168345</c:v>
                </c:pt>
                <c:pt idx="68">
                  <c:v>9.3149300000000004</c:v>
                </c:pt>
                <c:pt idx="69">
                  <c:v>8.3287630000000004</c:v>
                </c:pt>
                <c:pt idx="70">
                  <c:v>5.9748169999999998</c:v>
                </c:pt>
                <c:pt idx="71">
                  <c:v>5.4039159999999997</c:v>
                </c:pt>
                <c:pt idx="72">
                  <c:v>4.6272169999999999</c:v>
                </c:pt>
                <c:pt idx="73">
                  <c:v>5.3779450000000004</c:v>
                </c:pt>
                <c:pt idx="74">
                  <c:v>5.659497</c:v>
                </c:pt>
                <c:pt idx="75">
                  <c:v>6.7848269999999999</c:v>
                </c:pt>
                <c:pt idx="76">
                  <c:v>8.7718749999999996</c:v>
                </c:pt>
                <c:pt idx="77">
                  <c:v>10.353471000000001</c:v>
                </c:pt>
                <c:pt idx="78">
                  <c:v>11.011625</c:v>
                </c:pt>
                <c:pt idx="79">
                  <c:v>10.872294999999999</c:v>
                </c:pt>
                <c:pt idx="80">
                  <c:v>9.0363220000000002</c:v>
                </c:pt>
                <c:pt idx="81">
                  <c:v>8.2622250000000008</c:v>
                </c:pt>
                <c:pt idx="82">
                  <c:v>7.2404169999999999</c:v>
                </c:pt>
                <c:pt idx="83">
                  <c:v>4.67211</c:v>
                </c:pt>
                <c:pt idx="84">
                  <c:v>3.6666099999999999</c:v>
                </c:pt>
                <c:pt idx="85">
                  <c:v>4.7065109999999999</c:v>
                </c:pt>
                <c:pt idx="86">
                  <c:v>4.946485</c:v>
                </c:pt>
                <c:pt idx="87">
                  <c:v>5.5992629999999997</c:v>
                </c:pt>
                <c:pt idx="88">
                  <c:v>7.0140260000000003</c:v>
                </c:pt>
                <c:pt idx="89">
                  <c:v>9.7849989999999991</c:v>
                </c:pt>
                <c:pt idx="90">
                  <c:v>11.298373</c:v>
                </c:pt>
                <c:pt idx="91">
                  <c:v>10.501163</c:v>
                </c:pt>
                <c:pt idx="92">
                  <c:v>9.2247319999999995</c:v>
                </c:pt>
                <c:pt idx="93">
                  <c:v>7.2264099999999996</c:v>
                </c:pt>
                <c:pt idx="94">
                  <c:v>6.0619870000000002</c:v>
                </c:pt>
                <c:pt idx="95">
                  <c:v>4.5872989999999998</c:v>
                </c:pt>
                <c:pt idx="96">
                  <c:v>4.9552849999999999</c:v>
                </c:pt>
                <c:pt idx="97">
                  <c:v>4.2978680000000002</c:v>
                </c:pt>
                <c:pt idx="98">
                  <c:v>4.6569880000000001</c:v>
                </c:pt>
                <c:pt idx="99">
                  <c:v>5.8367180000000003</c:v>
                </c:pt>
                <c:pt idx="100">
                  <c:v>8.8799700000000001</c:v>
                </c:pt>
                <c:pt idx="101">
                  <c:v>10.157683</c:v>
                </c:pt>
                <c:pt idx="102">
                  <c:v>11.548427</c:v>
                </c:pt>
                <c:pt idx="103">
                  <c:v>10.903589</c:v>
                </c:pt>
                <c:pt idx="104">
                  <c:v>8.9095630000000003</c:v>
                </c:pt>
                <c:pt idx="105">
                  <c:v>7.4504200000000003</c:v>
                </c:pt>
                <c:pt idx="106">
                  <c:v>5.8304580000000001</c:v>
                </c:pt>
                <c:pt idx="107">
                  <c:v>4.8333740000000001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2</xdr:row>
      <xdr:rowOff>2713671</xdr:rowOff>
    </xdr:from>
    <xdr:to>
      <xdr:col>17</xdr:col>
      <xdr:colOff>26670</xdr:colOff>
      <xdr:row>25</xdr:row>
      <xdr:rowOff>60959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38</v>
      </c>
      <c r="T1" t="s">
        <v>39</v>
      </c>
      <c r="U1" t="s">
        <v>40</v>
      </c>
      <c r="V1"/>
    </row>
    <row r="2" spans="1:30" s="3" customFormat="1" ht="43.2" x14ac:dyDescent="0.3">
      <c r="A2" s="3" t="s">
        <v>37</v>
      </c>
      <c r="B2" s="9">
        <f>H2-I2</f>
        <v>0.82378943518518799</v>
      </c>
      <c r="D2" t="s">
        <v>21</v>
      </c>
      <c r="E2"/>
      <c r="F2"/>
      <c r="G2"/>
      <c r="H2">
        <f>AVERAGE(H4:H111)</f>
        <v>8.0600743055555579</v>
      </c>
      <c r="I2">
        <f>AVERAGE(I4:I111)</f>
        <v>7.2362848703703699</v>
      </c>
      <c r="J2" s="4"/>
      <c r="K2" s="4"/>
      <c r="L2" s="4"/>
      <c r="M2" s="4"/>
      <c r="N2" s="4"/>
      <c r="O2" s="4"/>
      <c r="P2" s="4"/>
      <c r="Q2" s="4"/>
      <c r="R2" s="4"/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6">
        <f>(I2-H2)/H2</f>
        <v>-0.1022061837094201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24</v>
      </c>
      <c r="I3" s="3" t="s">
        <v>25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  <c r="R3" s="4"/>
      <c r="S3" s="3" t="s">
        <v>30</v>
      </c>
      <c r="T3" s="3" t="s">
        <v>30</v>
      </c>
      <c r="U3" t="s">
        <v>40</v>
      </c>
      <c r="W3" s="3" t="s">
        <v>36</v>
      </c>
      <c r="X3" s="3" t="s">
        <v>35</v>
      </c>
      <c r="Y3" s="3" t="s">
        <v>34</v>
      </c>
      <c r="Z3" s="3" t="s">
        <v>32</v>
      </c>
      <c r="AA3" s="3" t="s">
        <v>33</v>
      </c>
      <c r="AC3" s="3" t="s">
        <v>26</v>
      </c>
      <c r="AD3" s="3" t="s">
        <v>27</v>
      </c>
    </row>
    <row r="4" spans="1:30" x14ac:dyDescent="0.3">
      <c r="A4" t="s">
        <v>5</v>
      </c>
      <c r="B4" s="7">
        <f>1-SUM(P4:P111)/SUM(M4:M111)</f>
        <v>0.63532077747348414</v>
      </c>
      <c r="C4" s="1"/>
      <c r="D4">
        <v>0</v>
      </c>
      <c r="E4">
        <v>2010</v>
      </c>
      <c r="F4">
        <v>1</v>
      </c>
      <c r="G4">
        <v>31</v>
      </c>
      <c r="H4">
        <v>5.033334</v>
      </c>
      <c r="I4">
        <v>5.5611240000000004</v>
      </c>
      <c r="J4" s="2">
        <f>I4-H4</f>
        <v>0.52779000000000043</v>
      </c>
      <c r="K4" s="2">
        <f>I4-I$2</f>
        <v>-1.6751608703703695</v>
      </c>
      <c r="L4" s="2">
        <f>H4-H$2</f>
        <v>-3.026740305555558</v>
      </c>
      <c r="M4" s="2">
        <f>K4*K4</f>
        <v>2.8061639416200141</v>
      </c>
      <c r="N4" s="2">
        <f>L4*L4</f>
        <v>9.1611568772745517</v>
      </c>
      <c r="O4" s="2">
        <f>K4*L4</f>
        <v>5.0702769246395265</v>
      </c>
      <c r="P4" s="2">
        <f>J4*J4</f>
        <v>0.27856228410000045</v>
      </c>
      <c r="Q4" s="2">
        <f>(I4-H$2)*(I4-H$2)</f>
        <v>6.2447526296362144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7">
        <f>SQRT(SUM(P4:P111))/SQRT(SUM(Q4:Q111))</f>
        <v>0.57206970086927267</v>
      </c>
      <c r="C5" s="1"/>
      <c r="D5">
        <v>1</v>
      </c>
      <c r="E5">
        <v>2010</v>
      </c>
      <c r="F5">
        <v>2</v>
      </c>
      <c r="G5">
        <v>28</v>
      </c>
      <c r="H5">
        <v>5.1957940000000002</v>
      </c>
      <c r="I5">
        <v>5.204129</v>
      </c>
      <c r="J5" s="2">
        <f t="shared" ref="J5:J68" si="0">I5-H5</f>
        <v>8.3349999999997593E-3</v>
      </c>
      <c r="K5" s="2">
        <f t="shared" ref="K5:K68" si="1">I5-I$2</f>
        <v>-2.0321558703703699</v>
      </c>
      <c r="L5" s="2">
        <f t="shared" ref="L5:L68" si="2">H5-H$2</f>
        <v>-2.8642803055555577</v>
      </c>
      <c r="M5" s="2">
        <f t="shared" ref="M5:M68" si="3">K5*K5</f>
        <v>4.1296574814807556</v>
      </c>
      <c r="N5" s="2">
        <f t="shared" ref="N5:N68" si="4">L5*L5</f>
        <v>8.2041016687934381</v>
      </c>
      <c r="O5" s="2">
        <f t="shared" ref="O5:O68" si="5">K5*L5</f>
        <v>5.820664037320963</v>
      </c>
      <c r="P5" s="2">
        <f t="shared" ref="P5:P68" si="6">J5*J5</f>
        <v>6.9472224999995985E-5</v>
      </c>
      <c r="Q5" s="2">
        <f t="shared" ref="Q5:Q68" si="7">(I5-H$2)*(I5-H$2)</f>
        <v>8.1564235883248291</v>
      </c>
      <c r="S5">
        <v>5.2818040000000002</v>
      </c>
      <c r="T5">
        <v>5.7384250000000003</v>
      </c>
      <c r="U5">
        <f t="shared" ref="U5:U68" si="8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7">
        <f>B12*B12</f>
        <v>0.91363722685536253</v>
      </c>
      <c r="C6" s="1"/>
      <c r="D6">
        <v>2</v>
      </c>
      <c r="E6">
        <v>2010</v>
      </c>
      <c r="F6">
        <v>3</v>
      </c>
      <c r="G6">
        <v>31</v>
      </c>
      <c r="H6">
        <v>5.5954170000000003</v>
      </c>
      <c r="I6">
        <v>5.0899530000000004</v>
      </c>
      <c r="J6" s="2">
        <f t="shared" si="0"/>
        <v>-0.50546399999999991</v>
      </c>
      <c r="K6" s="2">
        <f t="shared" si="1"/>
        <v>-2.1463318703703695</v>
      </c>
      <c r="L6" s="2">
        <f t="shared" si="2"/>
        <v>-2.4646573055555576</v>
      </c>
      <c r="M6" s="2">
        <f t="shared" si="3"/>
        <v>4.6067404977675688</v>
      </c>
      <c r="N6" s="2">
        <f t="shared" si="4"/>
        <v>6.0745356338283809</v>
      </c>
      <c r="O6" s="2">
        <f t="shared" si="5"/>
        <v>5.2899725244550551</v>
      </c>
      <c r="P6" s="2">
        <f t="shared" si="6"/>
        <v>0.25549385529599994</v>
      </c>
      <c r="Q6" s="2">
        <f t="shared" si="7"/>
        <v>8.8216205697150496</v>
      </c>
      <c r="S6">
        <v>5.855613</v>
      </c>
      <c r="T6">
        <v>6.4123729999999997</v>
      </c>
      <c r="U6">
        <f t="shared" si="8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8</v>
      </c>
      <c r="B7" s="8">
        <f>H2</f>
        <v>8.0600743055555579</v>
      </c>
      <c r="C7" s="2"/>
      <c r="D7">
        <v>3</v>
      </c>
      <c r="E7">
        <v>2010</v>
      </c>
      <c r="F7">
        <v>4</v>
      </c>
      <c r="G7">
        <v>30</v>
      </c>
      <c r="H7">
        <v>5.9815829999999997</v>
      </c>
      <c r="I7">
        <v>5.3831249999999997</v>
      </c>
      <c r="J7" s="2">
        <f t="shared" si="0"/>
        <v>-0.59845799999999993</v>
      </c>
      <c r="K7" s="2">
        <f t="shared" si="1"/>
        <v>-1.8531598703703702</v>
      </c>
      <c r="L7" s="2">
        <f t="shared" si="2"/>
        <v>-2.0784913055555583</v>
      </c>
      <c r="M7" s="2">
        <f t="shared" si="3"/>
        <v>3.4342015051511274</v>
      </c>
      <c r="N7" s="2">
        <f t="shared" si="4"/>
        <v>4.320126107270049</v>
      </c>
      <c r="O7" s="2">
        <f t="shared" si="5"/>
        <v>3.8517766783692799</v>
      </c>
      <c r="P7" s="2">
        <f t="shared" si="6"/>
        <v>0.35815197776399993</v>
      </c>
      <c r="Q7" s="2">
        <f t="shared" si="7"/>
        <v>7.1660575845143857</v>
      </c>
      <c r="S7">
        <v>6.2127059999999998</v>
      </c>
      <c r="T7">
        <v>6.5012179999999997</v>
      </c>
      <c r="U7">
        <f t="shared" si="8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9</v>
      </c>
      <c r="B8" s="8">
        <f>_xlfn.STDEV.P(H4:H111)</f>
        <v>3.3153796901639776</v>
      </c>
      <c r="C8" s="5"/>
      <c r="D8">
        <v>4</v>
      </c>
      <c r="E8">
        <v>2010</v>
      </c>
      <c r="F8">
        <v>5</v>
      </c>
      <c r="G8">
        <v>31</v>
      </c>
      <c r="H8">
        <v>7.0034000000000001</v>
      </c>
      <c r="I8">
        <v>6.4534450000000003</v>
      </c>
      <c r="J8" s="2">
        <f t="shared" si="0"/>
        <v>-0.54995499999999975</v>
      </c>
      <c r="K8" s="2">
        <f t="shared" si="1"/>
        <v>-0.78283987037036962</v>
      </c>
      <c r="L8" s="2">
        <f t="shared" si="2"/>
        <v>-1.0566743055555579</v>
      </c>
      <c r="M8" s="2">
        <f t="shared" si="3"/>
        <v>0.6128382626414971</v>
      </c>
      <c r="N8" s="2">
        <f t="shared" si="4"/>
        <v>1.1165605880213205</v>
      </c>
      <c r="O8" s="2">
        <f t="shared" si="5"/>
        <v>0.82720677638481321</v>
      </c>
      <c r="P8" s="2">
        <f t="shared" si="6"/>
        <v>0.30245050202499973</v>
      </c>
      <c r="Q8" s="2">
        <f t="shared" si="7"/>
        <v>2.5812577254699334</v>
      </c>
      <c r="S8">
        <v>6.9663380000000004</v>
      </c>
      <c r="T8">
        <v>7.5264199999999999</v>
      </c>
      <c r="U8">
        <f t="shared" si="8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10</v>
      </c>
      <c r="B9" s="8">
        <f>I2</f>
        <v>7.2362848703703699</v>
      </c>
      <c r="C9" s="2"/>
      <c r="D9">
        <v>5</v>
      </c>
      <c r="E9">
        <v>2010</v>
      </c>
      <c r="F9">
        <v>6</v>
      </c>
      <c r="G9">
        <v>30</v>
      </c>
      <c r="H9">
        <v>9.1622450000000004</v>
      </c>
      <c r="I9">
        <v>8.8064929999999997</v>
      </c>
      <c r="J9" s="2">
        <f t="shared" si="0"/>
        <v>-0.35575200000000073</v>
      </c>
      <c r="K9" s="2">
        <f t="shared" si="1"/>
        <v>1.5702081296296297</v>
      </c>
      <c r="L9" s="2">
        <f t="shared" si="2"/>
        <v>1.1021706944444425</v>
      </c>
      <c r="M9" s="2">
        <f t="shared" si="3"/>
        <v>2.46555357035498</v>
      </c>
      <c r="N9" s="2">
        <f t="shared" si="4"/>
        <v>1.2147802396921445</v>
      </c>
      <c r="O9" s="2">
        <f t="shared" si="5"/>
        <v>1.7306373846561982</v>
      </c>
      <c r="P9" s="2">
        <f t="shared" si="6"/>
        <v>0.12655948550400054</v>
      </c>
      <c r="Q9" s="2">
        <f t="shared" si="7"/>
        <v>0.55714086741614488</v>
      </c>
      <c r="S9">
        <v>8.0567130000000002</v>
      </c>
      <c r="T9">
        <v>9.3709589999999992</v>
      </c>
      <c r="U9">
        <f t="shared" si="8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11</v>
      </c>
      <c r="B10" s="8">
        <f>_xlfn.STDEV.P(I4:I111)</f>
        <v>2.4363490262215648</v>
      </c>
      <c r="D10">
        <v>6</v>
      </c>
      <c r="E10">
        <v>2010</v>
      </c>
      <c r="F10">
        <v>7</v>
      </c>
      <c r="G10">
        <v>31</v>
      </c>
      <c r="H10">
        <v>12.849321</v>
      </c>
      <c r="I10">
        <v>11.253795</v>
      </c>
      <c r="J10" s="2">
        <f t="shared" si="0"/>
        <v>-1.5955259999999996</v>
      </c>
      <c r="K10" s="2">
        <f t="shared" si="1"/>
        <v>4.0175101296296303</v>
      </c>
      <c r="L10" s="2">
        <f t="shared" si="2"/>
        <v>4.7892466944444418</v>
      </c>
      <c r="M10" s="2">
        <f t="shared" si="3"/>
        <v>16.140387641676689</v>
      </c>
      <c r="N10" s="2">
        <f t="shared" si="4"/>
        <v>22.936883900247015</v>
      </c>
      <c r="O10" s="2">
        <f t="shared" si="5"/>
        <v>19.240847108225768</v>
      </c>
      <c r="P10" s="2">
        <f t="shared" si="6"/>
        <v>2.5457032166759985</v>
      </c>
      <c r="Q10" s="2">
        <f t="shared" si="7"/>
        <v>10.199851874122691</v>
      </c>
      <c r="S10">
        <v>10.862743</v>
      </c>
      <c r="T10">
        <v>12.556028</v>
      </c>
      <c r="U10">
        <f t="shared" si="8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D11">
        <v>7</v>
      </c>
      <c r="E11">
        <v>2010</v>
      </c>
      <c r="F11">
        <v>8</v>
      </c>
      <c r="G11">
        <v>31</v>
      </c>
      <c r="H11">
        <v>12.736326</v>
      </c>
      <c r="I11">
        <v>10.724527999999999</v>
      </c>
      <c r="J11" s="2">
        <f t="shared" si="0"/>
        <v>-2.0117980000000006</v>
      </c>
      <c r="K11" s="2">
        <f t="shared" si="1"/>
        <v>3.4882431296296295</v>
      </c>
      <c r="L11" s="2">
        <f t="shared" si="2"/>
        <v>4.6762516944444421</v>
      </c>
      <c r="M11" s="2">
        <f t="shared" si="3"/>
        <v>12.167840131408312</v>
      </c>
      <c r="N11" s="2">
        <f t="shared" si="4"/>
        <v>21.867329909794517</v>
      </c>
      <c r="O11" s="2">
        <f t="shared" si="5"/>
        <v>16.311902845564738</v>
      </c>
      <c r="P11" s="2">
        <f t="shared" si="6"/>
        <v>4.0473311928040028</v>
      </c>
      <c r="Q11" s="2">
        <f t="shared" si="7"/>
        <v>7.0993134898386332</v>
      </c>
      <c r="S11">
        <v>13.279059</v>
      </c>
      <c r="T11">
        <v>15.188703</v>
      </c>
      <c r="U11">
        <f t="shared" si="8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18</v>
      </c>
      <c r="B12" s="7">
        <f>SUM(O4:O111)/SQRT(SUM(M4:M111)*SUM(N4:N111))</f>
        <v>0.95584372512213656</v>
      </c>
      <c r="C12" s="7"/>
      <c r="D12">
        <v>8</v>
      </c>
      <c r="E12">
        <v>2010</v>
      </c>
      <c r="F12">
        <v>9</v>
      </c>
      <c r="G12">
        <v>30</v>
      </c>
      <c r="H12">
        <v>10.26773</v>
      </c>
      <c r="I12">
        <v>9.3905910000000006</v>
      </c>
      <c r="J12" s="2">
        <f t="shared" si="0"/>
        <v>-0.87713899999999967</v>
      </c>
      <c r="K12" s="2">
        <f t="shared" si="1"/>
        <v>2.1543061296296306</v>
      </c>
      <c r="L12" s="2">
        <f t="shared" si="2"/>
        <v>2.2076556944444423</v>
      </c>
      <c r="M12" s="2">
        <f t="shared" si="3"/>
        <v>4.6410349001597986</v>
      </c>
      <c r="N12" s="2">
        <f t="shared" si="4"/>
        <v>4.8737436652129729</v>
      </c>
      <c r="O12" s="2">
        <f t="shared" si="5"/>
        <v>4.7559661946534213</v>
      </c>
      <c r="P12" s="2">
        <f t="shared" si="6"/>
        <v>0.76937282532099938</v>
      </c>
      <c r="Q12" s="2">
        <f t="shared" si="7"/>
        <v>1.7702746741953663</v>
      </c>
      <c r="S12">
        <v>13.139711999999999</v>
      </c>
      <c r="T12">
        <v>15.156300999999999</v>
      </c>
      <c r="U12">
        <f t="shared" si="8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D13">
        <v>9</v>
      </c>
      <c r="E13">
        <v>2010</v>
      </c>
      <c r="F13">
        <v>10</v>
      </c>
      <c r="G13">
        <v>31</v>
      </c>
      <c r="H13">
        <v>7.892633</v>
      </c>
      <c r="I13">
        <v>7.7608730000000001</v>
      </c>
      <c r="J13" s="2">
        <f t="shared" si="0"/>
        <v>-0.13175999999999988</v>
      </c>
      <c r="K13" s="2">
        <f t="shared" si="1"/>
        <v>0.5245881296296302</v>
      </c>
      <c r="L13" s="2">
        <f t="shared" si="2"/>
        <v>-0.16744130555555792</v>
      </c>
      <c r="M13" s="2">
        <f t="shared" si="3"/>
        <v>0.27519270574831367</v>
      </c>
      <c r="N13" s="2">
        <f t="shared" si="4"/>
        <v>2.803659080614971E-2</v>
      </c>
      <c r="O13" s="2">
        <f t="shared" si="5"/>
        <v>-8.7837721304133531E-2</v>
      </c>
      <c r="P13" s="2">
        <f t="shared" si="6"/>
        <v>1.7360697599999968E-2</v>
      </c>
      <c r="Q13" s="2">
        <f t="shared" si="7"/>
        <v>8.9521421246150257E-2</v>
      </c>
      <c r="S13">
        <v>12.061854</v>
      </c>
      <c r="T13">
        <v>14.002096</v>
      </c>
      <c r="U13">
        <f t="shared" si="8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4.8896129999999998</v>
      </c>
      <c r="I14">
        <v>5.7657990000000003</v>
      </c>
      <c r="J14" s="2">
        <f t="shared" si="0"/>
        <v>0.87618600000000058</v>
      </c>
      <c r="K14" s="2">
        <f t="shared" si="1"/>
        <v>-1.4704858703703696</v>
      </c>
      <c r="L14" s="2">
        <f t="shared" si="2"/>
        <v>-3.1704613055555582</v>
      </c>
      <c r="M14" s="2">
        <f t="shared" si="3"/>
        <v>2.1623286949589033</v>
      </c>
      <c r="N14" s="2">
        <f t="shared" si="4"/>
        <v>10.051824890025054</v>
      </c>
      <c r="O14" s="2">
        <f t="shared" si="5"/>
        <v>4.6621185523754436</v>
      </c>
      <c r="P14" s="2">
        <f t="shared" si="6"/>
        <v>0.76770190659600102</v>
      </c>
      <c r="Q14" s="2">
        <f t="shared" si="7"/>
        <v>5.2636991776820468</v>
      </c>
      <c r="S14">
        <v>5.7312029999999998</v>
      </c>
      <c r="T14">
        <v>6.2288560000000004</v>
      </c>
      <c r="U14">
        <f t="shared" si="8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D15">
        <v>11</v>
      </c>
      <c r="E15">
        <v>2010</v>
      </c>
      <c r="F15">
        <v>12</v>
      </c>
      <c r="G15">
        <v>31</v>
      </c>
      <c r="H15">
        <v>4.1639499999999998</v>
      </c>
      <c r="I15">
        <v>4.8019150000000002</v>
      </c>
      <c r="J15" s="2">
        <f t="shared" si="0"/>
        <v>0.63796500000000034</v>
      </c>
      <c r="K15" s="2">
        <f t="shared" si="1"/>
        <v>-2.4343698703703698</v>
      </c>
      <c r="L15" s="2">
        <f t="shared" si="2"/>
        <v>-3.8961243055555581</v>
      </c>
      <c r="M15" s="2">
        <f t="shared" si="3"/>
        <v>5.926156665767051</v>
      </c>
      <c r="N15" s="2">
        <f t="shared" si="4"/>
        <v>15.17978460434078</v>
      </c>
      <c r="O15" s="2">
        <f t="shared" si="5"/>
        <v>9.4846076206621301</v>
      </c>
      <c r="P15" s="2">
        <f t="shared" si="6"/>
        <v>0.40699934122500042</v>
      </c>
      <c r="Q15" s="2">
        <f t="shared" si="7"/>
        <v>10.615602060378274</v>
      </c>
      <c r="S15">
        <v>4.0966670000000001</v>
      </c>
      <c r="T15">
        <v>3.8112159999999999</v>
      </c>
      <c r="U15">
        <f t="shared" si="8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4.6469860000000001</v>
      </c>
      <c r="I16">
        <v>4.3048380000000002</v>
      </c>
      <c r="J16" s="2">
        <f t="shared" si="0"/>
        <v>-0.3421479999999999</v>
      </c>
      <c r="K16" s="2">
        <f t="shared" si="1"/>
        <v>-2.9314468703703698</v>
      </c>
      <c r="L16" s="2">
        <f t="shared" si="2"/>
        <v>-3.4130883055555579</v>
      </c>
      <c r="M16" s="2">
        <f t="shared" si="3"/>
        <v>8.5933807538042348</v>
      </c>
      <c r="N16" s="2">
        <f t="shared" si="4"/>
        <v>11.64917178152011</v>
      </c>
      <c r="O16" s="2">
        <f t="shared" si="5"/>
        <v>10.005287031618549</v>
      </c>
      <c r="P16" s="2">
        <f t="shared" si="6"/>
        <v>0.11706525390399992</v>
      </c>
      <c r="Q16" s="2">
        <f t="shared" si="7"/>
        <v>14.101799710562554</v>
      </c>
      <c r="S16">
        <v>4.0692149999999998</v>
      </c>
      <c r="T16">
        <v>4.1087809999999996</v>
      </c>
      <c r="U16">
        <f t="shared" si="8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4.2790970000000002</v>
      </c>
      <c r="I17">
        <v>3.5831170000000001</v>
      </c>
      <c r="J17" s="2">
        <f t="shared" si="0"/>
        <v>-0.69598000000000004</v>
      </c>
      <c r="K17" s="2">
        <f t="shared" si="1"/>
        <v>-3.6531678703703698</v>
      </c>
      <c r="L17" s="2">
        <f t="shared" si="2"/>
        <v>-3.7809773055555578</v>
      </c>
      <c r="M17" s="2">
        <f t="shared" si="3"/>
        <v>13.345635489106384</v>
      </c>
      <c r="N17" s="2">
        <f t="shared" si="4"/>
        <v>14.295789385126167</v>
      </c>
      <c r="O17" s="2">
        <f t="shared" si="5"/>
        <v>13.812544811255096</v>
      </c>
      <c r="P17" s="2">
        <f t="shared" si="6"/>
        <v>0.48438816040000005</v>
      </c>
      <c r="Q17" s="2">
        <f t="shared" si="7"/>
        <v>20.043146715767286</v>
      </c>
      <c r="S17">
        <v>4.3104899999999997</v>
      </c>
      <c r="T17">
        <v>4.5162529999999999</v>
      </c>
      <c r="U17">
        <f t="shared" si="8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4.8100149999999999</v>
      </c>
      <c r="I18">
        <v>4.5250349999999999</v>
      </c>
      <c r="J18" s="2">
        <f t="shared" si="0"/>
        <v>-0.28498000000000001</v>
      </c>
      <c r="K18" s="2">
        <f t="shared" si="1"/>
        <v>-2.71124987037037</v>
      </c>
      <c r="L18" s="2">
        <f t="shared" si="2"/>
        <v>-3.250059305555558</v>
      </c>
      <c r="M18" s="2">
        <f t="shared" si="3"/>
        <v>7.3508758595833479</v>
      </c>
      <c r="N18" s="2">
        <f t="shared" si="4"/>
        <v>10.562885489628275</v>
      </c>
      <c r="O18" s="2">
        <f t="shared" si="5"/>
        <v>8.8117228708835214</v>
      </c>
      <c r="P18" s="2">
        <f t="shared" si="6"/>
        <v>8.1213600400000002E-2</v>
      </c>
      <c r="Q18" s="2">
        <f t="shared" si="7"/>
        <v>12.496502891822722</v>
      </c>
      <c r="S18">
        <v>4.6696390000000001</v>
      </c>
      <c r="T18">
        <v>4.4694390000000004</v>
      </c>
      <c r="U18">
        <f t="shared" si="8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5.1652360000000002</v>
      </c>
      <c r="I19">
        <v>4.8515620000000004</v>
      </c>
      <c r="J19" s="2">
        <f t="shared" si="0"/>
        <v>-0.31367399999999979</v>
      </c>
      <c r="K19" s="2">
        <f t="shared" si="1"/>
        <v>-2.3847228703703696</v>
      </c>
      <c r="L19" s="2">
        <f t="shared" si="2"/>
        <v>-2.8948383055555578</v>
      </c>
      <c r="M19" s="2">
        <f t="shared" si="3"/>
        <v>5.6869031684674942</v>
      </c>
      <c r="N19" s="2">
        <f t="shared" si="4"/>
        <v>8.3800888153117725</v>
      </c>
      <c r="O19" s="2">
        <f t="shared" si="5"/>
        <v>6.9033871132825464</v>
      </c>
      <c r="P19" s="2">
        <f t="shared" si="6"/>
        <v>9.8391378275999863E-2</v>
      </c>
      <c r="Q19" s="2">
        <f t="shared" si="7"/>
        <v>10.294551214901439</v>
      </c>
      <c r="S19">
        <v>5.725752</v>
      </c>
      <c r="T19">
        <v>6.1887270000000001</v>
      </c>
      <c r="U19">
        <f t="shared" si="8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6.5720830000000001</v>
      </c>
      <c r="I20">
        <v>5.832058</v>
      </c>
      <c r="J20" s="2">
        <f t="shared" si="0"/>
        <v>-0.74002500000000015</v>
      </c>
      <c r="K20" s="2">
        <f t="shared" si="1"/>
        <v>-1.40422687037037</v>
      </c>
      <c r="L20" s="2">
        <f t="shared" si="2"/>
        <v>-1.4879913055555578</v>
      </c>
      <c r="M20" s="2">
        <f t="shared" si="3"/>
        <v>1.9718531034701638</v>
      </c>
      <c r="N20" s="2">
        <f t="shared" si="4"/>
        <v>2.2141181254089335</v>
      </c>
      <c r="O20" s="2">
        <f t="shared" si="5"/>
        <v>2.0894773741386019</v>
      </c>
      <c r="P20" s="2">
        <f t="shared" si="6"/>
        <v>0.5476370006250002</v>
      </c>
      <c r="Q20" s="2">
        <f t="shared" si="7"/>
        <v>4.9640566578214376</v>
      </c>
      <c r="S20">
        <v>6.651535</v>
      </c>
      <c r="T20">
        <v>7.3997349999999997</v>
      </c>
      <c r="U20">
        <f t="shared" si="8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9.0071499999999993</v>
      </c>
      <c r="I21">
        <v>7.7188309999999998</v>
      </c>
      <c r="J21" s="2">
        <f t="shared" si="0"/>
        <v>-1.2883189999999995</v>
      </c>
      <c r="K21" s="2">
        <f t="shared" si="1"/>
        <v>0.48254612962962984</v>
      </c>
      <c r="L21" s="2">
        <f t="shared" si="2"/>
        <v>0.9470756944444414</v>
      </c>
      <c r="M21" s="2">
        <f t="shared" si="3"/>
        <v>0.23285076722053552</v>
      </c>
      <c r="N21" s="2">
        <f t="shared" si="4"/>
        <v>0.89695237100742098</v>
      </c>
      <c r="O21" s="2">
        <f t="shared" si="5"/>
        <v>0.4570077108204591</v>
      </c>
      <c r="P21" s="2">
        <f t="shared" si="6"/>
        <v>1.6597658457609987</v>
      </c>
      <c r="Q21" s="2">
        <f t="shared" si="7"/>
        <v>0.11644699358648403</v>
      </c>
      <c r="S21">
        <v>8.1925410000000003</v>
      </c>
      <c r="T21">
        <v>9.4273530000000001</v>
      </c>
      <c r="U21">
        <f t="shared" si="8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11.615152</v>
      </c>
      <c r="I22">
        <v>10.470634</v>
      </c>
      <c r="J22" s="2">
        <f t="shared" si="0"/>
        <v>-1.1445179999999997</v>
      </c>
      <c r="K22" s="2">
        <f t="shared" si="1"/>
        <v>3.2343491296296305</v>
      </c>
      <c r="L22" s="2">
        <f t="shared" si="2"/>
        <v>3.5550776944444422</v>
      </c>
      <c r="M22" s="2">
        <f t="shared" si="3"/>
        <v>10.461014292335948</v>
      </c>
      <c r="N22" s="2">
        <f t="shared" si="4"/>
        <v>12.63857741353641</v>
      </c>
      <c r="O22" s="2">
        <f t="shared" si="5"/>
        <v>11.498362446792095</v>
      </c>
      <c r="P22" s="2">
        <f t="shared" si="6"/>
        <v>1.3099214523239993</v>
      </c>
      <c r="Q22" s="2">
        <f t="shared" si="7"/>
        <v>5.8107980404800843</v>
      </c>
      <c r="S22">
        <v>10.529388000000001</v>
      </c>
      <c r="T22">
        <v>12.164102</v>
      </c>
      <c r="U22">
        <f t="shared" si="8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13.080450000000001</v>
      </c>
      <c r="I23">
        <v>10.573588000000001</v>
      </c>
      <c r="J23" s="2">
        <f t="shared" si="0"/>
        <v>-2.5068619999999999</v>
      </c>
      <c r="K23" s="2">
        <f t="shared" si="1"/>
        <v>3.3373031296296309</v>
      </c>
      <c r="L23" s="2">
        <f t="shared" si="2"/>
        <v>5.0203756944444429</v>
      </c>
      <c r="M23" s="2">
        <f t="shared" si="3"/>
        <v>11.13759217903573</v>
      </c>
      <c r="N23" s="2">
        <f t="shared" si="4"/>
        <v>25.204172113368521</v>
      </c>
      <c r="O23" s="2">
        <f t="shared" si="5"/>
        <v>16.754515516985972</v>
      </c>
      <c r="P23" s="2">
        <f t="shared" si="6"/>
        <v>6.2843570870439995</v>
      </c>
      <c r="Q23" s="2">
        <f t="shared" si="7"/>
        <v>6.3177510921597522</v>
      </c>
      <c r="S23">
        <v>12.893722</v>
      </c>
      <c r="T23">
        <v>14.740093</v>
      </c>
      <c r="U23">
        <f t="shared" si="8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12.237359</v>
      </c>
      <c r="I24">
        <v>9.3907810000000005</v>
      </c>
      <c r="J24" s="2">
        <f t="shared" si="0"/>
        <v>-2.8465779999999992</v>
      </c>
      <c r="K24" s="2">
        <f t="shared" si="1"/>
        <v>2.1544961296296306</v>
      </c>
      <c r="L24" s="2">
        <f t="shared" si="2"/>
        <v>4.1772846944444417</v>
      </c>
      <c r="M24" s="2">
        <f t="shared" si="3"/>
        <v>4.6418535725890582</v>
      </c>
      <c r="N24" s="2">
        <f t="shared" si="4"/>
        <v>17.449707418439793</v>
      </c>
      <c r="O24" s="2">
        <f t="shared" si="5"/>
        <v>8.999943706541643</v>
      </c>
      <c r="P24" s="2">
        <f t="shared" si="6"/>
        <v>8.1030063100839946</v>
      </c>
      <c r="Q24" s="2">
        <f t="shared" si="7"/>
        <v>1.7707803066392551</v>
      </c>
      <c r="S24">
        <v>13.478433000000001</v>
      </c>
      <c r="T24">
        <v>15.472922000000001</v>
      </c>
      <c r="U24">
        <f t="shared" si="8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8.0636069999999993</v>
      </c>
      <c r="I25">
        <v>7.5293890000000001</v>
      </c>
      <c r="J25" s="2">
        <f t="shared" si="0"/>
        <v>-0.53421799999999919</v>
      </c>
      <c r="K25" s="2">
        <f t="shared" si="1"/>
        <v>0.29310412962963017</v>
      </c>
      <c r="L25" s="2">
        <f t="shared" si="2"/>
        <v>3.5326944444413755E-3</v>
      </c>
      <c r="M25" s="2">
        <f t="shared" si="3"/>
        <v>8.5910030805943047E-2</v>
      </c>
      <c r="N25" s="2">
        <f t="shared" si="4"/>
        <v>1.2479930037786959E-5</v>
      </c>
      <c r="O25" s="2">
        <f t="shared" si="5"/>
        <v>1.0354473303854192E-3</v>
      </c>
      <c r="P25" s="2">
        <f t="shared" si="6"/>
        <v>0.28538887152399917</v>
      </c>
      <c r="Q25" s="2">
        <f t="shared" si="7"/>
        <v>0.28162689353259579</v>
      </c>
      <c r="S25">
        <v>12.416278</v>
      </c>
      <c r="T25">
        <v>14.415647999999999</v>
      </c>
      <c r="U25">
        <f t="shared" si="8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4.8837390000000003</v>
      </c>
      <c r="I26">
        <v>5.3008189999999997</v>
      </c>
      <c r="J26" s="2">
        <f t="shared" si="0"/>
        <v>0.41707999999999945</v>
      </c>
      <c r="K26" s="2">
        <f t="shared" si="1"/>
        <v>-1.9354658703703702</v>
      </c>
      <c r="L26" s="2">
        <f t="shared" si="2"/>
        <v>-3.1763353055555577</v>
      </c>
      <c r="M26" s="2">
        <f t="shared" si="3"/>
        <v>3.7460281353685345</v>
      </c>
      <c r="N26" s="2">
        <f t="shared" si="4"/>
        <v>10.089105973318718</v>
      </c>
      <c r="O26" s="2">
        <f t="shared" si="5"/>
        <v>6.1476885767552236</v>
      </c>
      <c r="P26" s="2">
        <f t="shared" si="6"/>
        <v>0.17395572639999954</v>
      </c>
      <c r="Q26" s="2">
        <f t="shared" si="7"/>
        <v>7.6134898412364969</v>
      </c>
      <c r="S26">
        <v>7.2547030000000001</v>
      </c>
      <c r="T26">
        <v>8.0990950000000002</v>
      </c>
      <c r="U26">
        <f t="shared" si="8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4.397437</v>
      </c>
      <c r="I27">
        <v>3.5235210000000001</v>
      </c>
      <c r="J27" s="2">
        <f t="shared" si="0"/>
        <v>-0.87391599999999992</v>
      </c>
      <c r="K27" s="2">
        <f t="shared" si="1"/>
        <v>-3.7127638703703698</v>
      </c>
      <c r="L27" s="2">
        <f t="shared" si="2"/>
        <v>-3.6626373055555579</v>
      </c>
      <c r="M27" s="2">
        <f t="shared" si="3"/>
        <v>13.784615557127568</v>
      </c>
      <c r="N27" s="2">
        <f t="shared" si="4"/>
        <v>13.414912032047278</v>
      </c>
      <c r="O27" s="2">
        <f t="shared" si="5"/>
        <v>13.598507458337355</v>
      </c>
      <c r="P27" s="2">
        <f t="shared" si="6"/>
        <v>0.7637291750559998</v>
      </c>
      <c r="Q27" s="2">
        <f t="shared" si="7"/>
        <v>20.580315894147056</v>
      </c>
      <c r="S27">
        <v>3.306524</v>
      </c>
      <c r="T27">
        <v>3.2822840000000002</v>
      </c>
      <c r="U27">
        <f t="shared" si="8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4.4342930000000003</v>
      </c>
      <c r="I28">
        <v>4.1981859999999998</v>
      </c>
      <c r="J28" s="2">
        <f t="shared" si="0"/>
        <v>-0.23610700000000051</v>
      </c>
      <c r="K28" s="2">
        <f t="shared" si="1"/>
        <v>-3.0380988703703702</v>
      </c>
      <c r="L28" s="2">
        <f t="shared" si="2"/>
        <v>-3.6257813055555577</v>
      </c>
      <c r="M28" s="2">
        <f t="shared" si="3"/>
        <v>9.2300447461457189</v>
      </c>
      <c r="N28" s="2">
        <f t="shared" si="4"/>
        <v>13.146290075716164</v>
      </c>
      <c r="O28" s="2">
        <f t="shared" si="5"/>
        <v>11.015482088618345</v>
      </c>
      <c r="P28" s="2">
        <f t="shared" si="6"/>
        <v>5.5746515449000243E-2</v>
      </c>
      <c r="Q28" s="2">
        <f t="shared" si="7"/>
        <v>14.91418128458678</v>
      </c>
      <c r="S28">
        <v>4.1439440000000003</v>
      </c>
      <c r="T28">
        <v>3.927359</v>
      </c>
      <c r="U28">
        <f t="shared" si="8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4.4686180000000002</v>
      </c>
      <c r="I29">
        <v>4.2563820000000003</v>
      </c>
      <c r="J29" s="2">
        <f t="shared" si="0"/>
        <v>-0.21223599999999987</v>
      </c>
      <c r="K29" s="2">
        <f t="shared" si="1"/>
        <v>-2.9799028703703696</v>
      </c>
      <c r="L29" s="2">
        <f t="shared" si="2"/>
        <v>-3.5914563055555577</v>
      </c>
      <c r="M29" s="2">
        <f t="shared" si="3"/>
        <v>8.8798211168415673</v>
      </c>
      <c r="N29" s="2">
        <f t="shared" si="4"/>
        <v>12.898558394714776</v>
      </c>
      <c r="O29" s="2">
        <f t="shared" si="5"/>
        <v>10.702190953734769</v>
      </c>
      <c r="P29" s="2">
        <f t="shared" si="6"/>
        <v>4.5044119695999946E-2</v>
      </c>
      <c r="Q29" s="2">
        <f t="shared" si="7"/>
        <v>14.468075155342554</v>
      </c>
      <c r="S29">
        <v>4.8668040000000001</v>
      </c>
      <c r="T29">
        <v>5.1388389999999999</v>
      </c>
      <c r="U29">
        <f t="shared" si="8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4.7595270000000003</v>
      </c>
      <c r="I30">
        <v>4.3000590000000001</v>
      </c>
      <c r="J30" s="2">
        <f t="shared" si="0"/>
        <v>-0.45946800000000021</v>
      </c>
      <c r="K30" s="2">
        <f t="shared" si="1"/>
        <v>-2.9362258703703699</v>
      </c>
      <c r="L30" s="2">
        <f t="shared" si="2"/>
        <v>-3.3005473055555576</v>
      </c>
      <c r="M30" s="2">
        <f t="shared" si="3"/>
        <v>8.6214223618322361</v>
      </c>
      <c r="N30" s="2">
        <f t="shared" si="4"/>
        <v>10.893612516210052</v>
      </c>
      <c r="O30" s="2">
        <f t="shared" si="5"/>
        <v>9.6911523849534458</v>
      </c>
      <c r="P30" s="2">
        <f t="shared" si="6"/>
        <v>0.21111084302400018</v>
      </c>
      <c r="Q30" s="2">
        <f t="shared" si="7"/>
        <v>14.137715098012055</v>
      </c>
      <c r="S30">
        <v>4.7258519999999997</v>
      </c>
      <c r="T30">
        <v>4.2618510000000001</v>
      </c>
      <c r="U30">
        <f t="shared" si="8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6.6626289999999999</v>
      </c>
      <c r="I31">
        <v>5.3488879999999996</v>
      </c>
      <c r="J31" s="2">
        <f t="shared" si="0"/>
        <v>-1.3137410000000003</v>
      </c>
      <c r="K31" s="2">
        <f t="shared" si="1"/>
        <v>-1.8873968703703703</v>
      </c>
      <c r="L31" s="2">
        <f t="shared" si="2"/>
        <v>-1.397445305555558</v>
      </c>
      <c r="M31" s="2">
        <f t="shared" si="3"/>
        <v>3.5622669462838683</v>
      </c>
      <c r="N31" s="2">
        <f t="shared" si="4"/>
        <v>1.9528533820192668</v>
      </c>
      <c r="O31" s="2">
        <f t="shared" si="5"/>
        <v>2.6375338962193262</v>
      </c>
      <c r="P31" s="2">
        <f t="shared" si="6"/>
        <v>1.7259154150810008</v>
      </c>
      <c r="Q31" s="2">
        <f t="shared" si="7"/>
        <v>7.3505311834319969</v>
      </c>
      <c r="S31">
        <v>5.8077240000000003</v>
      </c>
      <c r="T31">
        <v>6.2101850000000001</v>
      </c>
      <c r="U31">
        <f t="shared" si="8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7.9151030000000002</v>
      </c>
      <c r="I32">
        <v>6.8545740000000004</v>
      </c>
      <c r="J32" s="2">
        <f t="shared" si="0"/>
        <v>-1.0605289999999998</v>
      </c>
      <c r="K32" s="2">
        <f t="shared" si="1"/>
        <v>-0.38171087037036955</v>
      </c>
      <c r="L32" s="2">
        <f t="shared" si="2"/>
        <v>-0.14497130555555771</v>
      </c>
      <c r="M32" s="2">
        <f t="shared" si="3"/>
        <v>0.14570318855890507</v>
      </c>
      <c r="N32" s="2">
        <f t="shared" si="4"/>
        <v>2.1016679434482877E-2</v>
      </c>
      <c r="O32" s="2">
        <f t="shared" si="5"/>
        <v>5.5337123222340724E-2</v>
      </c>
      <c r="P32" s="2">
        <f t="shared" si="6"/>
        <v>1.1247217598409995</v>
      </c>
      <c r="Q32" s="2">
        <f t="shared" si="7"/>
        <v>1.4532309866945425</v>
      </c>
      <c r="S32">
        <v>7.3342520000000002</v>
      </c>
      <c r="T32">
        <v>8.5556420000000006</v>
      </c>
      <c r="U32">
        <f t="shared" si="8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9.0613390000000003</v>
      </c>
      <c r="I33">
        <v>8.6545620000000003</v>
      </c>
      <c r="J33" s="2">
        <f t="shared" si="0"/>
        <v>-0.40677699999999994</v>
      </c>
      <c r="K33" s="2">
        <f t="shared" si="1"/>
        <v>1.4182771296296304</v>
      </c>
      <c r="L33" s="2">
        <f t="shared" si="2"/>
        <v>1.0012646944444423</v>
      </c>
      <c r="M33" s="2">
        <f t="shared" si="3"/>
        <v>2.0115100164304636</v>
      </c>
      <c r="N33" s="2">
        <f t="shared" si="4"/>
        <v>1.0025309883409224</v>
      </c>
      <c r="O33" s="2">
        <f t="shared" si="5"/>
        <v>1.4200708168361527</v>
      </c>
      <c r="P33" s="2">
        <f t="shared" si="6"/>
        <v>0.16546752772899995</v>
      </c>
      <c r="Q33" s="2">
        <f t="shared" si="7"/>
        <v>0.3534156188458687</v>
      </c>
      <c r="S33">
        <v>8.6606909999999999</v>
      </c>
      <c r="T33">
        <v>10.325079000000001</v>
      </c>
      <c r="U33">
        <f t="shared" si="8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12.652834</v>
      </c>
      <c r="I34">
        <v>10.81798</v>
      </c>
      <c r="J34" s="2">
        <f t="shared" si="0"/>
        <v>-1.834854</v>
      </c>
      <c r="K34" s="2">
        <f t="shared" si="1"/>
        <v>3.5816951296296304</v>
      </c>
      <c r="L34" s="2">
        <f t="shared" si="2"/>
        <v>4.5927596944444424</v>
      </c>
      <c r="M34" s="2">
        <f t="shared" si="3"/>
        <v>12.828540001612614</v>
      </c>
      <c r="N34" s="2">
        <f t="shared" si="4"/>
        <v>21.093441610913409</v>
      </c>
      <c r="O34" s="2">
        <f t="shared" si="5"/>
        <v>16.449865029150928</v>
      </c>
      <c r="P34" s="2">
        <f t="shared" si="6"/>
        <v>3.3666892013159999</v>
      </c>
      <c r="Q34" s="2">
        <f t="shared" si="7"/>
        <v>7.6060438194490825</v>
      </c>
      <c r="S34">
        <v>11.135647000000001</v>
      </c>
      <c r="T34">
        <v>13.190016</v>
      </c>
      <c r="U34">
        <f t="shared" si="8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13.639791000000001</v>
      </c>
      <c r="I35">
        <v>8.1575600000000001</v>
      </c>
      <c r="J35" s="2">
        <f t="shared" si="0"/>
        <v>-5.4822310000000005</v>
      </c>
      <c r="K35" s="2">
        <f t="shared" si="1"/>
        <v>0.92127512962963021</v>
      </c>
      <c r="L35" s="2">
        <f t="shared" si="2"/>
        <v>5.5797166944444427</v>
      </c>
      <c r="M35" s="2">
        <f t="shared" si="3"/>
        <v>0.8487478644740919</v>
      </c>
      <c r="N35" s="2">
        <f t="shared" si="4"/>
        <v>31.133238390262019</v>
      </c>
      <c r="O35" s="2">
        <f t="shared" si="5"/>
        <v>5.1404542209709154</v>
      </c>
      <c r="P35" s="2">
        <f t="shared" si="6"/>
        <v>30.054856737361007</v>
      </c>
      <c r="Q35" s="2">
        <f t="shared" si="7"/>
        <v>9.5034606213151521E-3</v>
      </c>
      <c r="S35">
        <v>13.613049999999999</v>
      </c>
      <c r="T35">
        <v>15.817727</v>
      </c>
      <c r="U35">
        <f t="shared" si="8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12.101266000000001</v>
      </c>
      <c r="I36">
        <v>9.2495150000000006</v>
      </c>
      <c r="J36" s="2">
        <f t="shared" si="0"/>
        <v>-2.8517510000000001</v>
      </c>
      <c r="K36" s="2">
        <f t="shared" si="1"/>
        <v>2.0132301296296307</v>
      </c>
      <c r="L36" s="2">
        <f t="shared" si="2"/>
        <v>4.0411916944444428</v>
      </c>
      <c r="M36" s="2">
        <f t="shared" si="3"/>
        <v>4.0530955548485395</v>
      </c>
      <c r="N36" s="2">
        <f t="shared" si="4"/>
        <v>16.331230311246745</v>
      </c>
      <c r="O36" s="2">
        <f t="shared" si="5"/>
        <v>8.1358488788645715</v>
      </c>
      <c r="P36" s="2">
        <f t="shared" si="6"/>
        <v>8.1324837660010001</v>
      </c>
      <c r="Q36" s="2">
        <f t="shared" si="7"/>
        <v>1.4147691656004779</v>
      </c>
      <c r="S36">
        <v>13.893703</v>
      </c>
      <c r="T36">
        <v>16.177311</v>
      </c>
      <c r="U36">
        <f t="shared" si="8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8.3999240000000004</v>
      </c>
      <c r="I37">
        <v>7.6215419999999998</v>
      </c>
      <c r="J37" s="2">
        <f t="shared" si="0"/>
        <v>-0.77838200000000057</v>
      </c>
      <c r="K37" s="2">
        <f t="shared" si="1"/>
        <v>0.38525712962962988</v>
      </c>
      <c r="L37" s="2">
        <f t="shared" si="2"/>
        <v>0.33984969444444246</v>
      </c>
      <c r="M37" s="2">
        <f t="shared" si="3"/>
        <v>0.14842305593046143</v>
      </c>
      <c r="N37" s="2">
        <f t="shared" si="4"/>
        <v>0.1154978148139809</v>
      </c>
      <c r="O37" s="2">
        <f t="shared" si="5"/>
        <v>0.13092951778717268</v>
      </c>
      <c r="P37" s="2">
        <f t="shared" si="6"/>
        <v>0.60587853792400093</v>
      </c>
      <c r="Q37" s="2">
        <f t="shared" si="7"/>
        <v>0.19231058301587339</v>
      </c>
      <c r="S37">
        <v>12.509562000000001</v>
      </c>
      <c r="T37">
        <v>14.695318</v>
      </c>
      <c r="U37">
        <f t="shared" si="8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5.6628379999999998</v>
      </c>
      <c r="I38">
        <v>6.709956</v>
      </c>
      <c r="J38" s="2">
        <f t="shared" si="0"/>
        <v>1.0471180000000002</v>
      </c>
      <c r="K38" s="2">
        <f t="shared" si="1"/>
        <v>-0.52632887037036991</v>
      </c>
      <c r="L38" s="2">
        <f t="shared" si="2"/>
        <v>-2.3972363055555581</v>
      </c>
      <c r="M38" s="2">
        <f t="shared" si="3"/>
        <v>0.27702207978534965</v>
      </c>
      <c r="N38" s="2">
        <f t="shared" si="4"/>
        <v>5.7467419046736614</v>
      </c>
      <c r="O38" s="2">
        <f t="shared" si="5"/>
        <v>1.2617346767138957</v>
      </c>
      <c r="P38" s="2">
        <f t="shared" si="6"/>
        <v>1.0964561059240006</v>
      </c>
      <c r="Q38" s="2">
        <f t="shared" si="7"/>
        <v>1.8228194389962109</v>
      </c>
      <c r="S38">
        <v>6.3092430000000004</v>
      </c>
      <c r="T38">
        <v>7.7057390000000003</v>
      </c>
      <c r="U38">
        <f t="shared" si="8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3.8262510000000001</v>
      </c>
      <c r="I39">
        <v>4.9356859999999996</v>
      </c>
      <c r="J39" s="2">
        <f t="shared" si="0"/>
        <v>1.1094349999999995</v>
      </c>
      <c r="K39" s="2">
        <f t="shared" si="1"/>
        <v>-2.3005988703703704</v>
      </c>
      <c r="L39" s="2">
        <f t="shared" si="2"/>
        <v>-4.2338233055555579</v>
      </c>
      <c r="M39" s="2">
        <f t="shared" si="3"/>
        <v>5.2927551623494242</v>
      </c>
      <c r="N39" s="2">
        <f t="shared" si="4"/>
        <v>17.925259782665389</v>
      </c>
      <c r="O39" s="2">
        <f t="shared" si="5"/>
        <v>9.7403291141088637</v>
      </c>
      <c r="P39" s="2">
        <f t="shared" si="6"/>
        <v>1.2308460192249988</v>
      </c>
      <c r="Q39" s="2">
        <f t="shared" si="7"/>
        <v>9.7618022838923331</v>
      </c>
      <c r="S39">
        <v>4.0317879999999997</v>
      </c>
      <c r="T39">
        <v>3.4356059999999999</v>
      </c>
      <c r="U39">
        <f t="shared" si="8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4.3320730000000003</v>
      </c>
      <c r="I40">
        <v>3.6660560000000002</v>
      </c>
      <c r="J40" s="2">
        <f t="shared" si="0"/>
        <v>-0.66601700000000008</v>
      </c>
      <c r="K40" s="2">
        <f t="shared" si="1"/>
        <v>-3.5702288703703697</v>
      </c>
      <c r="L40" s="2">
        <f t="shared" si="2"/>
        <v>-3.7280013055555576</v>
      </c>
      <c r="M40" s="2">
        <f t="shared" si="3"/>
        <v>12.746534186826086</v>
      </c>
      <c r="N40" s="2">
        <f t="shared" si="4"/>
        <v>13.897993734223942</v>
      </c>
      <c r="O40" s="2">
        <f t="shared" si="5"/>
        <v>13.309817889872882</v>
      </c>
      <c r="P40" s="2">
        <f t="shared" si="6"/>
        <v>0.44357864428900012</v>
      </c>
      <c r="Q40" s="2">
        <f t="shared" si="7"/>
        <v>19.307396869557333</v>
      </c>
      <c r="S40">
        <v>3.631583</v>
      </c>
      <c r="T40">
        <v>2.9708220000000001</v>
      </c>
      <c r="U40">
        <f t="shared" si="8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4.4908739999999998</v>
      </c>
      <c r="I41">
        <v>4.3088790000000001</v>
      </c>
      <c r="J41" s="2">
        <f t="shared" si="0"/>
        <v>-0.18199499999999968</v>
      </c>
      <c r="K41" s="2">
        <f t="shared" si="1"/>
        <v>-2.9274058703703698</v>
      </c>
      <c r="L41" s="2">
        <f t="shared" si="2"/>
        <v>-3.5692003055555581</v>
      </c>
      <c r="M41" s="2">
        <f t="shared" si="3"/>
        <v>8.5697051298789031</v>
      </c>
      <c r="N41" s="2">
        <f t="shared" si="4"/>
        <v>12.739190821177889</v>
      </c>
      <c r="O41" s="2">
        <f t="shared" si="5"/>
        <v>10.448497927011058</v>
      </c>
      <c r="P41" s="2">
        <f t="shared" si="6"/>
        <v>3.3122180024999885E-2</v>
      </c>
      <c r="Q41" s="2">
        <f t="shared" si="7"/>
        <v>14.071466220422055</v>
      </c>
      <c r="S41">
        <v>4.68215</v>
      </c>
      <c r="T41">
        <v>4.6796389999999999</v>
      </c>
      <c r="U41">
        <f t="shared" si="8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5.7561530000000003</v>
      </c>
      <c r="I42">
        <v>4.8697699999999999</v>
      </c>
      <c r="J42" s="2">
        <f t="shared" si="0"/>
        <v>-0.88638300000000037</v>
      </c>
      <c r="K42" s="2">
        <f t="shared" si="1"/>
        <v>-2.36651487037037</v>
      </c>
      <c r="L42" s="2">
        <f t="shared" si="2"/>
        <v>-2.3039213055555576</v>
      </c>
      <c r="M42" s="2">
        <f t="shared" si="3"/>
        <v>5.6003926316840893</v>
      </c>
      <c r="N42" s="2">
        <f t="shared" si="4"/>
        <v>5.3080533821928251</v>
      </c>
      <c r="O42" s="2">
        <f t="shared" si="5"/>
        <v>5.452264029760344</v>
      </c>
      <c r="P42" s="2">
        <f t="shared" si="6"/>
        <v>0.78567482268900068</v>
      </c>
      <c r="Q42" s="2">
        <f t="shared" si="7"/>
        <v>10.178041562046332</v>
      </c>
      <c r="S42">
        <v>5.4156449999999996</v>
      </c>
      <c r="T42">
        <v>5.5429349999999999</v>
      </c>
      <c r="U42">
        <f t="shared" si="8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6.5920519999999998</v>
      </c>
      <c r="I43">
        <v>5.6472230000000003</v>
      </c>
      <c r="J43" s="2">
        <f t="shared" si="0"/>
        <v>-0.94482899999999947</v>
      </c>
      <c r="K43" s="2">
        <f t="shared" si="1"/>
        <v>-1.5890618703703696</v>
      </c>
      <c r="L43" s="2">
        <f t="shared" si="2"/>
        <v>-1.4680223055555581</v>
      </c>
      <c r="M43" s="2">
        <f t="shared" si="3"/>
        <v>2.5251176278649772</v>
      </c>
      <c r="N43" s="2">
        <f t="shared" si="4"/>
        <v>2.1550894896086565</v>
      </c>
      <c r="O43" s="2">
        <f t="shared" si="5"/>
        <v>2.3327782706115374</v>
      </c>
      <c r="P43" s="2">
        <f t="shared" si="6"/>
        <v>0.892701839240999</v>
      </c>
      <c r="Q43" s="2">
        <f t="shared" si="7"/>
        <v>5.8218514227211591</v>
      </c>
      <c r="S43">
        <v>6.2778150000000004</v>
      </c>
      <c r="T43">
        <v>6.8235279999999996</v>
      </c>
      <c r="U43">
        <f t="shared" si="8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9.0003390000000003</v>
      </c>
      <c r="I44">
        <v>7.939508</v>
      </c>
      <c r="J44" s="2">
        <f t="shared" si="0"/>
        <v>-1.0608310000000003</v>
      </c>
      <c r="K44" s="2">
        <f t="shared" si="1"/>
        <v>0.70322312962963007</v>
      </c>
      <c r="L44" s="2">
        <f t="shared" si="2"/>
        <v>0.94026469444444238</v>
      </c>
      <c r="M44" s="2">
        <f t="shared" si="3"/>
        <v>0.49452277004609152</v>
      </c>
      <c r="N44" s="2">
        <f t="shared" si="4"/>
        <v>0.88409769561870055</v>
      </c>
      <c r="O44" s="2">
        <f t="shared" si="5"/>
        <v>0.66121588110746865</v>
      </c>
      <c r="P44" s="2">
        <f t="shared" si="6"/>
        <v>1.1253624105610007</v>
      </c>
      <c r="Q44" s="2">
        <f t="shared" si="7"/>
        <v>1.4536234035316157E-2</v>
      </c>
      <c r="S44">
        <v>8.5226980000000001</v>
      </c>
      <c r="T44">
        <v>9.4638559999999998</v>
      </c>
      <c r="U44">
        <f t="shared" si="8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10.898747</v>
      </c>
      <c r="I45">
        <v>9.6459100000000007</v>
      </c>
      <c r="J45" s="2">
        <f t="shared" si="0"/>
        <v>-1.2528369999999995</v>
      </c>
      <c r="K45" s="2">
        <f t="shared" si="1"/>
        <v>2.4096251296296307</v>
      </c>
      <c r="L45" s="2">
        <f t="shared" si="2"/>
        <v>2.8386726944444423</v>
      </c>
      <c r="M45" s="2">
        <f t="shared" si="3"/>
        <v>5.8062932653426147</v>
      </c>
      <c r="N45" s="2">
        <f t="shared" si="4"/>
        <v>8.058062666184469</v>
      </c>
      <c r="O45" s="2">
        <f t="shared" si="5"/>
        <v>6.8401370593267821</v>
      </c>
      <c r="P45" s="2">
        <f t="shared" si="6"/>
        <v>1.5696005485689988</v>
      </c>
      <c r="Q45" s="2">
        <f t="shared" si="7"/>
        <v>2.5148748497740878</v>
      </c>
      <c r="S45">
        <v>9.4532790000000002</v>
      </c>
      <c r="T45">
        <v>10.913012</v>
      </c>
      <c r="U45">
        <f t="shared" si="8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13.678602</v>
      </c>
      <c r="I46">
        <v>11.247596</v>
      </c>
      <c r="J46" s="2">
        <f t="shared" si="0"/>
        <v>-2.431006</v>
      </c>
      <c r="K46" s="2">
        <f t="shared" si="1"/>
        <v>4.0113111296296298</v>
      </c>
      <c r="L46" s="2">
        <f t="shared" si="2"/>
        <v>5.6185276944444418</v>
      </c>
      <c r="M46" s="2">
        <f t="shared" si="3"/>
        <v>16.090616978690537</v>
      </c>
      <c r="N46" s="2">
        <f t="shared" si="4"/>
        <v>31.567853453239174</v>
      </c>
      <c r="O46" s="2">
        <f t="shared" si="5"/>
        <v>22.537662672857294</v>
      </c>
      <c r="P46" s="2">
        <f t="shared" si="6"/>
        <v>5.9097901720359998</v>
      </c>
      <c r="Q46" s="2">
        <f t="shared" si="7"/>
        <v>10.160294552553966</v>
      </c>
      <c r="S46">
        <v>12.156247</v>
      </c>
      <c r="T46">
        <v>13.99469</v>
      </c>
      <c r="U46">
        <f t="shared" si="8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13.281928000000001</v>
      </c>
      <c r="I47">
        <v>10.529299</v>
      </c>
      <c r="J47" s="2">
        <f t="shared" si="0"/>
        <v>-2.7526290000000007</v>
      </c>
      <c r="K47" s="2">
        <f t="shared" si="1"/>
        <v>3.29301412962963</v>
      </c>
      <c r="L47" s="2">
        <f t="shared" si="2"/>
        <v>5.2218536944444427</v>
      </c>
      <c r="M47" s="2">
        <f t="shared" si="3"/>
        <v>10.84394205794039</v>
      </c>
      <c r="N47" s="2">
        <f t="shared" si="4"/>
        <v>27.267756006183074</v>
      </c>
      <c r="O47" s="2">
        <f t="shared" si="5"/>
        <v>17.195637998664235</v>
      </c>
      <c r="P47" s="2">
        <f t="shared" si="6"/>
        <v>7.5769664116410036</v>
      </c>
      <c r="Q47" s="2">
        <f t="shared" si="7"/>
        <v>6.0970705916542478</v>
      </c>
      <c r="S47">
        <v>14.093671000000001</v>
      </c>
      <c r="T47">
        <v>16.091546999999998</v>
      </c>
      <c r="U47">
        <f t="shared" si="8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10.600714</v>
      </c>
      <c r="I48">
        <v>9.5790260000000007</v>
      </c>
      <c r="J48" s="2">
        <f t="shared" si="0"/>
        <v>-1.0216879999999993</v>
      </c>
      <c r="K48" s="2">
        <f t="shared" si="1"/>
        <v>2.3427411296296308</v>
      </c>
      <c r="L48" s="2">
        <f t="shared" si="2"/>
        <v>2.540639694444442</v>
      </c>
      <c r="M48" s="2">
        <f t="shared" si="3"/>
        <v>5.4884360004583188</v>
      </c>
      <c r="N48" s="2">
        <f t="shared" si="4"/>
        <v>6.4548500569867482</v>
      </c>
      <c r="O48" s="2">
        <f t="shared" si="5"/>
        <v>5.9520611077446519</v>
      </c>
      <c r="P48" s="2">
        <f t="shared" si="6"/>
        <v>1.0438463693439985</v>
      </c>
      <c r="Q48" s="2">
        <f t="shared" si="7"/>
        <v>2.3072142500556438</v>
      </c>
      <c r="S48">
        <v>14.265325000000001</v>
      </c>
      <c r="T48">
        <v>16.440422000000002</v>
      </c>
      <c r="U48">
        <f t="shared" si="8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7.506208</v>
      </c>
      <c r="I49">
        <v>6.826441</v>
      </c>
      <c r="J49" s="2">
        <f t="shared" si="0"/>
        <v>-0.67976700000000001</v>
      </c>
      <c r="K49" s="2">
        <f t="shared" si="1"/>
        <v>-0.40984387037036996</v>
      </c>
      <c r="L49" s="2">
        <f t="shared" si="2"/>
        <v>-0.55386630555555794</v>
      </c>
      <c r="M49" s="2">
        <f t="shared" si="3"/>
        <v>0.16797199808016461</v>
      </c>
      <c r="N49" s="2">
        <f t="shared" si="4"/>
        <v>0.30676788442976266</v>
      </c>
      <c r="O49" s="2">
        <f t="shared" si="5"/>
        <v>0.2269987103366278</v>
      </c>
      <c r="P49" s="2">
        <f t="shared" si="6"/>
        <v>0.46208317428900003</v>
      </c>
      <c r="Q49" s="2">
        <f t="shared" si="7"/>
        <v>1.5218511325759325</v>
      </c>
      <c r="S49">
        <v>11.068946</v>
      </c>
      <c r="T49">
        <v>13.150365000000001</v>
      </c>
      <c r="U49">
        <f t="shared" si="8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5.1604869999999998</v>
      </c>
      <c r="I50">
        <v>5.7604949999999997</v>
      </c>
      <c r="J50" s="2">
        <f t="shared" si="0"/>
        <v>0.60000799999999987</v>
      </c>
      <c r="K50" s="2">
        <f t="shared" si="1"/>
        <v>-1.4757898703703702</v>
      </c>
      <c r="L50" s="2">
        <f t="shared" si="2"/>
        <v>-2.8995873055555581</v>
      </c>
      <c r="M50" s="2">
        <f t="shared" si="3"/>
        <v>2.1779557414877941</v>
      </c>
      <c r="N50" s="2">
        <f t="shared" si="4"/>
        <v>8.4076065425389412</v>
      </c>
      <c r="O50" s="2">
        <f t="shared" si="5"/>
        <v>4.2791815737934078</v>
      </c>
      <c r="P50" s="2">
        <f t="shared" si="6"/>
        <v>0.36000960006399985</v>
      </c>
      <c r="Q50" s="2">
        <f t="shared" si="7"/>
        <v>5.2880649825393835</v>
      </c>
      <c r="S50">
        <v>6.5458920000000003</v>
      </c>
      <c r="T50">
        <v>7.3616890000000001</v>
      </c>
      <c r="U50">
        <f t="shared" si="8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4.4697760000000004</v>
      </c>
      <c r="I51">
        <v>3.2154120000000002</v>
      </c>
      <c r="J51" s="2">
        <f t="shared" si="0"/>
        <v>-1.2543640000000003</v>
      </c>
      <c r="K51" s="2">
        <f t="shared" si="1"/>
        <v>-4.0208728703703702</v>
      </c>
      <c r="L51" s="2">
        <f t="shared" si="2"/>
        <v>-3.5902983055555575</v>
      </c>
      <c r="M51" s="2">
        <f t="shared" si="3"/>
        <v>16.167418639680459</v>
      </c>
      <c r="N51" s="2">
        <f t="shared" si="4"/>
        <v>12.890241922875108</v>
      </c>
      <c r="O51" s="2">
        <f t="shared" si="5"/>
        <v>14.436133053345051</v>
      </c>
      <c r="P51" s="2">
        <f t="shared" si="6"/>
        <v>1.5734290444960006</v>
      </c>
      <c r="Q51" s="2">
        <f t="shared" si="7"/>
        <v>23.470752854870888</v>
      </c>
      <c r="S51">
        <v>3.4449000000000001</v>
      </c>
      <c r="T51">
        <v>3.0485000000000002</v>
      </c>
      <c r="U51">
        <f t="shared" si="8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5.4591950000000002</v>
      </c>
      <c r="I52">
        <v>4.2341430000000004</v>
      </c>
      <c r="J52" s="2">
        <f t="shared" si="0"/>
        <v>-1.2250519999999998</v>
      </c>
      <c r="K52" s="2">
        <f t="shared" si="1"/>
        <v>-3.0021418703703695</v>
      </c>
      <c r="L52" s="2">
        <f t="shared" si="2"/>
        <v>-2.6008793055555577</v>
      </c>
      <c r="M52" s="2">
        <f t="shared" si="3"/>
        <v>9.0128558098309011</v>
      </c>
      <c r="N52" s="2">
        <f t="shared" si="4"/>
        <v>6.7645731620671601</v>
      </c>
      <c r="O52" s="2">
        <f t="shared" si="5"/>
        <v>7.8082086629881493</v>
      </c>
      <c r="P52" s="2">
        <f t="shared" si="6"/>
        <v>1.5007524027039996</v>
      </c>
      <c r="Q52" s="2">
        <f t="shared" si="7"/>
        <v>14.637750354830052</v>
      </c>
      <c r="S52">
        <v>4.8829219999999998</v>
      </c>
      <c r="T52">
        <v>6.0089220000000001</v>
      </c>
      <c r="U52">
        <f t="shared" si="8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4.6744320000000004</v>
      </c>
      <c r="I53">
        <v>4.2153099999999997</v>
      </c>
      <c r="J53" s="2">
        <f t="shared" si="0"/>
        <v>-0.4591220000000007</v>
      </c>
      <c r="K53" s="2">
        <f t="shared" si="1"/>
        <v>-3.0209748703703703</v>
      </c>
      <c r="L53" s="2">
        <f t="shared" si="2"/>
        <v>-3.3856423055555576</v>
      </c>
      <c r="M53" s="2">
        <f t="shared" si="3"/>
        <v>9.1262891674092756</v>
      </c>
      <c r="N53" s="2">
        <f t="shared" si="4"/>
        <v>11.462573821167551</v>
      </c>
      <c r="O53" s="2">
        <f t="shared" si="5"/>
        <v>10.227940325146141</v>
      </c>
      <c r="P53" s="2">
        <f t="shared" si="6"/>
        <v>0.21079301088400063</v>
      </c>
      <c r="Q53" s="2">
        <f t="shared" si="7"/>
        <v>14.782212565274115</v>
      </c>
      <c r="S53">
        <v>4.520651</v>
      </c>
      <c r="T53">
        <v>4.7759280000000004</v>
      </c>
      <c r="U53">
        <f t="shared" si="8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5.6783029999999997</v>
      </c>
      <c r="I54">
        <v>5.1653010000000004</v>
      </c>
      <c r="J54" s="2">
        <f t="shared" si="0"/>
        <v>-0.51300199999999929</v>
      </c>
      <c r="K54" s="2">
        <f t="shared" si="1"/>
        <v>-2.0709838703703696</v>
      </c>
      <c r="L54" s="2">
        <f t="shared" si="2"/>
        <v>-2.3817713055555583</v>
      </c>
      <c r="M54" s="2">
        <f t="shared" si="3"/>
        <v>4.2889741913342361</v>
      </c>
      <c r="N54" s="2">
        <f t="shared" si="4"/>
        <v>5.6728345519678287</v>
      </c>
      <c r="O54" s="2">
        <f t="shared" si="5"/>
        <v>4.9326099567165382</v>
      </c>
      <c r="P54" s="2">
        <f t="shared" si="6"/>
        <v>0.26317105200399926</v>
      </c>
      <c r="Q54" s="2">
        <f t="shared" si="7"/>
        <v>8.3797124905570488</v>
      </c>
      <c r="S54">
        <v>5.7843809999999998</v>
      </c>
      <c r="T54">
        <v>6.8088280000000001</v>
      </c>
      <c r="U54">
        <f t="shared" si="8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6.8221290000000003</v>
      </c>
      <c r="I55">
        <v>6.1528090000000004</v>
      </c>
      <c r="J55" s="2">
        <f t="shared" si="0"/>
        <v>-0.66931999999999992</v>
      </c>
      <c r="K55" s="2">
        <f t="shared" si="1"/>
        <v>-1.0834758703703695</v>
      </c>
      <c r="L55" s="2">
        <f t="shared" si="2"/>
        <v>-1.2379453055555576</v>
      </c>
      <c r="M55" s="2">
        <f t="shared" si="3"/>
        <v>1.1739199616748297</v>
      </c>
      <c r="N55" s="2">
        <f t="shared" si="4"/>
        <v>1.5325085795470428</v>
      </c>
      <c r="O55" s="2">
        <f t="shared" si="5"/>
        <v>1.3412838674077208</v>
      </c>
      <c r="P55" s="2">
        <f t="shared" si="6"/>
        <v>0.44798926239999987</v>
      </c>
      <c r="Q55" s="2">
        <f t="shared" si="7"/>
        <v>3.6376609457759344</v>
      </c>
      <c r="S55">
        <v>6.9225659999999998</v>
      </c>
      <c r="T55">
        <v>8.0734779999999997</v>
      </c>
      <c r="U55">
        <f t="shared" si="8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8.8302239999999994</v>
      </c>
      <c r="I56">
        <v>8.2855150000000002</v>
      </c>
      <c r="J56" s="2">
        <f t="shared" si="0"/>
        <v>-0.54470899999999922</v>
      </c>
      <c r="K56" s="2">
        <f t="shared" si="1"/>
        <v>1.0492301296296302</v>
      </c>
      <c r="L56" s="2">
        <f t="shared" si="2"/>
        <v>0.77014969444444148</v>
      </c>
      <c r="M56" s="2">
        <f t="shared" si="3"/>
        <v>1.1008838649226107</v>
      </c>
      <c r="N56" s="2">
        <f t="shared" si="4"/>
        <v>0.59313055185286656</v>
      </c>
      <c r="O56" s="2">
        <f t="shared" si="5"/>
        <v>0.80806426373616147</v>
      </c>
      <c r="P56" s="2">
        <f t="shared" si="6"/>
        <v>0.29670789468099917</v>
      </c>
      <c r="Q56" s="2">
        <f t="shared" si="7"/>
        <v>5.082350671159238E-2</v>
      </c>
      <c r="S56">
        <v>7.9653090000000004</v>
      </c>
      <c r="T56">
        <v>9.5583329999999993</v>
      </c>
      <c r="U56">
        <f t="shared" si="8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10.482205</v>
      </c>
      <c r="I57">
        <v>9.8023209999999992</v>
      </c>
      <c r="J57" s="2">
        <f t="shared" si="0"/>
        <v>-0.67988400000000127</v>
      </c>
      <c r="K57" s="2">
        <f t="shared" si="1"/>
        <v>2.5660361296296292</v>
      </c>
      <c r="L57" s="2">
        <f t="shared" si="2"/>
        <v>2.4221306944444425</v>
      </c>
      <c r="M57" s="2">
        <f t="shared" si="3"/>
        <v>6.5845414185646076</v>
      </c>
      <c r="N57" s="2">
        <f t="shared" si="4"/>
        <v>5.8667171009699173</v>
      </c>
      <c r="O57" s="2">
        <f t="shared" si="5"/>
        <v>6.215274872629343</v>
      </c>
      <c r="P57" s="2">
        <f t="shared" si="6"/>
        <v>0.46224225345600173</v>
      </c>
      <c r="Q57" s="2">
        <f t="shared" si="7"/>
        <v>3.0354235443025823</v>
      </c>
      <c r="S57">
        <v>9.8502240000000008</v>
      </c>
      <c r="T57">
        <v>11.796310999999999</v>
      </c>
      <c r="U57">
        <f t="shared" si="8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13.472254</v>
      </c>
      <c r="I58">
        <v>11.490181</v>
      </c>
      <c r="J58" s="2">
        <f t="shared" si="0"/>
        <v>-1.9820729999999998</v>
      </c>
      <c r="K58" s="2">
        <f t="shared" si="1"/>
        <v>4.2538961296296298</v>
      </c>
      <c r="L58" s="2">
        <f t="shared" si="2"/>
        <v>5.4121796944444416</v>
      </c>
      <c r="M58" s="2">
        <f t="shared" si="3"/>
        <v>18.095632281677943</v>
      </c>
      <c r="N58" s="2">
        <f t="shared" si="4"/>
        <v>29.29168904495673</v>
      </c>
      <c r="O58" s="2">
        <f t="shared" si="5"/>
        <v>23.022850255057282</v>
      </c>
      <c r="P58" s="2">
        <f t="shared" si="6"/>
        <v>3.9286133773289991</v>
      </c>
      <c r="Q58" s="2">
        <f t="shared" si="7"/>
        <v>11.765631935272575</v>
      </c>
      <c r="S58">
        <v>12.327113000000001</v>
      </c>
      <c r="T58">
        <v>14.523553</v>
      </c>
      <c r="U58">
        <f t="shared" si="8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13.18863</v>
      </c>
      <c r="I59">
        <v>10.824233</v>
      </c>
      <c r="J59" s="2">
        <f t="shared" si="0"/>
        <v>-2.3643970000000003</v>
      </c>
      <c r="K59" s="2">
        <f t="shared" si="1"/>
        <v>3.5879481296296296</v>
      </c>
      <c r="L59" s="2">
        <f t="shared" si="2"/>
        <v>5.1285556944444419</v>
      </c>
      <c r="M59" s="2">
        <f t="shared" si="3"/>
        <v>12.873371780912757</v>
      </c>
      <c r="N59" s="2">
        <f t="shared" si="4"/>
        <v>26.302083511018512</v>
      </c>
      <c r="O59" s="2">
        <f t="shared" si="5"/>
        <v>18.400991811583321</v>
      </c>
      <c r="P59" s="2">
        <f t="shared" si="6"/>
        <v>5.5903731736090014</v>
      </c>
      <c r="Q59" s="2">
        <f t="shared" si="7"/>
        <v>7.6405732880728001</v>
      </c>
      <c r="S59">
        <v>14.523591</v>
      </c>
      <c r="T59">
        <v>16.863527000000001</v>
      </c>
      <c r="U59">
        <f t="shared" si="8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11.778034999999999</v>
      </c>
      <c r="I60">
        <v>9.5962580000000006</v>
      </c>
      <c r="J60" s="2">
        <f t="shared" si="0"/>
        <v>-2.1817769999999985</v>
      </c>
      <c r="K60" s="2">
        <f t="shared" si="1"/>
        <v>2.3599731296296307</v>
      </c>
      <c r="L60" s="2">
        <f t="shared" si="2"/>
        <v>3.7179606944444412</v>
      </c>
      <c r="M60" s="2">
        <f t="shared" si="3"/>
        <v>5.5694731725738738</v>
      </c>
      <c r="N60" s="2">
        <f t="shared" si="4"/>
        <v>13.823231725433791</v>
      </c>
      <c r="O60" s="2">
        <f t="shared" si="5"/>
        <v>8.7742873359080029</v>
      </c>
      <c r="P60" s="2">
        <f t="shared" si="6"/>
        <v>4.7601508777289938</v>
      </c>
      <c r="Q60" s="2">
        <f t="shared" si="7"/>
        <v>2.3598603430769769</v>
      </c>
      <c r="S60">
        <v>14.714471</v>
      </c>
      <c r="T60">
        <v>17.120304000000001</v>
      </c>
      <c r="U60">
        <f t="shared" si="8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8.7289300000000001</v>
      </c>
      <c r="I61">
        <v>8.3947640000000003</v>
      </c>
      <c r="J61" s="2">
        <f t="shared" si="0"/>
        <v>-0.33416599999999974</v>
      </c>
      <c r="K61" s="2">
        <f t="shared" si="1"/>
        <v>1.1584791296296304</v>
      </c>
      <c r="L61" s="2">
        <f t="shared" si="2"/>
        <v>0.66885569444444215</v>
      </c>
      <c r="M61" s="2">
        <f t="shared" si="3"/>
        <v>1.3420738937874259</v>
      </c>
      <c r="N61" s="2">
        <f t="shared" si="4"/>
        <v>0.44736793999075697</v>
      </c>
      <c r="O61" s="2">
        <f t="shared" si="5"/>
        <v>0.77485536274781941</v>
      </c>
      <c r="P61" s="2">
        <f t="shared" si="6"/>
        <v>0.11166691555599982</v>
      </c>
      <c r="Q61" s="2">
        <f t="shared" si="7"/>
        <v>0.11201719156731423</v>
      </c>
      <c r="S61">
        <v>13.40859</v>
      </c>
      <c r="T61">
        <v>15.784965</v>
      </c>
      <c r="U61">
        <f t="shared" si="8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5.4923869999999999</v>
      </c>
      <c r="I62">
        <v>6.7528550000000003</v>
      </c>
      <c r="J62" s="2">
        <f t="shared" si="0"/>
        <v>1.2604680000000004</v>
      </c>
      <c r="K62" s="2">
        <f t="shared" si="1"/>
        <v>-0.48342987037036966</v>
      </c>
      <c r="L62" s="2">
        <f t="shared" si="2"/>
        <v>-2.567687305555558</v>
      </c>
      <c r="M62" s="2">
        <f t="shared" si="3"/>
        <v>0.23370443956631243</v>
      </c>
      <c r="N62" s="2">
        <f t="shared" si="4"/>
        <v>6.5930180991111618</v>
      </c>
      <c r="O62" s="2">
        <f t="shared" si="5"/>
        <v>1.2412967412763671</v>
      </c>
      <c r="P62" s="2">
        <f t="shared" si="6"/>
        <v>1.5887795790240009</v>
      </c>
      <c r="Q62" s="2">
        <f t="shared" si="7"/>
        <v>1.7088223128171545</v>
      </c>
      <c r="S62">
        <v>6.3440430000000001</v>
      </c>
      <c r="T62">
        <v>7.8990039999999997</v>
      </c>
      <c r="U62">
        <f t="shared" si="8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4.8941590000000001</v>
      </c>
      <c r="I63">
        <v>6.0831379999999999</v>
      </c>
      <c r="J63" s="2">
        <f t="shared" si="0"/>
        <v>1.1889789999999998</v>
      </c>
      <c r="K63" s="2">
        <f t="shared" si="1"/>
        <v>-1.15314687037037</v>
      </c>
      <c r="L63" s="2">
        <f t="shared" si="2"/>
        <v>-3.1659153055555578</v>
      </c>
      <c r="M63" s="2">
        <f t="shared" si="3"/>
        <v>1.3297477046449788</v>
      </c>
      <c r="N63" s="2">
        <f t="shared" si="4"/>
        <v>10.023019721950941</v>
      </c>
      <c r="O63" s="2">
        <f t="shared" si="5"/>
        <v>3.6507653264590449</v>
      </c>
      <c r="P63" s="2">
        <f t="shared" si="6"/>
        <v>1.4136710624409994</v>
      </c>
      <c r="Q63" s="2">
        <f t="shared" si="7"/>
        <v>3.9082771562236585</v>
      </c>
      <c r="S63">
        <v>4.6902460000000001</v>
      </c>
      <c r="T63">
        <v>5.8541470000000002</v>
      </c>
      <c r="U63">
        <f t="shared" si="8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5.8764599999999998</v>
      </c>
      <c r="I64">
        <v>5.1523380000000003</v>
      </c>
      <c r="J64" s="2">
        <f t="shared" si="0"/>
        <v>-0.72412199999999949</v>
      </c>
      <c r="K64" s="2">
        <f t="shared" si="1"/>
        <v>-2.0839468703703696</v>
      </c>
      <c r="L64" s="2">
        <f t="shared" si="2"/>
        <v>-2.1836143055555581</v>
      </c>
      <c r="M64" s="2">
        <f t="shared" si="3"/>
        <v>4.3428345585264578</v>
      </c>
      <c r="N64" s="2">
        <f t="shared" si="4"/>
        <v>4.7681714354268827</v>
      </c>
      <c r="O64" s="2">
        <f t="shared" si="5"/>
        <v>4.5505361981584738</v>
      </c>
      <c r="P64" s="2">
        <f t="shared" si="6"/>
        <v>0.52435267088399928</v>
      </c>
      <c r="Q64" s="2">
        <f t="shared" si="7"/>
        <v>8.4549304226458837</v>
      </c>
      <c r="S64">
        <v>5.0197510000000003</v>
      </c>
      <c r="T64">
        <v>6.4891750000000004</v>
      </c>
      <c r="U64">
        <f t="shared" si="8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6.2849779999999997</v>
      </c>
      <c r="I65">
        <v>6.0189560000000002</v>
      </c>
      <c r="J65" s="2">
        <f t="shared" si="0"/>
        <v>-0.26602199999999954</v>
      </c>
      <c r="K65" s="2">
        <f t="shared" si="1"/>
        <v>-1.2173288703703697</v>
      </c>
      <c r="L65" s="2">
        <f t="shared" si="2"/>
        <v>-1.7750963055555582</v>
      </c>
      <c r="M65" s="2">
        <f t="shared" si="3"/>
        <v>1.4818895786372004</v>
      </c>
      <c r="N65" s="2">
        <f t="shared" si="4"/>
        <v>3.1509668939969915</v>
      </c>
      <c r="O65" s="2">
        <f t="shared" si="5"/>
        <v>2.1608759804405642</v>
      </c>
      <c r="P65" s="2">
        <f t="shared" si="6"/>
        <v>7.0767704483999758E-2</v>
      </c>
      <c r="Q65" s="2">
        <f t="shared" si="7"/>
        <v>4.1661639372739909</v>
      </c>
      <c r="S65">
        <v>5.8286879999999996</v>
      </c>
      <c r="T65">
        <v>8.1289420000000003</v>
      </c>
      <c r="U65">
        <f t="shared" si="8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7.3980490000000003</v>
      </c>
      <c r="I66">
        <v>6.4329400000000003</v>
      </c>
      <c r="J66" s="2">
        <f t="shared" si="0"/>
        <v>-0.96510899999999999</v>
      </c>
      <c r="K66" s="2">
        <f t="shared" si="1"/>
        <v>-0.80334487037036961</v>
      </c>
      <c r="L66" s="2">
        <f t="shared" si="2"/>
        <v>-0.66202530555555761</v>
      </c>
      <c r="M66" s="2">
        <f t="shared" si="3"/>
        <v>0.64536298075038601</v>
      </c>
      <c r="N66" s="2">
        <f t="shared" si="4"/>
        <v>0.4382775051959294</v>
      </c>
      <c r="O66" s="2">
        <f t="shared" si="5"/>
        <v>0.53183463327343372</v>
      </c>
      <c r="P66" s="2">
        <f t="shared" si="6"/>
        <v>0.93143538188099995</v>
      </c>
      <c r="Q66" s="2">
        <f t="shared" si="7"/>
        <v>2.6475660483157668</v>
      </c>
      <c r="S66">
        <v>6.8856330000000003</v>
      </c>
      <c r="T66">
        <v>8.5940560000000001</v>
      </c>
      <c r="U66">
        <f t="shared" si="8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7.1256769999999996</v>
      </c>
      <c r="I67">
        <v>6.7924300000000004</v>
      </c>
      <c r="J67" s="2">
        <f t="shared" si="0"/>
        <v>-0.33324699999999918</v>
      </c>
      <c r="K67" s="2">
        <f t="shared" si="1"/>
        <v>-0.44385487037036953</v>
      </c>
      <c r="L67" s="2">
        <f t="shared" si="2"/>
        <v>-0.93439730555555833</v>
      </c>
      <c r="M67" s="2">
        <f t="shared" si="3"/>
        <v>0.19700714595149754</v>
      </c>
      <c r="N67" s="2">
        <f t="shared" si="4"/>
        <v>0.87309832462948744</v>
      </c>
      <c r="O67" s="2">
        <f t="shared" si="5"/>
        <v>0.41473679493178489</v>
      </c>
      <c r="P67" s="2">
        <f t="shared" si="6"/>
        <v>0.11105356300899946</v>
      </c>
      <c r="Q67" s="2">
        <f t="shared" si="7"/>
        <v>1.6069220854074318</v>
      </c>
      <c r="S67">
        <v>7.8171679999999997</v>
      </c>
      <c r="T67">
        <v>9.4432200000000002</v>
      </c>
      <c r="U67">
        <f t="shared" si="8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9.8889049999999994</v>
      </c>
      <c r="I68">
        <v>8.9587699999999995</v>
      </c>
      <c r="J68" s="2">
        <f t="shared" si="0"/>
        <v>-0.93013499999999993</v>
      </c>
      <c r="K68" s="2">
        <f t="shared" si="1"/>
        <v>1.7224851296296295</v>
      </c>
      <c r="L68" s="2">
        <f t="shared" si="2"/>
        <v>1.8288306944444415</v>
      </c>
      <c r="M68" s="2">
        <f t="shared" si="3"/>
        <v>2.9669550217952017</v>
      </c>
      <c r="N68" s="2">
        <f t="shared" si="4"/>
        <v>3.3446217089421379</v>
      </c>
      <c r="O68" s="2">
        <f t="shared" si="5"/>
        <v>3.1501336757907792</v>
      </c>
      <c r="P68" s="2">
        <f t="shared" si="6"/>
        <v>0.8651511182249999</v>
      </c>
      <c r="Q68" s="2">
        <f t="shared" si="7"/>
        <v>0.80765395121297701</v>
      </c>
      <c r="S68">
        <v>9.7518049999999992</v>
      </c>
      <c r="T68">
        <v>11.426868000000001</v>
      </c>
      <c r="U68">
        <f t="shared" si="8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12.887534</v>
      </c>
      <c r="I69">
        <v>11.389341</v>
      </c>
      <c r="J69" s="2">
        <f t="shared" ref="J69:J111" si="9">I69-H69</f>
        <v>-1.4981930000000006</v>
      </c>
      <c r="K69" s="2">
        <f t="shared" ref="K69:K111" si="10">I69-I$2</f>
        <v>4.15305612962963</v>
      </c>
      <c r="L69" s="2">
        <f t="shared" ref="L69:L111" si="11">H69-H$2</f>
        <v>4.8274596944444426</v>
      </c>
      <c r="M69" s="2">
        <f t="shared" ref="M69:M111" si="12">K69*K69</f>
        <v>17.247875215854243</v>
      </c>
      <c r="N69" s="2">
        <f t="shared" ref="N69:N111" si="13">L69*L69</f>
        <v>23.304367101485632</v>
      </c>
      <c r="O69" s="2">
        <f t="shared" ref="O69:O111" si="14">K69*L69</f>
        <v>20.048711074552472</v>
      </c>
      <c r="P69" s="2">
        <f t="shared" ref="P69:P111" si="15">J69*J69</f>
        <v>2.2445822652490017</v>
      </c>
      <c r="Q69" s="2">
        <f t="shared" ref="Q69:Q111" si="16">(I69-H$2)*(I69-H$2)</f>
        <v>11.084016722737022</v>
      </c>
      <c r="S69">
        <v>12.475429999999999</v>
      </c>
      <c r="T69">
        <v>14.382719</v>
      </c>
      <c r="U69">
        <f t="shared" ref="U69:U111" si="17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13.502826000000001</v>
      </c>
      <c r="I70">
        <v>11.897917</v>
      </c>
      <c r="J70" s="2">
        <f t="shared" si="9"/>
        <v>-1.604909000000001</v>
      </c>
      <c r="K70" s="2">
        <f t="shared" si="10"/>
        <v>4.6616321296296297</v>
      </c>
      <c r="L70" s="2">
        <f t="shared" si="11"/>
        <v>5.4427516944444427</v>
      </c>
      <c r="M70" s="2">
        <f t="shared" si="12"/>
        <v>21.730814111995276</v>
      </c>
      <c r="N70" s="2">
        <f t="shared" si="13"/>
        <v>29.623546007377854</v>
      </c>
      <c r="O70" s="2">
        <f t="shared" si="14"/>
        <v>25.372106172418324</v>
      </c>
      <c r="P70" s="2">
        <f t="shared" si="15"/>
        <v>2.5757328982810033</v>
      </c>
      <c r="Q70" s="2">
        <f t="shared" si="16"/>
        <v>14.729036547300572</v>
      </c>
      <c r="S70">
        <v>14.963448</v>
      </c>
      <c r="T70">
        <v>17.043074000000001</v>
      </c>
      <c r="U70">
        <f t="shared" si="17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13.510389</v>
      </c>
      <c r="I71">
        <v>11.168345</v>
      </c>
      <c r="J71" s="2">
        <f t="shared" si="9"/>
        <v>-2.3420439999999996</v>
      </c>
      <c r="K71" s="2">
        <f t="shared" si="10"/>
        <v>3.9320601296296305</v>
      </c>
      <c r="L71" s="2">
        <f t="shared" si="11"/>
        <v>5.4503146944444421</v>
      </c>
      <c r="M71" s="2">
        <f t="shared" si="12"/>
        <v>15.461096863022986</v>
      </c>
      <c r="N71" s="2">
        <f t="shared" si="13"/>
        <v>29.705930268477012</v>
      </c>
      <c r="O71" s="2">
        <f t="shared" si="14"/>
        <v>21.430965103959494</v>
      </c>
      <c r="P71" s="2">
        <f t="shared" si="15"/>
        <v>5.4851700979359981</v>
      </c>
      <c r="Q71" s="2">
        <f t="shared" si="16"/>
        <v>9.6613467099421371</v>
      </c>
      <c r="S71">
        <v>16.450882</v>
      </c>
      <c r="T71">
        <v>18.608875000000001</v>
      </c>
      <c r="U71">
        <f t="shared" si="17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10.805932</v>
      </c>
      <c r="I72">
        <v>9.3149300000000004</v>
      </c>
      <c r="J72" s="2">
        <f t="shared" si="9"/>
        <v>-1.4910019999999999</v>
      </c>
      <c r="K72" s="2">
        <f t="shared" si="10"/>
        <v>2.0786451296296304</v>
      </c>
      <c r="L72" s="2">
        <f t="shared" si="11"/>
        <v>2.7458576944444424</v>
      </c>
      <c r="M72" s="2">
        <f t="shared" si="12"/>
        <v>4.3207655749329827</v>
      </c>
      <c r="N72" s="2">
        <f t="shared" si="13"/>
        <v>7.5397344781397484</v>
      </c>
      <c r="O72" s="2">
        <f t="shared" si="14"/>
        <v>5.7076637232129865</v>
      </c>
      <c r="P72" s="2">
        <f t="shared" si="15"/>
        <v>2.2230869640039996</v>
      </c>
      <c r="Q72" s="2">
        <f t="shared" si="16"/>
        <v>1.5746628138796439</v>
      </c>
      <c r="S72">
        <v>15.549884</v>
      </c>
      <c r="T72">
        <v>17.779147999999999</v>
      </c>
      <c r="U72">
        <f t="shared" si="17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9.6560489999999994</v>
      </c>
      <c r="I73">
        <v>8.3287630000000004</v>
      </c>
      <c r="J73" s="2">
        <f t="shared" si="9"/>
        <v>-1.3272859999999991</v>
      </c>
      <c r="K73" s="2">
        <f t="shared" si="10"/>
        <v>1.0924781296296304</v>
      </c>
      <c r="L73" s="2">
        <f t="shared" si="11"/>
        <v>1.5959746944444415</v>
      </c>
      <c r="M73" s="2">
        <f t="shared" si="12"/>
        <v>1.1935084637190556</v>
      </c>
      <c r="N73" s="2">
        <f t="shared" si="13"/>
        <v>2.5471352253070285</v>
      </c>
      <c r="O73" s="2">
        <f t="shared" si="14"/>
        <v>1.7435674491228843</v>
      </c>
      <c r="P73" s="2">
        <f t="shared" si="15"/>
        <v>1.7616881257959975</v>
      </c>
      <c r="Q73" s="2">
        <f t="shared" si="16"/>
        <v>7.2193614522258948E-2</v>
      </c>
      <c r="S73">
        <v>14.527419</v>
      </c>
      <c r="T73">
        <v>16.758285999999998</v>
      </c>
      <c r="U73">
        <f t="shared" si="17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4.8925729999999996</v>
      </c>
      <c r="I74">
        <v>5.9748169999999998</v>
      </c>
      <c r="J74" s="2">
        <f t="shared" si="9"/>
        <v>1.0822440000000002</v>
      </c>
      <c r="K74" s="2">
        <f t="shared" si="10"/>
        <v>-1.2614678703703701</v>
      </c>
      <c r="L74" s="2">
        <f t="shared" si="11"/>
        <v>-3.1675013055555583</v>
      </c>
      <c r="M74" s="2">
        <f t="shared" si="12"/>
        <v>1.5913011879767569</v>
      </c>
      <c r="N74" s="2">
        <f t="shared" si="13"/>
        <v>10.033064520696167</v>
      </c>
      <c r="O74" s="2">
        <f t="shared" si="14"/>
        <v>3.995701126314537</v>
      </c>
      <c r="P74" s="2">
        <f t="shared" si="15"/>
        <v>1.1712520755360005</v>
      </c>
      <c r="Q74" s="2">
        <f t="shared" si="16"/>
        <v>4.3482980303728258</v>
      </c>
      <c r="S74">
        <v>7.187532</v>
      </c>
      <c r="T74">
        <v>8.207122</v>
      </c>
      <c r="U74">
        <f t="shared" si="17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4.2877049999999999</v>
      </c>
      <c r="I75">
        <v>5.4039159999999997</v>
      </c>
      <c r="J75" s="2">
        <f t="shared" si="9"/>
        <v>1.1162109999999998</v>
      </c>
      <c r="K75" s="2">
        <f t="shared" si="10"/>
        <v>-1.8323688703703702</v>
      </c>
      <c r="L75" s="2">
        <f t="shared" si="11"/>
        <v>-3.7723693055555581</v>
      </c>
      <c r="M75" s="2">
        <f t="shared" si="12"/>
        <v>3.3575756771023868</v>
      </c>
      <c r="N75" s="2">
        <f t="shared" si="13"/>
        <v>14.230770177497723</v>
      </c>
      <c r="O75" s="2">
        <f t="shared" si="14"/>
        <v>6.9123720830406956</v>
      </c>
      <c r="P75" s="2">
        <f t="shared" si="15"/>
        <v>1.2459269965209996</v>
      </c>
      <c r="Q75" s="2">
        <f t="shared" si="16"/>
        <v>7.055176944171774</v>
      </c>
      <c r="S75">
        <v>4.2619350000000003</v>
      </c>
      <c r="T75">
        <v>4.4238860000000004</v>
      </c>
      <c r="U75">
        <f t="shared" si="17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4.5804720000000003</v>
      </c>
      <c r="I76">
        <v>4.6272169999999999</v>
      </c>
      <c r="J76" s="2">
        <f t="shared" si="9"/>
        <v>4.6744999999999592E-2</v>
      </c>
      <c r="K76" s="2">
        <f t="shared" si="10"/>
        <v>-2.60906787037037</v>
      </c>
      <c r="L76" s="2">
        <f t="shared" si="11"/>
        <v>-3.4796023055555576</v>
      </c>
      <c r="M76" s="2">
        <f t="shared" si="12"/>
        <v>6.8072351521989782</v>
      </c>
      <c r="N76" s="2">
        <f t="shared" si="13"/>
        <v>12.107632204827553</v>
      </c>
      <c r="O76" s="2">
        <f t="shared" si="14"/>
        <v>9.0785185770916677</v>
      </c>
      <c r="P76" s="2">
        <f t="shared" si="15"/>
        <v>2.1850950249999619E-3</v>
      </c>
      <c r="Q76" s="2">
        <f t="shared" si="16"/>
        <v>11.784509280306166</v>
      </c>
      <c r="S76">
        <v>4.3465230000000004</v>
      </c>
      <c r="T76">
        <v>4.3064270000000002</v>
      </c>
      <c r="U76">
        <f t="shared" si="17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5.4491459999999998</v>
      </c>
      <c r="I77">
        <v>5.3779450000000004</v>
      </c>
      <c r="J77" s="2">
        <f t="shared" si="9"/>
        <v>-7.1200999999999404E-2</v>
      </c>
      <c r="K77" s="2">
        <f t="shared" si="10"/>
        <v>-1.8583398703703695</v>
      </c>
      <c r="L77" s="2">
        <f t="shared" si="11"/>
        <v>-2.6109283055555581</v>
      </c>
      <c r="M77" s="2">
        <f t="shared" si="12"/>
        <v>3.4534270738081618</v>
      </c>
      <c r="N77" s="2">
        <f t="shared" si="13"/>
        <v>6.8169466167512178</v>
      </c>
      <c r="O77" s="2">
        <f t="shared" si="14"/>
        <v>4.8519921688924441</v>
      </c>
      <c r="P77" s="2">
        <f t="shared" si="15"/>
        <v>5.0695824009999151E-3</v>
      </c>
      <c r="Q77" s="2">
        <f t="shared" si="16"/>
        <v>7.1938176117199371</v>
      </c>
      <c r="S77">
        <v>5.355829</v>
      </c>
      <c r="T77">
        <v>6.6809029999999998</v>
      </c>
      <c r="U77">
        <f t="shared" si="17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5.4626910000000004</v>
      </c>
      <c r="I78">
        <v>5.659497</v>
      </c>
      <c r="J78" s="2">
        <f t="shared" si="9"/>
        <v>0.19680599999999959</v>
      </c>
      <c r="K78" s="2">
        <f t="shared" si="10"/>
        <v>-1.5767878703703699</v>
      </c>
      <c r="L78" s="2">
        <f t="shared" si="11"/>
        <v>-2.5973833055555575</v>
      </c>
      <c r="M78" s="2">
        <f t="shared" si="12"/>
        <v>2.4862599881471263</v>
      </c>
      <c r="N78" s="2">
        <f t="shared" si="13"/>
        <v>6.7464000359787146</v>
      </c>
      <c r="O78" s="2">
        <f t="shared" si="14"/>
        <v>4.095522490902499</v>
      </c>
      <c r="P78" s="2">
        <f t="shared" si="15"/>
        <v>3.8732601635999842E-2</v>
      </c>
      <c r="Q78" s="2">
        <f t="shared" si="16"/>
        <v>5.7627713999483827</v>
      </c>
      <c r="S78">
        <v>5.5344850000000001</v>
      </c>
      <c r="T78">
        <v>6.7397119999999999</v>
      </c>
      <c r="U78">
        <f t="shared" si="17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7.8204589999999996</v>
      </c>
      <c r="I79">
        <v>6.7848269999999999</v>
      </c>
      <c r="J79" s="2">
        <f t="shared" si="9"/>
        <v>-1.0356319999999997</v>
      </c>
      <c r="K79" s="2">
        <f t="shared" si="10"/>
        <v>-0.45145787037037</v>
      </c>
      <c r="L79" s="2">
        <f t="shared" si="11"/>
        <v>-0.23961530555555832</v>
      </c>
      <c r="M79" s="2">
        <f t="shared" si="12"/>
        <v>0.2038142087193498</v>
      </c>
      <c r="N79" s="2">
        <f t="shared" si="13"/>
        <v>5.741549465648358E-2</v>
      </c>
      <c r="O79" s="2">
        <f t="shared" si="14"/>
        <v>0.10817621555425784</v>
      </c>
      <c r="P79" s="2">
        <f t="shared" si="15"/>
        <v>1.0725336394239993</v>
      </c>
      <c r="Q79" s="2">
        <f t="shared" si="16"/>
        <v>1.6262556903267107</v>
      </c>
      <c r="S79">
        <v>7.4366459999999996</v>
      </c>
      <c r="T79">
        <v>8.7652110000000008</v>
      </c>
      <c r="U79">
        <f t="shared" si="17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9.5888539999999995</v>
      </c>
      <c r="I80">
        <v>8.7718749999999996</v>
      </c>
      <c r="J80" s="2">
        <f t="shared" si="9"/>
        <v>-0.8169789999999999</v>
      </c>
      <c r="K80" s="2">
        <f t="shared" si="10"/>
        <v>1.5355901296296297</v>
      </c>
      <c r="L80" s="2">
        <f t="shared" si="11"/>
        <v>1.5287796944444416</v>
      </c>
      <c r="M80" s="2">
        <f t="shared" si="12"/>
        <v>2.358037046215943</v>
      </c>
      <c r="N80" s="2">
        <f t="shared" si="13"/>
        <v>2.3371673541456404</v>
      </c>
      <c r="O80" s="2">
        <f t="shared" si="14"/>
        <v>2.3475790091670858</v>
      </c>
      <c r="P80" s="2">
        <f t="shared" si="15"/>
        <v>0.66745468644099981</v>
      </c>
      <c r="Q80" s="2">
        <f t="shared" si="16"/>
        <v>0.50666022861158944</v>
      </c>
      <c r="S80">
        <v>9.1137759999999997</v>
      </c>
      <c r="T80">
        <v>10.81246</v>
      </c>
      <c r="U80">
        <f t="shared" si="17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11.360628</v>
      </c>
      <c r="I81">
        <v>10.353471000000001</v>
      </c>
      <c r="J81" s="2">
        <f t="shared" si="9"/>
        <v>-1.0071569999999994</v>
      </c>
      <c r="K81" s="2">
        <f t="shared" si="10"/>
        <v>3.1171861296296308</v>
      </c>
      <c r="L81" s="2">
        <f t="shared" si="11"/>
        <v>3.3005536944444422</v>
      </c>
      <c r="M81" s="2">
        <f t="shared" si="12"/>
        <v>9.7168493667553584</v>
      </c>
      <c r="N81" s="2">
        <f t="shared" si="13"/>
        <v>10.893654689910857</v>
      </c>
      <c r="O81" s="2">
        <f t="shared" si="14"/>
        <v>10.28844019642005</v>
      </c>
      <c r="P81" s="2">
        <f t="shared" si="15"/>
        <v>1.0143652226489988</v>
      </c>
      <c r="Q81" s="2">
        <f t="shared" si="16"/>
        <v>5.2596683980886967</v>
      </c>
      <c r="S81">
        <v>10.387589</v>
      </c>
      <c r="T81">
        <v>12.286628</v>
      </c>
      <c r="U81">
        <f t="shared" si="17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12.205066</v>
      </c>
      <c r="I82">
        <v>11.011625</v>
      </c>
      <c r="J82" s="2">
        <f t="shared" si="9"/>
        <v>-1.193441</v>
      </c>
      <c r="K82" s="2">
        <f t="shared" si="10"/>
        <v>3.7753401296296305</v>
      </c>
      <c r="L82" s="2">
        <f t="shared" si="11"/>
        <v>4.1449916944444425</v>
      </c>
      <c r="M82" s="2">
        <f t="shared" si="12"/>
        <v>14.253193094391875</v>
      </c>
      <c r="N82" s="2">
        <f t="shared" si="13"/>
        <v>17.180956147013411</v>
      </c>
      <c r="O82" s="2">
        <f t="shared" si="14"/>
        <v>15.648753481017623</v>
      </c>
      <c r="P82" s="2">
        <f t="shared" si="15"/>
        <v>1.4243014204809998</v>
      </c>
      <c r="Q82" s="2">
        <f t="shared" si="16"/>
        <v>8.7116515018754708</v>
      </c>
      <c r="S82">
        <v>12.385052</v>
      </c>
      <c r="T82">
        <v>14.413005</v>
      </c>
      <c r="U82">
        <f t="shared" si="17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13.388078999999999</v>
      </c>
      <c r="I83">
        <v>10.872294999999999</v>
      </c>
      <c r="J83" s="2">
        <f t="shared" si="9"/>
        <v>-2.515784</v>
      </c>
      <c r="K83" s="2">
        <f t="shared" si="10"/>
        <v>3.6360101296296294</v>
      </c>
      <c r="L83" s="2">
        <f t="shared" si="11"/>
        <v>5.3280046944444415</v>
      </c>
      <c r="M83" s="2">
        <f t="shared" si="12"/>
        <v>13.220569662769275</v>
      </c>
      <c r="N83" s="2">
        <f t="shared" si="13"/>
        <v>28.387634024022006</v>
      </c>
      <c r="O83" s="2">
        <f t="shared" si="14"/>
        <v>19.372679039714207</v>
      </c>
      <c r="P83" s="2">
        <f t="shared" si="15"/>
        <v>6.3291691346560004</v>
      </c>
      <c r="Q83" s="2">
        <f t="shared" si="16"/>
        <v>7.9085852342615768</v>
      </c>
      <c r="S83">
        <v>14.474914999999999</v>
      </c>
      <c r="T83">
        <v>16.593639</v>
      </c>
      <c r="U83">
        <f t="shared" si="17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10.665146999999999</v>
      </c>
      <c r="I84">
        <v>9.0363220000000002</v>
      </c>
      <c r="J84" s="2">
        <f t="shared" si="9"/>
        <v>-1.6288249999999991</v>
      </c>
      <c r="K84" s="2">
        <f t="shared" si="10"/>
        <v>1.8000371296296303</v>
      </c>
      <c r="L84" s="2">
        <f t="shared" si="11"/>
        <v>2.6050726944444413</v>
      </c>
      <c r="M84" s="2">
        <f t="shared" si="12"/>
        <v>3.2401336680452784</v>
      </c>
      <c r="N84" s="2">
        <f t="shared" si="13"/>
        <v>6.7864037433400215</v>
      </c>
      <c r="O84" s="2">
        <f t="shared" si="14"/>
        <v>4.6892275753842991</v>
      </c>
      <c r="P84" s="2">
        <f t="shared" si="15"/>
        <v>2.653070880624997</v>
      </c>
      <c r="Q84" s="2">
        <f t="shared" si="16"/>
        <v>0.95305956090808908</v>
      </c>
      <c r="S84">
        <v>14.355328</v>
      </c>
      <c r="T84">
        <v>16.534609</v>
      </c>
      <c r="U84">
        <f t="shared" si="17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7.068873</v>
      </c>
      <c r="I85">
        <v>8.2622250000000008</v>
      </c>
      <c r="J85" s="2">
        <f t="shared" si="9"/>
        <v>1.1933520000000009</v>
      </c>
      <c r="K85" s="2">
        <f t="shared" si="10"/>
        <v>1.0259401296296309</v>
      </c>
      <c r="L85" s="2">
        <f t="shared" si="11"/>
        <v>-0.99120130555555797</v>
      </c>
      <c r="M85" s="2">
        <f t="shared" si="12"/>
        <v>1.0525531495844638</v>
      </c>
      <c r="N85" s="2">
        <f t="shared" si="13"/>
        <v>0.98248002813504254</v>
      </c>
      <c r="O85" s="2">
        <f t="shared" si="14"/>
        <v>-1.0169131959107285</v>
      </c>
      <c r="P85" s="2">
        <f t="shared" si="15"/>
        <v>1.424088995904002</v>
      </c>
      <c r="Q85" s="2">
        <f t="shared" si="16"/>
        <v>4.0864903264370513E-2</v>
      </c>
      <c r="S85">
        <v>10.698161000000001</v>
      </c>
      <c r="T85">
        <v>12.883421999999999</v>
      </c>
      <c r="U85">
        <f t="shared" si="17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6.1123430000000001</v>
      </c>
      <c r="I86">
        <v>7.2404169999999999</v>
      </c>
      <c r="J86" s="2">
        <f t="shared" si="9"/>
        <v>1.1280739999999998</v>
      </c>
      <c r="K86" s="2">
        <f t="shared" si="10"/>
        <v>4.1321296296299437E-3</v>
      </c>
      <c r="L86" s="2">
        <f t="shared" si="11"/>
        <v>-1.9477313055555578</v>
      </c>
      <c r="M86" s="2">
        <f t="shared" si="12"/>
        <v>1.7074495276065697E-5</v>
      </c>
      <c r="N86" s="2">
        <f t="shared" si="13"/>
        <v>3.793657238641158</v>
      </c>
      <c r="O86" s="2">
        <f t="shared" si="14"/>
        <v>-8.048278238243934E-3</v>
      </c>
      <c r="P86" s="2">
        <f t="shared" si="15"/>
        <v>1.2725509494759994</v>
      </c>
      <c r="Q86" s="2">
        <f t="shared" si="16"/>
        <v>0.6718380985505974</v>
      </c>
      <c r="S86">
        <v>5.870679</v>
      </c>
      <c r="T86">
        <v>7.5376799999999999</v>
      </c>
      <c r="U86">
        <f t="shared" si="17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3.6808149999999999</v>
      </c>
      <c r="I87">
        <v>4.67211</v>
      </c>
      <c r="J87" s="2">
        <f t="shared" si="9"/>
        <v>0.99129500000000004</v>
      </c>
      <c r="K87" s="2">
        <f t="shared" si="10"/>
        <v>-2.56417487037037</v>
      </c>
      <c r="L87" s="2">
        <f t="shared" si="11"/>
        <v>-4.379259305555558</v>
      </c>
      <c r="M87" s="2">
        <f t="shared" si="12"/>
        <v>6.5749927658389034</v>
      </c>
      <c r="N87" s="2">
        <f t="shared" si="13"/>
        <v>19.177912065294947</v>
      </c>
      <c r="O87" s="2">
        <f t="shared" si="14"/>
        <v>11.22918666214116</v>
      </c>
      <c r="P87" s="2">
        <f t="shared" si="15"/>
        <v>0.98266577702500002</v>
      </c>
      <c r="Q87" s="2">
        <f t="shared" si="16"/>
        <v>11.478302135718554</v>
      </c>
      <c r="S87">
        <v>3.4921540000000002</v>
      </c>
      <c r="T87">
        <v>2.3836870000000001</v>
      </c>
      <c r="U87">
        <f t="shared" si="17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3.2261479999999998</v>
      </c>
      <c r="I88">
        <v>3.6666099999999999</v>
      </c>
      <c r="J88" s="2">
        <f t="shared" si="9"/>
        <v>0.44046200000000013</v>
      </c>
      <c r="K88" s="2">
        <f t="shared" si="10"/>
        <v>-3.56967487037037</v>
      </c>
      <c r="L88" s="2">
        <f t="shared" si="11"/>
        <v>-4.8339263055555577</v>
      </c>
      <c r="M88" s="2">
        <f t="shared" si="12"/>
        <v>12.742578680153718</v>
      </c>
      <c r="N88" s="2">
        <f t="shared" si="13"/>
        <v>23.366843527542002</v>
      </c>
      <c r="O88" s="2">
        <f t="shared" si="14"/>
        <v>17.255545258163956</v>
      </c>
      <c r="P88" s="2">
        <f t="shared" si="15"/>
        <v>0.19400677344400011</v>
      </c>
      <c r="Q88" s="2">
        <f t="shared" si="16"/>
        <v>19.302528604190776</v>
      </c>
      <c r="S88">
        <v>1.1970860000000001</v>
      </c>
      <c r="T88">
        <v>-2.3392900000000001</v>
      </c>
      <c r="U88">
        <f t="shared" si="17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4.3141160000000003</v>
      </c>
      <c r="I89">
        <v>4.7065109999999999</v>
      </c>
      <c r="J89" s="2">
        <f t="shared" si="9"/>
        <v>0.39239499999999961</v>
      </c>
      <c r="K89" s="2">
        <f t="shared" si="10"/>
        <v>-2.52977387037037</v>
      </c>
      <c r="L89" s="2">
        <f t="shared" si="11"/>
        <v>-3.7459583055555576</v>
      </c>
      <c r="M89" s="2">
        <f t="shared" si="12"/>
        <v>6.3997558352086816</v>
      </c>
      <c r="N89" s="2">
        <f t="shared" si="13"/>
        <v>14.032203626960664</v>
      </c>
      <c r="O89" s="2">
        <f t="shared" si="14"/>
        <v>9.4764274408913156</v>
      </c>
      <c r="P89" s="2">
        <f t="shared" si="15"/>
        <v>0.1539738360249997</v>
      </c>
      <c r="Q89" s="2">
        <f t="shared" si="16"/>
        <v>11.246386844368722</v>
      </c>
      <c r="S89">
        <v>2.6418699999999999</v>
      </c>
      <c r="T89">
        <v>1.3647229999999999</v>
      </c>
      <c r="U89">
        <f t="shared" si="17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5.7416219999999996</v>
      </c>
      <c r="I90">
        <v>4.946485</v>
      </c>
      <c r="J90" s="2">
        <f t="shared" si="9"/>
        <v>-0.79513699999999954</v>
      </c>
      <c r="K90" s="2">
        <f t="shared" si="10"/>
        <v>-2.2897998703703699</v>
      </c>
      <c r="L90" s="2">
        <f t="shared" si="11"/>
        <v>-2.3184523055555584</v>
      </c>
      <c r="M90" s="2">
        <f t="shared" si="12"/>
        <v>5.243183446348163</v>
      </c>
      <c r="N90" s="2">
        <f t="shared" si="13"/>
        <v>5.3752210931358846</v>
      </c>
      <c r="O90" s="2">
        <f t="shared" si="14"/>
        <v>5.3087917887210025</v>
      </c>
      <c r="P90" s="2">
        <f t="shared" si="15"/>
        <v>0.63224284876899928</v>
      </c>
      <c r="Q90" s="2">
        <f t="shared" si="16"/>
        <v>9.694438363669942</v>
      </c>
      <c r="S90">
        <v>4.3188110000000002</v>
      </c>
      <c r="T90">
        <v>4.5756379999999996</v>
      </c>
      <c r="U90">
        <f t="shared" si="17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7.1390479999999998</v>
      </c>
      <c r="I91">
        <v>5.5992629999999997</v>
      </c>
      <c r="J91" s="2">
        <f t="shared" si="9"/>
        <v>-1.5397850000000002</v>
      </c>
      <c r="K91" s="2">
        <f t="shared" si="10"/>
        <v>-1.6370218703703703</v>
      </c>
      <c r="L91" s="2">
        <f t="shared" si="11"/>
        <v>-0.92102630555555809</v>
      </c>
      <c r="M91" s="2">
        <f t="shared" si="12"/>
        <v>2.6798406040709053</v>
      </c>
      <c r="N91" s="2">
        <f t="shared" si="13"/>
        <v>0.8482894555253202</v>
      </c>
      <c r="O91" s="2">
        <f t="shared" si="14"/>
        <v>1.5077402053808719</v>
      </c>
      <c r="P91" s="2">
        <f t="shared" si="15"/>
        <v>2.3709378462250004</v>
      </c>
      <c r="Q91" s="2">
        <f t="shared" si="16"/>
        <v>6.0555922815500516</v>
      </c>
      <c r="S91">
        <v>5.710909</v>
      </c>
      <c r="T91">
        <v>7.86172</v>
      </c>
      <c r="U91">
        <f t="shared" si="17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9.8395139999999994</v>
      </c>
      <c r="I92">
        <v>7.0140260000000003</v>
      </c>
      <c r="J92" s="2">
        <f t="shared" si="9"/>
        <v>-2.8254879999999991</v>
      </c>
      <c r="K92" s="2">
        <f t="shared" si="10"/>
        <v>-0.22225887037036962</v>
      </c>
      <c r="L92" s="2">
        <f t="shared" si="11"/>
        <v>1.7794396944444415</v>
      </c>
      <c r="M92" s="2">
        <f t="shared" si="12"/>
        <v>4.9399005458312766E-2</v>
      </c>
      <c r="N92" s="2">
        <f t="shared" si="13"/>
        <v>3.1664056261645275</v>
      </c>
      <c r="O92" s="2">
        <f t="shared" si="14"/>
        <v>-0.39549625637941727</v>
      </c>
      <c r="P92" s="2">
        <f t="shared" si="15"/>
        <v>7.9833824381439946</v>
      </c>
      <c r="Q92" s="2">
        <f t="shared" si="16"/>
        <v>1.0942170575556531</v>
      </c>
      <c r="S92">
        <v>7.193924</v>
      </c>
      <c r="T92">
        <v>9.5902989999999999</v>
      </c>
      <c r="U92">
        <f t="shared" si="17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12.685191</v>
      </c>
      <c r="I93">
        <v>9.7849989999999991</v>
      </c>
      <c r="J93" s="2">
        <f t="shared" si="9"/>
        <v>-2.9001920000000005</v>
      </c>
      <c r="K93" s="2">
        <f t="shared" si="10"/>
        <v>2.5487141296296292</v>
      </c>
      <c r="L93" s="2">
        <f t="shared" si="11"/>
        <v>4.6251166944444417</v>
      </c>
      <c r="M93" s="2">
        <f t="shared" si="12"/>
        <v>6.495943714573718</v>
      </c>
      <c r="N93" s="2">
        <f t="shared" si="13"/>
        <v>21.391704437228679</v>
      </c>
      <c r="O93" s="2">
        <f t="shared" si="14"/>
        <v>11.788100270316432</v>
      </c>
      <c r="P93" s="2">
        <f t="shared" si="15"/>
        <v>8.4111136368640036</v>
      </c>
      <c r="Q93" s="2">
        <f t="shared" si="16"/>
        <v>2.9753652015042489</v>
      </c>
      <c r="S93">
        <v>8.9577299999999997</v>
      </c>
      <c r="T93">
        <v>11.902104</v>
      </c>
      <c r="U93">
        <f t="shared" si="17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15.839943</v>
      </c>
      <c r="I94">
        <v>11.298373</v>
      </c>
      <c r="J94" s="2">
        <f t="shared" si="9"/>
        <v>-4.5415700000000001</v>
      </c>
      <c r="K94" s="2">
        <f t="shared" si="10"/>
        <v>4.0620881296296298</v>
      </c>
      <c r="L94" s="2">
        <f t="shared" si="11"/>
        <v>7.779868694444442</v>
      </c>
      <c r="M94" s="2">
        <f t="shared" si="12"/>
        <v>16.500559972877944</v>
      </c>
      <c r="N94" s="2">
        <f t="shared" si="13"/>
        <v>60.526356902796664</v>
      </c>
      <c r="O94" s="2">
        <f t="shared" si="14"/>
        <v>31.602512273779933</v>
      </c>
      <c r="P94" s="2">
        <f t="shared" si="15"/>
        <v>20.625858064900001</v>
      </c>
      <c r="Q94" s="2">
        <f t="shared" si="16"/>
        <v>10.486578434440576</v>
      </c>
      <c r="S94">
        <v>11.752560000000001</v>
      </c>
      <c r="T94">
        <v>14.932577999999999</v>
      </c>
      <c r="U94">
        <f t="shared" si="17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13.628575</v>
      </c>
      <c r="I95">
        <v>10.501163</v>
      </c>
      <c r="J95" s="2">
        <f t="shared" si="9"/>
        <v>-3.1274119999999996</v>
      </c>
      <c r="K95" s="2">
        <f t="shared" si="10"/>
        <v>3.2648781296296301</v>
      </c>
      <c r="L95" s="2">
        <f t="shared" si="11"/>
        <v>5.5685006944444417</v>
      </c>
      <c r="M95" s="2">
        <f t="shared" si="12"/>
        <v>10.659429201333872</v>
      </c>
      <c r="N95" s="2">
        <f t="shared" si="13"/>
        <v>31.008199984028231</v>
      </c>
      <c r="O95" s="2">
        <f t="shared" si="14"/>
        <v>18.180476132119065</v>
      </c>
      <c r="P95" s="2">
        <f t="shared" si="15"/>
        <v>9.7807058177439981</v>
      </c>
      <c r="Q95" s="2">
        <f t="shared" si="16"/>
        <v>5.9589140141444705</v>
      </c>
      <c r="S95">
        <v>13.397656</v>
      </c>
      <c r="T95">
        <v>16.595585</v>
      </c>
      <c r="U95">
        <f t="shared" si="17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10.523847999999999</v>
      </c>
      <c r="I96">
        <v>9.2247319999999995</v>
      </c>
      <c r="J96" s="2">
        <f t="shared" si="9"/>
        <v>-1.2991159999999997</v>
      </c>
      <c r="K96" s="2">
        <f t="shared" si="10"/>
        <v>1.9884471296296296</v>
      </c>
      <c r="L96" s="2">
        <f t="shared" si="11"/>
        <v>2.4637736944444413</v>
      </c>
      <c r="M96" s="2">
        <f t="shared" si="12"/>
        <v>3.9539219873323126</v>
      </c>
      <c r="N96" s="2">
        <f t="shared" si="13"/>
        <v>6.0701808174364107</v>
      </c>
      <c r="O96" s="2">
        <f t="shared" si="14"/>
        <v>4.899083730775037</v>
      </c>
      <c r="P96" s="2">
        <f t="shared" si="15"/>
        <v>1.6877023814559993</v>
      </c>
      <c r="Q96" s="2">
        <f t="shared" si="16"/>
        <v>1.3564275452286423</v>
      </c>
      <c r="S96">
        <v>13.115736999999999</v>
      </c>
      <c r="T96">
        <v>16.301480999999999</v>
      </c>
      <c r="U96">
        <f t="shared" si="17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6.8838090000000003</v>
      </c>
      <c r="I97">
        <v>7.2264099999999996</v>
      </c>
      <c r="J97" s="2">
        <f t="shared" si="9"/>
        <v>0.34260099999999927</v>
      </c>
      <c r="K97" s="2">
        <f t="shared" si="10"/>
        <v>-9.8748703703703811E-3</v>
      </c>
      <c r="L97" s="2">
        <f t="shared" si="11"/>
        <v>-1.1762653055555576</v>
      </c>
      <c r="M97" s="2">
        <f t="shared" si="12"/>
        <v>9.7513064831618873E-5</v>
      </c>
      <c r="N97" s="2">
        <f t="shared" si="13"/>
        <v>1.3836000690537094</v>
      </c>
      <c r="O97" s="2">
        <f t="shared" si="14"/>
        <v>1.1615467413525239E-2</v>
      </c>
      <c r="P97" s="2">
        <f t="shared" si="15"/>
        <v>0.1173754452009995</v>
      </c>
      <c r="Q97" s="2">
        <f t="shared" si="16"/>
        <v>0.69499617435743144</v>
      </c>
      <c r="S97">
        <v>9.924175</v>
      </c>
      <c r="T97">
        <v>12.758827</v>
      </c>
      <c r="U97">
        <f t="shared" si="17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4.1817669999999998</v>
      </c>
      <c r="I98">
        <v>6.0619870000000002</v>
      </c>
      <c r="J98" s="2">
        <f t="shared" si="9"/>
        <v>1.8802200000000004</v>
      </c>
      <c r="K98" s="2">
        <f t="shared" si="10"/>
        <v>-1.1742978703703697</v>
      </c>
      <c r="L98" s="2">
        <f t="shared" si="11"/>
        <v>-3.8783073055555581</v>
      </c>
      <c r="M98" s="2">
        <f t="shared" si="12"/>
        <v>1.3789754883563856</v>
      </c>
      <c r="N98" s="2">
        <f t="shared" si="13"/>
        <v>15.041267556325613</v>
      </c>
      <c r="O98" s="2">
        <f t="shared" si="14"/>
        <v>4.554288009555739</v>
      </c>
      <c r="P98" s="2">
        <f t="shared" si="15"/>
        <v>3.5352272484000018</v>
      </c>
      <c r="Q98" s="2">
        <f t="shared" si="16"/>
        <v>3.9923528806222688</v>
      </c>
      <c r="S98">
        <v>4.5283889999999998</v>
      </c>
      <c r="T98">
        <v>5.2282070000000003</v>
      </c>
      <c r="U98">
        <f t="shared" si="17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3.8220869999999998</v>
      </c>
      <c r="I99">
        <v>4.5872989999999998</v>
      </c>
      <c r="J99" s="2">
        <f t="shared" si="9"/>
        <v>0.765212</v>
      </c>
      <c r="K99" s="2">
        <f t="shared" si="10"/>
        <v>-2.6489858703703701</v>
      </c>
      <c r="L99" s="2">
        <f t="shared" si="11"/>
        <v>-4.2379873055555581</v>
      </c>
      <c r="M99" s="2">
        <f t="shared" si="12"/>
        <v>7.0171261414218673</v>
      </c>
      <c r="N99" s="2">
        <f t="shared" si="13"/>
        <v>17.96053640205006</v>
      </c>
      <c r="O99" s="2">
        <f t="shared" si="14"/>
        <v>11.226368491225671</v>
      </c>
      <c r="P99" s="2">
        <f t="shared" si="15"/>
        <v>0.58554940494399998</v>
      </c>
      <c r="Q99" s="2">
        <f t="shared" si="16"/>
        <v>12.0601683228765</v>
      </c>
      <c r="S99">
        <v>2.3634759999999999</v>
      </c>
      <c r="T99">
        <v>1.344606</v>
      </c>
      <c r="U99">
        <f t="shared" si="17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5.1676299999999999</v>
      </c>
      <c r="I100">
        <v>4.9552849999999999</v>
      </c>
      <c r="J100" s="2">
        <f t="shared" si="9"/>
        <v>-0.21234500000000001</v>
      </c>
      <c r="K100" s="2">
        <f t="shared" si="10"/>
        <v>-2.28099987037037</v>
      </c>
      <c r="L100" s="2">
        <f t="shared" si="11"/>
        <v>-2.892444305555558</v>
      </c>
      <c r="M100" s="2">
        <f t="shared" si="12"/>
        <v>5.2029604086296448</v>
      </c>
      <c r="N100" s="2">
        <f t="shared" si="13"/>
        <v>8.3662340607407746</v>
      </c>
      <c r="O100" s="2">
        <f t="shared" si="14"/>
        <v>6.5976650860257422</v>
      </c>
      <c r="P100" s="2">
        <f t="shared" si="15"/>
        <v>4.5090399025000005E-2</v>
      </c>
      <c r="Q100" s="2">
        <f t="shared" si="16"/>
        <v>9.6397166318921634</v>
      </c>
      <c r="S100">
        <v>4.4663490000000001</v>
      </c>
      <c r="T100">
        <v>5.4185150000000002</v>
      </c>
      <c r="U100">
        <f t="shared" si="17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4.5800710000000002</v>
      </c>
      <c r="I101">
        <v>4.2978680000000002</v>
      </c>
      <c r="J101" s="2">
        <f t="shared" si="9"/>
        <v>-0.28220299999999998</v>
      </c>
      <c r="K101" s="2">
        <f t="shared" si="10"/>
        <v>-2.9384168703703697</v>
      </c>
      <c r="L101" s="2">
        <f t="shared" si="11"/>
        <v>-3.4800033055555577</v>
      </c>
      <c r="M101" s="2">
        <f t="shared" si="12"/>
        <v>8.6342937040771979</v>
      </c>
      <c r="N101" s="2">
        <f t="shared" si="13"/>
        <v>12.110423006677609</v>
      </c>
      <c r="O101" s="2">
        <f t="shared" si="14"/>
        <v>10.225700421989103</v>
      </c>
      <c r="P101" s="2">
        <f t="shared" si="15"/>
        <v>7.9638533208999995E-2</v>
      </c>
      <c r="Q101" s="2">
        <f t="shared" si="16"/>
        <v>14.154196285561998</v>
      </c>
      <c r="S101">
        <v>4.6956059999999997</v>
      </c>
      <c r="T101">
        <v>5.7108840000000001</v>
      </c>
      <c r="U101">
        <f t="shared" si="17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5.6016539999999999</v>
      </c>
      <c r="I102">
        <v>4.6569880000000001</v>
      </c>
      <c r="J102" s="2">
        <f t="shared" si="9"/>
        <v>-0.94466599999999978</v>
      </c>
      <c r="K102" s="2">
        <f t="shared" si="10"/>
        <v>-2.5792968703703698</v>
      </c>
      <c r="L102" s="2">
        <f t="shared" si="11"/>
        <v>-2.458420305555558</v>
      </c>
      <c r="M102" s="2">
        <f t="shared" si="12"/>
        <v>6.6527723455023846</v>
      </c>
      <c r="N102" s="2">
        <f t="shared" si="13"/>
        <v>6.0438303987678834</v>
      </c>
      <c r="O102" s="2">
        <f t="shared" si="14"/>
        <v>6.3409958001744187</v>
      </c>
      <c r="P102" s="2">
        <f t="shared" si="15"/>
        <v>0.8923938515559996</v>
      </c>
      <c r="Q102" s="2">
        <f t="shared" si="16"/>
        <v>11.580996403059775</v>
      </c>
      <c r="S102">
        <v>5.3733880000000003</v>
      </c>
      <c r="T102">
        <v>5.9636950000000004</v>
      </c>
      <c r="U102">
        <f t="shared" si="17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6.89832</v>
      </c>
      <c r="I103">
        <v>5.8367180000000003</v>
      </c>
      <c r="J103" s="2">
        <f t="shared" si="9"/>
        <v>-1.0616019999999997</v>
      </c>
      <c r="K103" s="2">
        <f t="shared" si="10"/>
        <v>-1.3995668703703696</v>
      </c>
      <c r="L103" s="2">
        <f t="shared" si="11"/>
        <v>-1.1617543055555579</v>
      </c>
      <c r="M103" s="2">
        <f t="shared" si="12"/>
        <v>1.958787424638311</v>
      </c>
      <c r="N103" s="2">
        <f t="shared" si="13"/>
        <v>1.3496730664768766</v>
      </c>
      <c r="O103" s="2">
        <f t="shared" si="14"/>
        <v>1.6259528375656944</v>
      </c>
      <c r="P103" s="2">
        <f t="shared" si="15"/>
        <v>1.1269988064039993</v>
      </c>
      <c r="Q103" s="2">
        <f t="shared" si="16"/>
        <v>4.9433132614536586</v>
      </c>
      <c r="S103">
        <v>6.4953919999999998</v>
      </c>
      <c r="T103">
        <v>7.5892429999999997</v>
      </c>
      <c r="U103">
        <f t="shared" si="17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10.424103000000001</v>
      </c>
      <c r="I104">
        <v>8.8799700000000001</v>
      </c>
      <c r="J104" s="2">
        <f t="shared" si="9"/>
        <v>-1.5441330000000004</v>
      </c>
      <c r="K104" s="2">
        <f t="shared" si="10"/>
        <v>1.6436851296296302</v>
      </c>
      <c r="L104" s="2">
        <f t="shared" si="11"/>
        <v>2.3640286944444426</v>
      </c>
      <c r="M104" s="2">
        <f t="shared" si="12"/>
        <v>2.7017008053655744</v>
      </c>
      <c r="N104" s="2">
        <f t="shared" si="13"/>
        <v>5.5886316681566957</v>
      </c>
      <c r="O104" s="2">
        <f t="shared" si="14"/>
        <v>3.885718811076079</v>
      </c>
      <c r="P104" s="2">
        <f t="shared" si="15"/>
        <v>2.3843467216890013</v>
      </c>
      <c r="Q104" s="2">
        <f t="shared" si="16"/>
        <v>0.6722289497685342</v>
      </c>
      <c r="S104">
        <v>9.6104040000000008</v>
      </c>
      <c r="T104">
        <v>11.136310999999999</v>
      </c>
      <c r="U104">
        <f t="shared" si="17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11.223475000000001</v>
      </c>
      <c r="I105">
        <v>10.157683</v>
      </c>
      <c r="J105" s="2">
        <f t="shared" si="9"/>
        <v>-1.0657920000000001</v>
      </c>
      <c r="K105" s="2">
        <f t="shared" si="10"/>
        <v>2.9213981296296305</v>
      </c>
      <c r="L105" s="2">
        <f t="shared" si="11"/>
        <v>3.1634006944444426</v>
      </c>
      <c r="M105" s="2">
        <f t="shared" si="12"/>
        <v>8.534567031803503</v>
      </c>
      <c r="N105" s="2">
        <f t="shared" si="13"/>
        <v>10.007103953611582</v>
      </c>
      <c r="O105" s="2">
        <f t="shared" si="14"/>
        <v>9.2415528720190689</v>
      </c>
      <c r="P105" s="2">
        <f t="shared" si="15"/>
        <v>1.1359125872640001</v>
      </c>
      <c r="Q105" s="2">
        <f t="shared" si="16"/>
        <v>4.3999622350089185</v>
      </c>
      <c r="S105">
        <v>10.771552</v>
      </c>
      <c r="T105">
        <v>12.600471000000001</v>
      </c>
      <c r="U105">
        <f t="shared" si="17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13.816497</v>
      </c>
      <c r="I106">
        <v>11.548427</v>
      </c>
      <c r="J106" s="2">
        <f t="shared" si="9"/>
        <v>-2.2680699999999998</v>
      </c>
      <c r="K106" s="2">
        <f t="shared" si="10"/>
        <v>4.3121421296296303</v>
      </c>
      <c r="L106" s="2">
        <f t="shared" si="11"/>
        <v>5.7564226944444421</v>
      </c>
      <c r="M106" s="2">
        <f t="shared" si="12"/>
        <v>18.594569746126762</v>
      </c>
      <c r="N106" s="2">
        <f t="shared" si="13"/>
        <v>33.136402237115014</v>
      </c>
      <c r="O106" s="2">
        <f t="shared" si="14"/>
        <v>24.822512816669992</v>
      </c>
      <c r="P106" s="2">
        <f t="shared" si="15"/>
        <v>5.1441415248999993</v>
      </c>
      <c r="Q106" s="2">
        <f t="shared" si="16"/>
        <v>12.1686045208378</v>
      </c>
      <c r="S106">
        <v>13.215975</v>
      </c>
      <c r="T106">
        <v>15.246349</v>
      </c>
      <c r="U106">
        <f t="shared" si="17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13.346427</v>
      </c>
      <c r="I107">
        <v>10.903589</v>
      </c>
      <c r="J107" s="2">
        <f t="shared" si="9"/>
        <v>-2.4428380000000001</v>
      </c>
      <c r="K107" s="2">
        <f t="shared" si="10"/>
        <v>3.6673041296296303</v>
      </c>
      <c r="L107" s="2">
        <f t="shared" si="11"/>
        <v>5.2863526944444423</v>
      </c>
      <c r="M107" s="2">
        <f t="shared" si="12"/>
        <v>13.449119579198539</v>
      </c>
      <c r="N107" s="2">
        <f t="shared" si="13"/>
        <v>27.945524810060014</v>
      </c>
      <c r="O107" s="2">
        <f t="shared" si="14"/>
        <v>19.386663067014826</v>
      </c>
      <c r="P107" s="2">
        <f t="shared" si="15"/>
        <v>5.967457494244</v>
      </c>
      <c r="Q107" s="2">
        <f t="shared" si="16"/>
        <v>8.0855758175214696</v>
      </c>
      <c r="S107">
        <v>15.243527</v>
      </c>
      <c r="T107">
        <v>17.401871</v>
      </c>
      <c r="U107">
        <f t="shared" si="17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10.802163999999999</v>
      </c>
      <c r="I108">
        <v>8.9095630000000003</v>
      </c>
      <c r="J108" s="2">
        <f t="shared" si="9"/>
        <v>-1.8926009999999991</v>
      </c>
      <c r="K108" s="2">
        <f t="shared" si="10"/>
        <v>1.6732781296296304</v>
      </c>
      <c r="L108" s="2">
        <f t="shared" si="11"/>
        <v>2.7420896944444415</v>
      </c>
      <c r="M108" s="2">
        <f t="shared" si="12"/>
        <v>2.7998596990968343</v>
      </c>
      <c r="N108" s="2">
        <f t="shared" si="13"/>
        <v>7.519055892378411</v>
      </c>
      <c r="O108" s="2">
        <f t="shared" si="14"/>
        <v>4.5882787151966795</v>
      </c>
      <c r="P108" s="2">
        <f t="shared" si="15"/>
        <v>3.5819385452009964</v>
      </c>
      <c r="Q108" s="2">
        <f t="shared" si="16"/>
        <v>0.72163104198892325</v>
      </c>
      <c r="S108">
        <v>14.913529</v>
      </c>
      <c r="T108">
        <v>17.110749999999999</v>
      </c>
      <c r="U108">
        <f t="shared" si="17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8.5440799999999992</v>
      </c>
      <c r="I109">
        <v>7.4504200000000003</v>
      </c>
      <c r="J109" s="2">
        <f t="shared" si="9"/>
        <v>-1.093659999999999</v>
      </c>
      <c r="K109" s="2">
        <f t="shared" si="10"/>
        <v>0.21413512962963033</v>
      </c>
      <c r="L109" s="2">
        <f t="shared" si="11"/>
        <v>0.4840056944444413</v>
      </c>
      <c r="M109" s="2">
        <f t="shared" si="12"/>
        <v>4.5853853741498585E-2</v>
      </c>
      <c r="N109" s="2">
        <f t="shared" si="13"/>
        <v>0.23426151225464589</v>
      </c>
      <c r="O109" s="2">
        <f t="shared" si="14"/>
        <v>0.10364262212133969</v>
      </c>
      <c r="P109" s="2">
        <f t="shared" si="15"/>
        <v>1.1960921955999977</v>
      </c>
      <c r="Q109" s="2">
        <f t="shared" si="16"/>
        <v>0.37167837228242928</v>
      </c>
      <c r="S109">
        <v>13.524543</v>
      </c>
      <c r="T109">
        <v>15.616877000000001</v>
      </c>
      <c r="U109">
        <f t="shared" si="17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5.8630310000000003</v>
      </c>
      <c r="I110">
        <v>5.8304580000000001</v>
      </c>
      <c r="J110" s="2">
        <f t="shared" si="9"/>
        <v>-3.2573000000000185E-2</v>
      </c>
      <c r="K110" s="2">
        <f t="shared" si="10"/>
        <v>-1.4058268703703698</v>
      </c>
      <c r="L110" s="2">
        <f t="shared" si="11"/>
        <v>-2.1970433055555576</v>
      </c>
      <c r="M110" s="2">
        <f t="shared" si="12"/>
        <v>1.9763491894553484</v>
      </c>
      <c r="N110" s="2">
        <f t="shared" si="13"/>
        <v>4.8269992864864912</v>
      </c>
      <c r="O110" s="2">
        <f t="shared" si="14"/>
        <v>3.0886625143173418</v>
      </c>
      <c r="P110" s="2">
        <f t="shared" si="15"/>
        <v>1.061000329000012E-3</v>
      </c>
      <c r="Q110" s="2">
        <f t="shared" si="16"/>
        <v>4.9711888699992146</v>
      </c>
      <c r="S110">
        <v>7.9147090000000002</v>
      </c>
      <c r="T110">
        <v>9.3853279999999994</v>
      </c>
      <c r="U110">
        <f t="shared" si="17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4.5123490000000004</v>
      </c>
      <c r="I111">
        <v>4.8333740000000001</v>
      </c>
      <c r="J111" s="2">
        <f t="shared" si="9"/>
        <v>0.32102499999999967</v>
      </c>
      <c r="K111" s="2">
        <f t="shared" si="10"/>
        <v>-2.4029108703703699</v>
      </c>
      <c r="L111" s="2">
        <f t="shared" si="11"/>
        <v>-3.5477253055555575</v>
      </c>
      <c r="M111" s="2">
        <f t="shared" si="12"/>
        <v>5.7739806509440887</v>
      </c>
      <c r="N111" s="2">
        <f t="shared" si="13"/>
        <v>12.586354843679274</v>
      </c>
      <c r="O111" s="2">
        <f t="shared" si="14"/>
        <v>8.5248677018074908</v>
      </c>
      <c r="P111" s="2">
        <f t="shared" si="15"/>
        <v>0.10305705062499979</v>
      </c>
      <c r="Q111" s="2">
        <f t="shared" si="16"/>
        <v>10.411594861872331</v>
      </c>
      <c r="S111">
        <v>4.2786520000000001</v>
      </c>
      <c r="T111">
        <v>4.3472080000000002</v>
      </c>
      <c r="U111">
        <f t="shared" si="17"/>
        <v>6.8556000000000061E-2</v>
      </c>
      <c r="V111"/>
    </row>
    <row r="112" spans="4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24</v>
      </c>
      <c r="F1" s="3" t="s">
        <v>25</v>
      </c>
      <c r="G1" s="3" t="s">
        <v>32</v>
      </c>
      <c r="H1" s="3" t="s">
        <v>33</v>
      </c>
      <c r="I1" s="3" t="s">
        <v>26</v>
      </c>
      <c r="J1" s="3" t="s">
        <v>27</v>
      </c>
      <c r="K1" s="3" t="s">
        <v>30</v>
      </c>
      <c r="L1" s="3" t="s">
        <v>31</v>
      </c>
      <c r="M1" s="3" t="s">
        <v>28</v>
      </c>
      <c r="N1" s="3" t="s">
        <v>29</v>
      </c>
      <c r="O1" s="3" t="s">
        <v>22</v>
      </c>
      <c r="P1" s="3" t="s">
        <v>23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2020-12-04T23:20:26Z</dcterms:modified>
</cp:coreProperties>
</file>