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A59F52A6-F4FE-437F-AA53-889C106E591E}" xr6:coauthVersionLast="47" xr6:coauthVersionMax="47" xr10:uidLastSave="{00000000-0000-0000-0000-000000000000}"/>
  <bookViews>
    <workbookView xWindow="28680" yWindow="-7425" windowWidth="29040" windowHeight="17520" xr2:uid="{00000000-000D-0000-FFFF-FFFF00000000}"/>
  </bookViews>
  <sheets>
    <sheet name="Statistics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R2" i="1" l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<sst xmlns="http://schemas.openxmlformats.org/spreadsheetml/2006/main" count="58" uniqueCount="44">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</sst>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0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2" fontId="0" fillId="33" borderId="0" xfId="0" applyNumberFormat="1" applyFill="1" applyAlignment="1"/>
    <xf numFmtId="167" fontId="0" fillId="0" borderId="0" xfId="0" applyNumberFormat="1" applyAlignment="1">
      <alignment wrapText="1"/>
    </xf>
    <xf numFmtId="167" fontId="0" fillId="0" borderId="0" xfId="0" applyNumberFormat="1"/>
    <xf numFmtId="10" fontId="0" fillId="0" borderId="0" xfId="1" applyNumberFormat="1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measured stream temperature for 2010-18 on the MCKENZIE RIVER ABV HAYDEN BR  AT SPRINGFIELD  OR_23772751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stream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calculator'!$H$4:$H$112</c:f>
              <c:numCache>
                <c:formatCode>General</c:formatCode>
                <c:ptCount val="109"/>
                <c:pt idx="0">
                  <c:v>6.3206389999999999</c:v>
                </c:pt>
                <c:pt idx="1">
                  <c:v>6.2318449999999999</c:v>
                </c:pt>
                <c:pt idx="2">
                  <c:v>6.3371760000000004</c:v>
                </c:pt>
                <c:pt idx="3">
                  <c:v>7.0442720000000003</c:v>
                </c:pt>
                <c:pt idx="4">
                  <c:v>7.8795279999999996</c:v>
                </c:pt>
                <c:pt idx="5">
                  <c:v>9.7755580000000002</c:v>
                </c:pt>
                <c:pt idx="6">
                  <c:v>10.833072</c:v>
                </c:pt>
                <c:pt idx="7">
                  <c:v>10.77763</c:v>
                </c:pt>
                <c:pt idx="8">
                  <c:v>9.4549669999999999</c:v>
                </c:pt>
                <c:pt idx="9">
                  <c:v>8.5701940000000008</c:v>
                </c:pt>
                <c:pt idx="10">
                  <c:v>6.7132050000000003</c:v>
                </c:pt>
                <c:pt idx="11">
                  <c:v>6.3394360000000001</c:v>
                </c:pt>
                <c:pt idx="12">
                  <c:v>6.1939770000000003</c:v>
                </c:pt>
                <c:pt idx="13">
                  <c:v>4.9470260000000001</c:v>
                </c:pt>
                <c:pt idx="14">
                  <c:v>6.2958689999999997</c:v>
                </c:pt>
                <c:pt idx="15">
                  <c:v>6.6962339999999996</c:v>
                </c:pt>
                <c:pt idx="16">
                  <c:v>7.6271440000000004</c:v>
                </c:pt>
                <c:pt idx="17">
                  <c:v>9.048902</c:v>
                </c:pt>
                <c:pt idx="18">
                  <c:v>10.373708000000001</c:v>
                </c:pt>
                <c:pt idx="19">
                  <c:v>11.105347</c:v>
                </c:pt>
                <c:pt idx="20">
                  <c:v>10.037611999999999</c:v>
                </c:pt>
                <c:pt idx="21">
                  <c:v>8.5145780000000002</c:v>
                </c:pt>
                <c:pt idx="22">
                  <c:v>6.7189449999999997</c:v>
                </c:pt>
                <c:pt idx="23">
                  <c:v>4.9864560000000004</c:v>
                </c:pt>
                <c:pt idx="24">
                  <c:v>6.3592120000000003</c:v>
                </c:pt>
                <c:pt idx="25">
                  <c:v>6.000515</c:v>
                </c:pt>
                <c:pt idx="26">
                  <c:v>6.0960729999999996</c:v>
                </c:pt>
                <c:pt idx="27">
                  <c:v>8.3277219999999996</c:v>
                </c:pt>
                <c:pt idx="28">
                  <c:v>8.3946439999999996</c:v>
                </c:pt>
                <c:pt idx="29">
                  <c:v>9.2757249999999996</c:v>
                </c:pt>
                <c:pt idx="30">
                  <c:v>11.150831999999999</c:v>
                </c:pt>
                <c:pt idx="31">
                  <c:v>11.411343</c:v>
                </c:pt>
                <c:pt idx="32">
                  <c:v>10.313846</c:v>
                </c:pt>
                <c:pt idx="33">
                  <c:v>8.9408370000000001</c:v>
                </c:pt>
                <c:pt idx="34">
                  <c:v>7.986631</c:v>
                </c:pt>
                <c:pt idx="35">
                  <c:v>6.0168030000000003</c:v>
                </c:pt>
                <c:pt idx="36">
                  <c:v>5.0073090000000002</c:v>
                </c:pt>
                <c:pt idx="37">
                  <c:v>5.339283</c:v>
                </c:pt>
                <c:pt idx="38">
                  <c:v>6.6472230000000003</c:v>
                </c:pt>
                <c:pt idx="39">
                  <c:v>7.6188520000000004</c:v>
                </c:pt>
                <c:pt idx="40">
                  <c:v>8.8921250000000001</c:v>
                </c:pt>
                <c:pt idx="41">
                  <c:v>10.008660000000001</c:v>
                </c:pt>
                <c:pt idx="42">
                  <c:v>11.4452</c:v>
                </c:pt>
                <c:pt idx="43">
                  <c:v>11.095675999999999</c:v>
                </c:pt>
                <c:pt idx="44">
                  <c:v>9.76661</c:v>
                </c:pt>
                <c:pt idx="45">
                  <c:v>8.5710130000000007</c:v>
                </c:pt>
                <c:pt idx="46">
                  <c:v>6.8527420000000001</c:v>
                </c:pt>
                <c:pt idx="47">
                  <c:v>5.1288710000000002</c:v>
                </c:pt>
                <c:pt idx="48">
                  <c:v>6.1718659999999996</c:v>
                </c:pt>
                <c:pt idx="49">
                  <c:v>6.9872459999999998</c:v>
                </c:pt>
                <c:pt idx="50">
                  <c:v>8.2935210000000001</c:v>
                </c:pt>
                <c:pt idx="51">
                  <c:v>7.9591609999999999</c:v>
                </c:pt>
                <c:pt idx="52">
                  <c:v>9.12744</c:v>
                </c:pt>
                <c:pt idx="53">
                  <c:v>9.9504699999999993</c:v>
                </c:pt>
                <c:pt idx="54">
                  <c:v>11.465539</c:v>
                </c:pt>
                <c:pt idx="55">
                  <c:v>11.383589000000001</c:v>
                </c:pt>
                <c:pt idx="56">
                  <c:v>10.278784</c:v>
                </c:pt>
                <c:pt idx="57">
                  <c:v>9.2576269999999994</c:v>
                </c:pt>
                <c:pt idx="58">
                  <c:v>7.7195650000000002</c:v>
                </c:pt>
                <c:pt idx="59">
                  <c:v>7.3529270000000002</c:v>
                </c:pt>
                <c:pt idx="60">
                  <c:v>6.8661390000000004</c:v>
                </c:pt>
                <c:pt idx="61">
                  <c:v>7.2088080000000003</c:v>
                </c:pt>
                <c:pt idx="62">
                  <c:v>7.791366</c:v>
                </c:pt>
                <c:pt idx="63">
                  <c:v>7.9396639999999996</c:v>
                </c:pt>
                <c:pt idx="64">
                  <c:v>9.6000589999999999</c:v>
                </c:pt>
                <c:pt idx="65">
                  <c:v>11.241293000000001</c:v>
                </c:pt>
                <c:pt idx="66">
                  <c:v>11.402308</c:v>
                </c:pt>
                <c:pt idx="67">
                  <c:v>11.342434000000001</c:v>
                </c:pt>
                <c:pt idx="68">
                  <c:v>9.5645150000000001</c:v>
                </c:pt>
                <c:pt idx="69">
                  <c:v>8.7361509999999996</c:v>
                </c:pt>
                <c:pt idx="70">
                  <c:v>6.5638719999999999</c:v>
                </c:pt>
                <c:pt idx="71">
                  <c:v>7.0123899999999999</c:v>
                </c:pt>
                <c:pt idx="72">
                  <c:v>5.6570869999999998</c:v>
                </c:pt>
                <c:pt idx="73">
                  <c:v>6.888007</c:v>
                </c:pt>
                <c:pt idx="74">
                  <c:v>6.7150550000000004</c:v>
                </c:pt>
                <c:pt idx="75">
                  <c:v>8.4107599999999998</c:v>
                </c:pt>
                <c:pt idx="76">
                  <c:v>9.2092290000000006</c:v>
                </c:pt>
                <c:pt idx="77">
                  <c:v>10.318377</c:v>
                </c:pt>
                <c:pt idx="78">
                  <c:v>10.796206</c:v>
                </c:pt>
                <c:pt idx="79">
                  <c:v>11.198941</c:v>
                </c:pt>
                <c:pt idx="80">
                  <c:v>9.5919190000000008</c:v>
                </c:pt>
                <c:pt idx="81">
                  <c:v>9.3302370000000003</c:v>
                </c:pt>
                <c:pt idx="82">
                  <c:v>7.3961160000000001</c:v>
                </c:pt>
                <c:pt idx="83">
                  <c:v>4.6604169999999998</c:v>
                </c:pt>
                <c:pt idx="84">
                  <c:v>4.879537</c:v>
                </c:pt>
                <c:pt idx="85">
                  <c:v>6.8162089999999997</c:v>
                </c:pt>
                <c:pt idx="86">
                  <c:v>8.2242040000000003</c:v>
                </c:pt>
                <c:pt idx="87">
                  <c:v>7.5915020000000002</c:v>
                </c:pt>
                <c:pt idx="88">
                  <c:v>8.8253439999999994</c:v>
                </c:pt>
                <c:pt idx="89">
                  <c:v>9.7733360000000005</c:v>
                </c:pt>
                <c:pt idx="90">
                  <c:v>11.41417</c:v>
                </c:pt>
                <c:pt idx="91">
                  <c:v>11.607586</c:v>
                </c:pt>
                <c:pt idx="92">
                  <c:v>10.119764999999999</c:v>
                </c:pt>
                <c:pt idx="93">
                  <c:v>9.1903980000000001</c:v>
                </c:pt>
                <c:pt idx="94">
                  <c:v>7.5776729999999999</c:v>
                </c:pt>
                <c:pt idx="95">
                  <c:v>5.8106280000000003</c:v>
                </c:pt>
                <c:pt idx="96">
                  <c:v>6.3695870000000001</c:v>
                </c:pt>
                <c:pt idx="97">
                  <c:v>5.5549609999999996</c:v>
                </c:pt>
                <c:pt idx="98">
                  <c:v>6.5634100000000002</c:v>
                </c:pt>
                <c:pt idx="99">
                  <c:v>7.7157220000000004</c:v>
                </c:pt>
                <c:pt idx="100">
                  <c:v>9.6403280000000002</c:v>
                </c:pt>
                <c:pt idx="101">
                  <c:v>10.070378</c:v>
                </c:pt>
                <c:pt idx="102">
                  <c:v>11.386215999999999</c:v>
                </c:pt>
                <c:pt idx="103">
                  <c:v>11.27984</c:v>
                </c:pt>
                <c:pt idx="104">
                  <c:v>9.3914950000000008</c:v>
                </c:pt>
                <c:pt idx="105">
                  <c:v>8.5094259999999995</c:v>
                </c:pt>
                <c:pt idx="106">
                  <c:v>7.3764890000000003</c:v>
                </c:pt>
                <c:pt idx="107">
                  <c:v>6.0720700000000001</c:v>
                </c:pt>
                <c:pt idx="108">
                  <c:v>5.7262389999999996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Obs:..\Observations\McKenzie\USGS_14164900_temp_MCKENZIE RIVER ABV HAYDEN BR  AT SPRINGFIELD  OR_23772751.csv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calculator'!$I$4:$I$112</c:f>
              <c:numCache>
                <c:formatCode>General</c:formatCode>
                <c:ptCount val="109"/>
                <c:pt idx="0">
                  <c:v>6.7575260000000004</c:v>
                </c:pt>
                <c:pt idx="1">
                  <c:v>7.0468979999999997</c:v>
                </c:pt>
                <c:pt idx="2">
                  <c:v>7.5625140000000002</c:v>
                </c:pt>
                <c:pt idx="3">
                  <c:v>8.5006950000000003</c:v>
                </c:pt>
                <c:pt idx="4">
                  <c:v>10.083938</c:v>
                </c:pt>
                <c:pt idx="5">
                  <c:v>11.837152</c:v>
                </c:pt>
                <c:pt idx="6">
                  <c:v>16.065334</c:v>
                </c:pt>
                <c:pt idx="7">
                  <c:v>15.599329000000001</c:v>
                </c:pt>
                <c:pt idx="8">
                  <c:v>13.234444999999999</c:v>
                </c:pt>
                <c:pt idx="9">
                  <c:v>11.104032999999999</c:v>
                </c:pt>
                <c:pt idx="10">
                  <c:v>7.7684309999999996</c:v>
                </c:pt>
                <c:pt idx="11">
                  <c:v>6.5254580000000004</c:v>
                </c:pt>
                <c:pt idx="12">
                  <c:v>5.8123259999999997</c:v>
                </c:pt>
                <c:pt idx="13">
                  <c:v>5.5251479999999997</c:v>
                </c:pt>
                <c:pt idx="14">
                  <c:v>6.5961270000000001</c:v>
                </c:pt>
                <c:pt idx="15">
                  <c:v>7.4708329999999998</c:v>
                </c:pt>
                <c:pt idx="16">
                  <c:v>8.912903</c:v>
                </c:pt>
                <c:pt idx="17">
                  <c:v>10.841665000000001</c:v>
                </c:pt>
                <c:pt idx="18">
                  <c:v>13.848522000000001</c:v>
                </c:pt>
                <c:pt idx="19">
                  <c:v>15.150067999999999</c:v>
                </c:pt>
                <c:pt idx="20">
                  <c:v>12.886526999999999</c:v>
                </c:pt>
                <c:pt idx="21">
                  <c:v>10.686559000000001</c:v>
                </c:pt>
                <c:pt idx="22">
                  <c:v>7.3908750000000003</c:v>
                </c:pt>
                <c:pt idx="23">
                  <c:v>4.6762090000000001</c:v>
                </c:pt>
                <c:pt idx="24">
                  <c:v>5.7243950000000003</c:v>
                </c:pt>
                <c:pt idx="25">
                  <c:v>6.0212640000000004</c:v>
                </c:pt>
                <c:pt idx="26">
                  <c:v>6.2946020000000003</c:v>
                </c:pt>
                <c:pt idx="27">
                  <c:v>8.0125010000000003</c:v>
                </c:pt>
                <c:pt idx="28">
                  <c:v>9.9014100000000003</c:v>
                </c:pt>
                <c:pt idx="29">
                  <c:v>11.643750000000001</c:v>
                </c:pt>
                <c:pt idx="30">
                  <c:v>14.857324999999999</c:v>
                </c:pt>
                <c:pt idx="31">
                  <c:v>15.432864</c:v>
                </c:pt>
                <c:pt idx="32">
                  <c:v>12.870347000000001</c:v>
                </c:pt>
                <c:pt idx="33">
                  <c:v>10.587904999999999</c:v>
                </c:pt>
                <c:pt idx="34">
                  <c:v>8.4551409999999994</c:v>
                </c:pt>
                <c:pt idx="35">
                  <c:v>6.7407919999999999</c:v>
                </c:pt>
                <c:pt idx="36">
                  <c:v>4.9180770000000003</c:v>
                </c:pt>
                <c:pt idx="37">
                  <c:v>6.1956850000000001</c:v>
                </c:pt>
                <c:pt idx="38">
                  <c:v>7.492057</c:v>
                </c:pt>
                <c:pt idx="39">
                  <c:v>8.5971530000000005</c:v>
                </c:pt>
                <c:pt idx="40">
                  <c:v>11.077218</c:v>
                </c:pt>
                <c:pt idx="41">
                  <c:v>13.704166000000001</c:v>
                </c:pt>
                <c:pt idx="42">
                  <c:v>16.750347000000001</c:v>
                </c:pt>
                <c:pt idx="43">
                  <c:v>15.772145</c:v>
                </c:pt>
                <c:pt idx="44">
                  <c:v>13.215868</c:v>
                </c:pt>
                <c:pt idx="45">
                  <c:v>9.9914310000000004</c:v>
                </c:pt>
                <c:pt idx="46">
                  <c:v>7.4102540000000001</c:v>
                </c:pt>
                <c:pt idx="47">
                  <c:v>4.2807459999999997</c:v>
                </c:pt>
                <c:pt idx="48">
                  <c:v>5.2900869999999998</c:v>
                </c:pt>
                <c:pt idx="49">
                  <c:v>5.9716139999999998</c:v>
                </c:pt>
                <c:pt idx="50">
                  <c:v>7.3243400000000003</c:v>
                </c:pt>
                <c:pt idx="51">
                  <c:v>8.8320469999999993</c:v>
                </c:pt>
                <c:pt idx="52">
                  <c:v>11.221339</c:v>
                </c:pt>
                <c:pt idx="53">
                  <c:v>13.324306</c:v>
                </c:pt>
                <c:pt idx="54">
                  <c:v>16.180609</c:v>
                </c:pt>
                <c:pt idx="55">
                  <c:v>15.435485</c:v>
                </c:pt>
                <c:pt idx="56">
                  <c:v>13.738193000000001</c:v>
                </c:pt>
                <c:pt idx="57">
                  <c:v>11.838914000000001</c:v>
                </c:pt>
                <c:pt idx="58">
                  <c:v>8.3758119999999998</c:v>
                </c:pt>
                <c:pt idx="59">
                  <c:v>7.792554</c:v>
                </c:pt>
                <c:pt idx="60">
                  <c:v>6.7203629999999999</c:v>
                </c:pt>
                <c:pt idx="61">
                  <c:v>7.6048359999999997</c:v>
                </c:pt>
                <c:pt idx="62">
                  <c:v>8.8436210000000006</c:v>
                </c:pt>
                <c:pt idx="63">
                  <c:v>10.058611000000001</c:v>
                </c:pt>
                <c:pt idx="64">
                  <c:v>13.074730000000001</c:v>
                </c:pt>
                <c:pt idx="65">
                  <c:v>16.857534000000001</c:v>
                </c:pt>
                <c:pt idx="66">
                  <c:v>18.027048000000001</c:v>
                </c:pt>
                <c:pt idx="67">
                  <c:v>17.185048999999999</c:v>
                </c:pt>
                <c:pt idx="68">
                  <c:v>14.390521</c:v>
                </c:pt>
                <c:pt idx="69">
                  <c:v>11.777958</c:v>
                </c:pt>
                <c:pt idx="70">
                  <c:v>8.0507980000000003</c:v>
                </c:pt>
                <c:pt idx="71">
                  <c:v>7.1561149999999998</c:v>
                </c:pt>
                <c:pt idx="72">
                  <c:v>6.2070230000000004</c:v>
                </c:pt>
                <c:pt idx="73">
                  <c:v>7.2024429999999997</c:v>
                </c:pt>
                <c:pt idx="74">
                  <c:v>7.5207629999999996</c:v>
                </c:pt>
                <c:pt idx="75">
                  <c:v>10.099689</c:v>
                </c:pt>
                <c:pt idx="76">
                  <c:v>12.167942999999999</c:v>
                </c:pt>
                <c:pt idx="77">
                  <c:v>14.868748</c:v>
                </c:pt>
                <c:pt idx="78">
                  <c:v>16.696805999999999</c:v>
                </c:pt>
                <c:pt idx="79">
                  <c:v>16.748556000000001</c:v>
                </c:pt>
                <c:pt idx="80">
                  <c:v>14.161457</c:v>
                </c:pt>
                <c:pt idx="81">
                  <c:v>11.1876</c:v>
                </c:pt>
                <c:pt idx="82">
                  <c:v>9.3414070000000002</c:v>
                </c:pt>
                <c:pt idx="83">
                  <c:v>6.1767459999999996</c:v>
                </c:pt>
                <c:pt idx="84">
                  <c:v>4.7506050000000002</c:v>
                </c:pt>
                <c:pt idx="85">
                  <c:v>6.3771940000000003</c:v>
                </c:pt>
                <c:pt idx="86">
                  <c:v>7.0906229999999999</c:v>
                </c:pt>
                <c:pt idx="87">
                  <c:v>8.3418410000000005</c:v>
                </c:pt>
                <c:pt idx="88">
                  <c:v>10.444659</c:v>
                </c:pt>
                <c:pt idx="89">
                  <c:v>13.197846</c:v>
                </c:pt>
                <c:pt idx="90">
                  <c:v>16.418118</c:v>
                </c:pt>
                <c:pt idx="91">
                  <c:v>14.948691</c:v>
                </c:pt>
                <c:pt idx="92">
                  <c:v>12.859022</c:v>
                </c:pt>
                <c:pt idx="93">
                  <c:v>10.140311000000001</c:v>
                </c:pt>
                <c:pt idx="94">
                  <c:v>7.9655129999999996</c:v>
                </c:pt>
                <c:pt idx="95">
                  <c:v>5.5748559999999996</c:v>
                </c:pt>
                <c:pt idx="96">
                  <c:v>6.7227480000000002</c:v>
                </c:pt>
                <c:pt idx="97">
                  <c:v>6.0133390000000002</c:v>
                </c:pt>
                <c:pt idx="98">
                  <c:v>7.0182650000000004</c:v>
                </c:pt>
                <c:pt idx="99">
                  <c:v>8.6028570000000002</c:v>
                </c:pt>
                <c:pt idx="100">
                  <c:v>11.752383999999999</c:v>
                </c:pt>
                <c:pt idx="101">
                  <c:v>13.440951999999999</c:v>
                </c:pt>
                <c:pt idx="102">
                  <c:v>16.549931999999998</c:v>
                </c:pt>
                <c:pt idx="103">
                  <c:v>16.771944000000001</c:v>
                </c:pt>
                <c:pt idx="104">
                  <c:v>13.094060000000001</c:v>
                </c:pt>
                <c:pt idx="105">
                  <c:v>10.210146</c:v>
                </c:pt>
                <c:pt idx="106">
                  <c:v>7.540826</c:v>
                </c:pt>
                <c:pt idx="107">
                  <c:v>6.1656829999999996</c:v>
                </c:pt>
                <c:pt idx="108">
                  <c:v>4.7575370000000001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1664016</xdr:rowOff>
    </xdr:from>
    <xdr:to>
      <xdr:col>20</xdr:col>
      <xdr:colOff>506730</xdr:colOff>
      <xdr:row>24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R3" sqref="R3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/>
      <c r="I1"/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9">
        <f>H2-I2</f>
        <v>-1.9319871481481492</v>
      </c>
      <c r="D2" t="s">
        <v>17</v>
      </c>
      <c r="E2"/>
      <c r="F2"/>
      <c r="G2"/>
      <c r="H2">
        <f>AVERAGE(H4:H111)</f>
        <v>8.3205594999999981</v>
      </c>
      <c r="I2">
        <f>AVERAGE(I4:I111)</f>
        <v>10.252546648148147</v>
      </c>
      <c r="J2" s="4"/>
      <c r="K2" s="4"/>
      <c r="L2" s="4"/>
      <c r="M2" s="4"/>
      <c r="N2" s="4"/>
      <c r="O2" s="4"/>
      <c r="P2" s="4">
        <f>AVERAGE(P4:P111)</f>
        <v>7.3022438263689615</v>
      </c>
      <c r="Q2" s="4"/>
      <c r="R2" s="4">
        <f>AVERAGE(R4:R111)</f>
        <v>2.0714123518518521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11">
        <f>(I2-H2)/H2</f>
        <v>0.23219437925396119</v>
      </c>
      <c r="C3" s="8" t="str">
        <f>IF(ABS(B3)&lt;5%,"VG",IF(ABS(B3)&lt;10%,"G",IF(ABS(B3)&lt;15%,"S","NS")))</f>
        <v>NS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18</v>
      </c>
      <c r="I3" s="3" t="s">
        <v>19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">
        <f>1-SUM(P4:P111)/SUM(M4:M111)</f>
        <v>0.46494975537234984</v>
      </c>
      <c r="C4" s="7" t="str">
        <f>IF(B4&gt;0.8,"VG",IF(B4&gt;0.7,"G",IF(B4&gt;0.45,"S","NS")))</f>
        <v>S</v>
      </c>
      <c r="D4">
        <v>0</v>
      </c>
      <c r="E4">
        <v>2010</v>
      </c>
      <c r="F4">
        <v>1</v>
      </c>
      <c r="G4">
        <v>31</v>
      </c>
      <c r="H4">
        <v>6.3206389999999999</v>
      </c>
      <c r="I4">
        <v>6.7575260000000004</v>
      </c>
      <c r="J4" s="2">
        <f>I4-H4</f>
        <v>0.43688700000000047</v>
      </c>
      <c r="K4" s="2">
        <f>I4-I$2</f>
        <v>-3.4950206481481469</v>
      </c>
      <c r="L4" s="2">
        <f>H4-H$2</f>
        <v>-1.9999204999999982</v>
      </c>
      <c r="M4" s="2">
        <f>K4*K4</f>
        <v>12.215169330981894</v>
      </c>
      <c r="N4" s="2">
        <f>L4*L4</f>
        <v>3.999682006320243</v>
      </c>
      <c r="O4" s="2">
        <f>K4*L4</f>
        <v>6.9897634421547599</v>
      </c>
      <c r="P4" s="2">
        <f>J4*J4</f>
        <v>0.19087025076900041</v>
      </c>
      <c r="Q4" s="2">
        <f>(I4-H$2)*(I4-H$2)</f>
        <v>2.4430737221222429</v>
      </c>
      <c r="R4" s="2">
        <f>ABS(J4)</f>
        <v>0.43688700000000047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">
        <f>SQRT(SUM(P4:P111))/SQRT(SUM(Q4:Q111))</f>
        <v>0.64818496039881368</v>
      </c>
      <c r="C5" s="7" t="str">
        <f>IF(B5&lt;=0.5,"VG",IF(B5&lt;=0.6,"G",IF(B5&lt;=0.7,"S","NS")))</f>
        <v>S</v>
      </c>
      <c r="D5">
        <v>1</v>
      </c>
      <c r="E5">
        <v>2010</v>
      </c>
      <c r="F5">
        <v>2</v>
      </c>
      <c r="G5">
        <v>28</v>
      </c>
      <c r="H5">
        <v>6.2318449999999999</v>
      </c>
      <c r="I5">
        <v>7.0468979999999997</v>
      </c>
      <c r="J5" s="2">
        <f t="shared" ref="J5:J68" si="0">I5-H5</f>
        <v>0.81505299999999981</v>
      </c>
      <c r="K5" s="2">
        <f t="shared" ref="K5:K68" si="1">I5-I$2</f>
        <v>-3.2056486481481477</v>
      </c>
      <c r="L5" s="2">
        <f t="shared" ref="L5:L68" si="2">H5-H$2</f>
        <v>-2.0887144999999983</v>
      </c>
      <c r="M5" s="2">
        <f t="shared" ref="M5:M68" si="3">K5*K5</f>
        <v>10.276183255374047</v>
      </c>
      <c r="N5" s="2">
        <f t="shared" ref="N5:N68" si="4">L5*L5</f>
        <v>4.3627282625102426</v>
      </c>
      <c r="O5" s="2">
        <f t="shared" ref="O5:O68" si="5">K5*L5</f>
        <v>6.6956848132924289</v>
      </c>
      <c r="P5" s="2">
        <f t="shared" ref="P5:P68" si="6">J5*J5</f>
        <v>0.66431139280899965</v>
      </c>
      <c r="Q5" s="2">
        <f t="shared" ref="Q5:Q68" si="7">(I5-H$2)*(I5-H$2)</f>
        <v>1.6222136165822461</v>
      </c>
      <c r="R5" s="2">
        <f t="shared" ref="R5:R68" si="8">ABS(J5)</f>
        <v>0.81505299999999981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0.93435749623530606</v>
      </c>
      <c r="C6" s="7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6.3371760000000004</v>
      </c>
      <c r="I6">
        <v>7.5625140000000002</v>
      </c>
      <c r="J6" s="2">
        <f t="shared" si="0"/>
        <v>1.2253379999999998</v>
      </c>
      <c r="K6" s="2">
        <f t="shared" si="1"/>
        <v>-2.6900326481481471</v>
      </c>
      <c r="L6" s="2">
        <f t="shared" si="2"/>
        <v>-1.9833834999999977</v>
      </c>
      <c r="M6" s="2">
        <f t="shared" si="3"/>
        <v>7.2362756481029331</v>
      </c>
      <c r="N6" s="2">
        <f t="shared" si="4"/>
        <v>3.9338101080722412</v>
      </c>
      <c r="O6" s="2">
        <f t="shared" si="5"/>
        <v>5.3353663687983346</v>
      </c>
      <c r="P6" s="2">
        <f t="shared" si="6"/>
        <v>1.5014532142439996</v>
      </c>
      <c r="Q6" s="2">
        <f t="shared" si="7"/>
        <v>0.57463298007024688</v>
      </c>
      <c r="R6" s="2">
        <f t="shared" si="8"/>
        <v>1.2253379999999998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8.3205594999999981</v>
      </c>
      <c r="C7" s="2"/>
      <c r="D7">
        <v>3</v>
      </c>
      <c r="E7">
        <v>2010</v>
      </c>
      <c r="F7">
        <v>4</v>
      </c>
      <c r="G7">
        <v>30</v>
      </c>
      <c r="H7">
        <v>7.0442720000000003</v>
      </c>
      <c r="I7">
        <v>8.5006950000000003</v>
      </c>
      <c r="J7" s="2">
        <f t="shared" si="0"/>
        <v>1.456423</v>
      </c>
      <c r="K7" s="2">
        <f t="shared" si="1"/>
        <v>-1.751851648148147</v>
      </c>
      <c r="L7" s="2">
        <f t="shared" si="2"/>
        <v>-1.2762874999999978</v>
      </c>
      <c r="M7" s="2">
        <f t="shared" si="3"/>
        <v>3.068984197119379</v>
      </c>
      <c r="N7" s="2">
        <f t="shared" si="4"/>
        <v>1.6289097826562444</v>
      </c>
      <c r="O7" s="2">
        <f t="shared" si="5"/>
        <v>2.2358663603858742</v>
      </c>
      <c r="P7" s="2">
        <f t="shared" si="6"/>
        <v>2.1211679549290001</v>
      </c>
      <c r="Q7" s="2">
        <f t="shared" si="7"/>
        <v>3.2448798360250802E-2</v>
      </c>
      <c r="R7" s="2">
        <f t="shared" si="8"/>
        <v>1.456423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1.9358055362422601</v>
      </c>
      <c r="C8" s="5"/>
      <c r="D8">
        <v>4</v>
      </c>
      <c r="E8">
        <v>2010</v>
      </c>
      <c r="F8">
        <v>5</v>
      </c>
      <c r="G8">
        <v>31</v>
      </c>
      <c r="H8">
        <v>7.8795279999999996</v>
      </c>
      <c r="I8">
        <v>10.083938</v>
      </c>
      <c r="J8" s="2">
        <f t="shared" si="0"/>
        <v>2.2044100000000002</v>
      </c>
      <c r="K8" s="2">
        <f t="shared" si="1"/>
        <v>-0.16860864814814747</v>
      </c>
      <c r="L8" s="2">
        <f t="shared" si="2"/>
        <v>-0.44103149999999847</v>
      </c>
      <c r="M8" s="2">
        <f t="shared" si="3"/>
        <v>2.8428876230345793E-2</v>
      </c>
      <c r="N8" s="2">
        <f t="shared" si="4"/>
        <v>0.19450878399224864</v>
      </c>
      <c r="O8" s="2">
        <f t="shared" si="5"/>
        <v>7.4361725005749446E-2</v>
      </c>
      <c r="P8" s="2">
        <f t="shared" si="6"/>
        <v>4.8594234481000012</v>
      </c>
      <c r="Q8" s="2">
        <f t="shared" si="7"/>
        <v>3.109503734262256</v>
      </c>
      <c r="R8" s="2">
        <f t="shared" si="8"/>
        <v>2.2044100000000002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10.252546648148147</v>
      </c>
      <c r="C9" s="2"/>
      <c r="D9">
        <v>5</v>
      </c>
      <c r="E9">
        <v>2010</v>
      </c>
      <c r="F9">
        <v>6</v>
      </c>
      <c r="G9">
        <v>30</v>
      </c>
      <c r="H9">
        <v>9.7755580000000002</v>
      </c>
      <c r="I9">
        <v>11.837152</v>
      </c>
      <c r="J9" s="2">
        <f t="shared" si="0"/>
        <v>2.0615939999999995</v>
      </c>
      <c r="K9" s="2">
        <f t="shared" si="1"/>
        <v>1.5846053518518524</v>
      </c>
      <c r="L9" s="2">
        <f t="shared" si="2"/>
        <v>1.4549985000000021</v>
      </c>
      <c r="M9" s="2">
        <f t="shared" si="3"/>
        <v>2.5109741211175329</v>
      </c>
      <c r="N9" s="2">
        <f t="shared" si="4"/>
        <v>2.1170206350022562</v>
      </c>
      <c r="O9" s="2">
        <f t="shared" si="5"/>
        <v>2.3055984100364206</v>
      </c>
      <c r="P9" s="2">
        <f t="shared" si="6"/>
        <v>4.2501698208359979</v>
      </c>
      <c r="Q9" s="2">
        <f t="shared" si="7"/>
        <v>12.36642281105626</v>
      </c>
      <c r="R9" s="2">
        <f t="shared" si="8"/>
        <v>2.0615939999999995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3.6942891261951312</v>
      </c>
      <c r="D10">
        <v>6</v>
      </c>
      <c r="E10">
        <v>2010</v>
      </c>
      <c r="F10">
        <v>7</v>
      </c>
      <c r="G10">
        <v>31</v>
      </c>
      <c r="H10">
        <v>10.833072</v>
      </c>
      <c r="I10">
        <v>16.065334</v>
      </c>
      <c r="J10" s="2">
        <f t="shared" si="0"/>
        <v>5.2322620000000004</v>
      </c>
      <c r="K10" s="2">
        <f t="shared" si="1"/>
        <v>5.8127873518518527</v>
      </c>
      <c r="L10" s="2">
        <f t="shared" si="2"/>
        <v>2.5125125000000015</v>
      </c>
      <c r="M10" s="2">
        <f t="shared" si="3"/>
        <v>33.788496797848872</v>
      </c>
      <c r="N10" s="2">
        <f t="shared" si="4"/>
        <v>6.3127190626562575</v>
      </c>
      <c r="O10" s="2">
        <f t="shared" si="5"/>
        <v>14.604700881369686</v>
      </c>
      <c r="P10" s="2">
        <f t="shared" si="6"/>
        <v>27.376565636644003</v>
      </c>
      <c r="Q10" s="2">
        <f t="shared" si="7"/>
        <v>59.98153205585028</v>
      </c>
      <c r="R10" s="2">
        <f t="shared" si="8"/>
        <v>5.2322620000000004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2.7022664240168774</v>
      </c>
      <c r="D11">
        <v>7</v>
      </c>
      <c r="E11">
        <v>2010</v>
      </c>
      <c r="F11">
        <v>8</v>
      </c>
      <c r="G11">
        <v>31</v>
      </c>
      <c r="H11">
        <v>10.77763</v>
      </c>
      <c r="I11">
        <v>15.599329000000001</v>
      </c>
      <c r="J11" s="2">
        <f t="shared" si="0"/>
        <v>4.8216990000000006</v>
      </c>
      <c r="K11" s="2">
        <f t="shared" si="1"/>
        <v>5.3467823518518536</v>
      </c>
      <c r="L11" s="2">
        <f t="shared" si="2"/>
        <v>2.4570705000000022</v>
      </c>
      <c r="M11" s="2">
        <f t="shared" si="3"/>
        <v>28.588081518074439</v>
      </c>
      <c r="N11" s="2">
        <f t="shared" si="4"/>
        <v>6.0371954419702609</v>
      </c>
      <c r="O11" s="2">
        <f t="shared" si="5"/>
        <v>13.137421186655821</v>
      </c>
      <c r="P11" s="2">
        <f t="shared" si="6"/>
        <v>23.248781246601006</v>
      </c>
      <c r="Q11" s="2">
        <f t="shared" si="7"/>
        <v>52.980485434130287</v>
      </c>
      <c r="R11" s="2">
        <f t="shared" si="8"/>
        <v>4.8216990000000006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0.96662169240882756</v>
      </c>
      <c r="C12" s="6"/>
      <c r="D12">
        <v>8</v>
      </c>
      <c r="E12">
        <v>2010</v>
      </c>
      <c r="F12">
        <v>9</v>
      </c>
      <c r="G12">
        <v>30</v>
      </c>
      <c r="H12">
        <v>9.4549669999999999</v>
      </c>
      <c r="I12">
        <v>13.234444999999999</v>
      </c>
      <c r="J12" s="2">
        <f t="shared" si="0"/>
        <v>3.7794779999999992</v>
      </c>
      <c r="K12" s="2">
        <f t="shared" si="1"/>
        <v>2.9818983518518518</v>
      </c>
      <c r="L12" s="2">
        <f t="shared" si="2"/>
        <v>1.1344075000000018</v>
      </c>
      <c r="M12" s="2">
        <f t="shared" si="3"/>
        <v>8.8917177807767906</v>
      </c>
      <c r="N12" s="2">
        <f t="shared" si="4"/>
        <v>1.2868803760562542</v>
      </c>
      <c r="O12" s="2">
        <f t="shared" si="5"/>
        <v>3.3826878545783847</v>
      </c>
      <c r="P12" s="2">
        <f t="shared" si="6"/>
        <v>14.284453952483995</v>
      </c>
      <c r="Q12" s="2">
        <f t="shared" si="7"/>
        <v>24.146270707110261</v>
      </c>
      <c r="R12" s="2">
        <f t="shared" si="8"/>
        <v>3.7794779999999992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2.0714123518518521</v>
      </c>
      <c r="D13">
        <v>9</v>
      </c>
      <c r="E13">
        <v>2010</v>
      </c>
      <c r="F13">
        <v>10</v>
      </c>
      <c r="G13">
        <v>31</v>
      </c>
      <c r="H13">
        <v>8.5701940000000008</v>
      </c>
      <c r="I13">
        <v>11.104032999999999</v>
      </c>
      <c r="J13" s="2">
        <f t="shared" si="0"/>
        <v>2.5338389999999986</v>
      </c>
      <c r="K13" s="2">
        <f t="shared" si="1"/>
        <v>0.85148635185185206</v>
      </c>
      <c r="L13" s="2">
        <f t="shared" si="2"/>
        <v>0.24963450000000265</v>
      </c>
      <c r="M13" s="2">
        <f t="shared" si="3"/>
        <v>0.725029007389976</v>
      </c>
      <c r="N13" s="2">
        <f t="shared" si="4"/>
        <v>6.2317383590251324E-2</v>
      </c>
      <c r="O13" s="2">
        <f t="shared" si="5"/>
        <v>0.21256036970136341</v>
      </c>
      <c r="P13" s="2">
        <f t="shared" si="6"/>
        <v>6.4203400779209927</v>
      </c>
      <c r="Q13" s="2">
        <f t="shared" si="7"/>
        <v>7.7477247252022572</v>
      </c>
      <c r="R13" s="2">
        <f t="shared" si="8"/>
        <v>2.5338389999999986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6.7132050000000003</v>
      </c>
      <c r="I14">
        <v>7.7684309999999996</v>
      </c>
      <c r="J14" s="2">
        <f t="shared" si="0"/>
        <v>1.0552259999999993</v>
      </c>
      <c r="K14" s="2">
        <f t="shared" si="1"/>
        <v>-2.4841156481481477</v>
      </c>
      <c r="L14" s="2">
        <f t="shared" si="2"/>
        <v>-1.6073544999999978</v>
      </c>
      <c r="M14" s="2">
        <f t="shared" si="3"/>
        <v>6.1708305533744916</v>
      </c>
      <c r="N14" s="2">
        <f t="shared" si="4"/>
        <v>2.5835884886702427</v>
      </c>
      <c r="O14" s="2">
        <f t="shared" si="5"/>
        <v>3.9928544655713365</v>
      </c>
      <c r="P14" s="2">
        <f t="shared" si="6"/>
        <v>1.1135019110759985</v>
      </c>
      <c r="Q14" s="2">
        <f t="shared" si="7"/>
        <v>0.30484588051224831</v>
      </c>
      <c r="R14" s="2">
        <f t="shared" si="8"/>
        <v>1.0552259999999993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0.64818496039881368</v>
      </c>
      <c r="D15">
        <v>11</v>
      </c>
      <c r="E15">
        <v>2010</v>
      </c>
      <c r="F15">
        <v>12</v>
      </c>
      <c r="G15">
        <v>31</v>
      </c>
      <c r="H15">
        <v>6.3394360000000001</v>
      </c>
      <c r="I15">
        <v>6.5254580000000004</v>
      </c>
      <c r="J15" s="2">
        <f t="shared" si="0"/>
        <v>0.18602200000000035</v>
      </c>
      <c r="K15" s="2">
        <f t="shared" si="1"/>
        <v>-3.7270886481481469</v>
      </c>
      <c r="L15" s="2">
        <f t="shared" si="2"/>
        <v>-1.981123499999998</v>
      </c>
      <c r="M15" s="2">
        <f t="shared" si="3"/>
        <v>13.891189791154781</v>
      </c>
      <c r="N15" s="2">
        <f t="shared" si="4"/>
        <v>3.9248503222522424</v>
      </c>
      <c r="O15" s="2">
        <f t="shared" si="5"/>
        <v>7.3838229074295176</v>
      </c>
      <c r="P15" s="2">
        <f t="shared" si="6"/>
        <v>3.4604184484000135E-2</v>
      </c>
      <c r="Q15" s="2">
        <f t="shared" si="7"/>
        <v>3.2223893953022418</v>
      </c>
      <c r="R15" s="2">
        <f t="shared" si="8"/>
        <v>0.18602200000000035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6.1939770000000003</v>
      </c>
      <c r="I16">
        <v>5.8123259999999997</v>
      </c>
      <c r="J16" s="2">
        <f t="shared" si="0"/>
        <v>-0.38165100000000063</v>
      </c>
      <c r="K16" s="2">
        <f t="shared" si="1"/>
        <v>-4.4402206481481477</v>
      </c>
      <c r="L16" s="2">
        <f t="shared" si="2"/>
        <v>-2.1265824999999978</v>
      </c>
      <c r="M16" s="2">
        <f t="shared" si="3"/>
        <v>19.715559404241155</v>
      </c>
      <c r="N16" s="2">
        <f t="shared" si="4"/>
        <v>4.5223531293062411</v>
      </c>
      <c r="O16" s="2">
        <f t="shared" si="5"/>
        <v>9.4424955264904984</v>
      </c>
      <c r="P16" s="2">
        <f t="shared" si="6"/>
        <v>0.14565748580100049</v>
      </c>
      <c r="Q16" s="2">
        <f t="shared" si="7"/>
        <v>6.2912352905222422</v>
      </c>
      <c r="R16" s="2">
        <f t="shared" si="8"/>
        <v>0.38165100000000063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4" x14ac:dyDescent="0.3">
      <c r="D17">
        <v>13</v>
      </c>
      <c r="E17">
        <v>2011</v>
      </c>
      <c r="F17">
        <v>2</v>
      </c>
      <c r="G17">
        <v>28</v>
      </c>
      <c r="H17">
        <v>4.9470260000000001</v>
      </c>
      <c r="I17">
        <v>5.5251479999999997</v>
      </c>
      <c r="J17" s="2">
        <f t="shared" si="0"/>
        <v>0.57812199999999958</v>
      </c>
      <c r="K17" s="2">
        <f t="shared" si="1"/>
        <v>-4.7273986481481476</v>
      </c>
      <c r="L17" s="2">
        <f t="shared" si="2"/>
        <v>-3.373533499999998</v>
      </c>
      <c r="M17" s="2">
        <f t="shared" si="3"/>
        <v>22.348297978512932</v>
      </c>
      <c r="N17" s="2">
        <f t="shared" si="4"/>
        <v>11.380728275622236</v>
      </c>
      <c r="O17" s="2">
        <f t="shared" si="5"/>
        <v>15.948037707382479</v>
      </c>
      <c r="P17" s="2">
        <f t="shared" si="6"/>
        <v>0.33422504688399951</v>
      </c>
      <c r="Q17" s="2">
        <f t="shared" si="7"/>
        <v>7.8143254543322413</v>
      </c>
      <c r="R17" s="2">
        <f t="shared" si="8"/>
        <v>0.57812199999999958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4" x14ac:dyDescent="0.3">
      <c r="D18">
        <v>14</v>
      </c>
      <c r="E18">
        <v>2011</v>
      </c>
      <c r="F18">
        <v>3</v>
      </c>
      <c r="G18">
        <v>31</v>
      </c>
      <c r="H18">
        <v>6.2958689999999997</v>
      </c>
      <c r="I18">
        <v>6.5961270000000001</v>
      </c>
      <c r="J18" s="2">
        <f t="shared" si="0"/>
        <v>0.30025800000000036</v>
      </c>
      <c r="K18" s="2">
        <f t="shared" si="1"/>
        <v>-3.6564196481481472</v>
      </c>
      <c r="L18" s="2">
        <f t="shared" si="2"/>
        <v>-2.0246904999999984</v>
      </c>
      <c r="M18" s="2">
        <f t="shared" si="3"/>
        <v>13.36940464336382</v>
      </c>
      <c r="N18" s="2">
        <f t="shared" si="4"/>
        <v>4.0993716207902438</v>
      </c>
      <c r="O18" s="2">
        <f t="shared" si="5"/>
        <v>7.4031181256188905</v>
      </c>
      <c r="P18" s="2">
        <f t="shared" si="6"/>
        <v>9.0154866564000222E-2</v>
      </c>
      <c r="Q18" s="2">
        <f t="shared" si="7"/>
        <v>2.9736674470562434</v>
      </c>
      <c r="R18" s="2">
        <f t="shared" si="8"/>
        <v>0.30025800000000036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4" x14ac:dyDescent="0.3">
      <c r="D19">
        <v>15</v>
      </c>
      <c r="E19">
        <v>2011</v>
      </c>
      <c r="F19">
        <v>4</v>
      </c>
      <c r="G19">
        <v>30</v>
      </c>
      <c r="H19">
        <v>6.6962339999999996</v>
      </c>
      <c r="I19">
        <v>7.4708329999999998</v>
      </c>
      <c r="J19" s="2">
        <f t="shared" si="0"/>
        <v>0.77459900000000026</v>
      </c>
      <c r="K19" s="2">
        <f t="shared" si="1"/>
        <v>-2.7817136481481475</v>
      </c>
      <c r="L19" s="2">
        <f t="shared" si="2"/>
        <v>-1.6243254999999985</v>
      </c>
      <c r="M19" s="2">
        <f t="shared" si="3"/>
        <v>7.7379308202936752</v>
      </c>
      <c r="N19" s="2">
        <f t="shared" si="4"/>
        <v>2.6384333299502454</v>
      </c>
      <c r="O19" s="2">
        <f t="shared" si="5"/>
        <v>4.5184084123850594</v>
      </c>
      <c r="P19" s="2">
        <f t="shared" si="6"/>
        <v>0.6000036108010004</v>
      </c>
      <c r="Q19" s="2">
        <f t="shared" si="7"/>
        <v>0.72203512480224707</v>
      </c>
      <c r="R19" s="2">
        <f t="shared" si="8"/>
        <v>0.77459900000000026</v>
      </c>
      <c r="S19">
        <v>5.725752</v>
      </c>
      <c r="T19">
        <v>6.1887270000000001</v>
      </c>
      <c r="U19">
        <f t="shared" si="9"/>
        <v>0.46297500000000014</v>
      </c>
      <c r="V19"/>
      <c r="X19" s="1" t="s">
        <v>18</v>
      </c>
    </row>
    <row r="20" spans="4:24" x14ac:dyDescent="0.3">
      <c r="D20">
        <v>16</v>
      </c>
      <c r="E20">
        <v>2011</v>
      </c>
      <c r="F20">
        <v>5</v>
      </c>
      <c r="G20">
        <v>31</v>
      </c>
      <c r="H20">
        <v>7.6271440000000004</v>
      </c>
      <c r="I20">
        <v>8.912903</v>
      </c>
      <c r="J20" s="2">
        <f t="shared" si="0"/>
        <v>1.2857589999999997</v>
      </c>
      <c r="K20" s="2">
        <f t="shared" si="1"/>
        <v>-1.3396436481481473</v>
      </c>
      <c r="L20" s="2">
        <f t="shared" si="2"/>
        <v>-0.69341549999999774</v>
      </c>
      <c r="M20" s="2">
        <f t="shared" si="3"/>
        <v>1.7946451040236771</v>
      </c>
      <c r="N20" s="2">
        <f t="shared" si="4"/>
        <v>0.48082505564024686</v>
      </c>
      <c r="O20" s="2">
        <f t="shared" si="5"/>
        <v>0.92892967010246863</v>
      </c>
      <c r="P20" s="2">
        <f t="shared" si="6"/>
        <v>1.6531762060809991</v>
      </c>
      <c r="Q20" s="2">
        <f t="shared" si="7"/>
        <v>0.35087082199225228</v>
      </c>
      <c r="R20" s="2">
        <f t="shared" si="8"/>
        <v>1.2857589999999997</v>
      </c>
      <c r="S20">
        <v>6.651535</v>
      </c>
      <c r="T20">
        <v>7.3997349999999997</v>
      </c>
      <c r="U20">
        <f t="shared" si="9"/>
        <v>0.74819999999999975</v>
      </c>
      <c r="V20"/>
      <c r="W20" s="1">
        <v>5.4004989999999999</v>
      </c>
      <c r="X20" s="1">
        <v>5.2936810000000003</v>
      </c>
    </row>
    <row r="21" spans="4:24" x14ac:dyDescent="0.3">
      <c r="D21">
        <v>17</v>
      </c>
      <c r="E21">
        <v>2011</v>
      </c>
      <c r="F21">
        <v>6</v>
      </c>
      <c r="G21">
        <v>30</v>
      </c>
      <c r="H21">
        <v>9.048902</v>
      </c>
      <c r="I21">
        <v>10.841665000000001</v>
      </c>
      <c r="J21" s="2">
        <f t="shared" si="0"/>
        <v>1.7927630000000008</v>
      </c>
      <c r="K21" s="2">
        <f t="shared" si="1"/>
        <v>0.58911835185185346</v>
      </c>
      <c r="L21" s="2">
        <f t="shared" si="2"/>
        <v>0.72834250000000189</v>
      </c>
      <c r="M21" s="2">
        <f t="shared" si="3"/>
        <v>0.34706043248864421</v>
      </c>
      <c r="N21" s="2">
        <f t="shared" si="4"/>
        <v>0.53048279730625281</v>
      </c>
      <c r="O21" s="2">
        <f t="shared" si="5"/>
        <v>0.42907993318365967</v>
      </c>
      <c r="P21" s="2">
        <f t="shared" si="6"/>
        <v>3.2139991741690026</v>
      </c>
      <c r="Q21" s="2">
        <f t="shared" si="7"/>
        <v>6.3559729421302631</v>
      </c>
      <c r="R21" s="2">
        <f t="shared" si="8"/>
        <v>1.7927630000000008</v>
      </c>
      <c r="S21">
        <v>8.1925410000000003</v>
      </c>
      <c r="T21">
        <v>9.4273530000000001</v>
      </c>
      <c r="U21">
        <f t="shared" si="9"/>
        <v>1.2348119999999998</v>
      </c>
      <c r="V21"/>
      <c r="W21" s="1">
        <v>6.2733090000000002</v>
      </c>
      <c r="X21" s="1">
        <v>6.2659289999999999</v>
      </c>
    </row>
    <row r="22" spans="4:24" x14ac:dyDescent="0.3">
      <c r="D22">
        <v>18</v>
      </c>
      <c r="E22">
        <v>2011</v>
      </c>
      <c r="F22">
        <v>7</v>
      </c>
      <c r="G22">
        <v>31</v>
      </c>
      <c r="H22">
        <v>10.373708000000001</v>
      </c>
      <c r="I22">
        <v>13.848522000000001</v>
      </c>
      <c r="J22" s="2">
        <f t="shared" si="0"/>
        <v>3.4748140000000003</v>
      </c>
      <c r="K22" s="2">
        <f t="shared" si="1"/>
        <v>3.5959753518518536</v>
      </c>
      <c r="L22" s="2">
        <f t="shared" si="2"/>
        <v>2.0531485000000025</v>
      </c>
      <c r="M22" s="2">
        <f t="shared" si="3"/>
        <v>12.931038731126062</v>
      </c>
      <c r="N22" s="2">
        <f t="shared" si="4"/>
        <v>4.2154187630522602</v>
      </c>
      <c r="O22" s="2">
        <f t="shared" si="5"/>
        <v>7.3830713996916142</v>
      </c>
      <c r="P22" s="2">
        <f t="shared" si="6"/>
        <v>12.074332334596003</v>
      </c>
      <c r="Q22" s="2">
        <f t="shared" si="7"/>
        <v>30.558369401406281</v>
      </c>
      <c r="R22" s="2">
        <f t="shared" si="8"/>
        <v>3.4748140000000003</v>
      </c>
      <c r="S22">
        <v>10.529388000000001</v>
      </c>
      <c r="T22">
        <v>12.164102</v>
      </c>
      <c r="U22">
        <f t="shared" si="9"/>
        <v>1.6347139999999989</v>
      </c>
      <c r="V22"/>
      <c r="W22" s="1">
        <v>7.2631180000000004</v>
      </c>
      <c r="X22" s="1">
        <v>7.403867</v>
      </c>
    </row>
    <row r="23" spans="4:24" x14ac:dyDescent="0.3">
      <c r="D23">
        <v>19</v>
      </c>
      <c r="E23">
        <v>2011</v>
      </c>
      <c r="F23">
        <v>8</v>
      </c>
      <c r="G23">
        <v>31</v>
      </c>
      <c r="H23">
        <v>11.105347</v>
      </c>
      <c r="I23">
        <v>15.150067999999999</v>
      </c>
      <c r="J23" s="2">
        <f t="shared" si="0"/>
        <v>4.0447209999999991</v>
      </c>
      <c r="K23" s="2">
        <f t="shared" si="1"/>
        <v>4.8975213518518519</v>
      </c>
      <c r="L23" s="2">
        <f t="shared" si="2"/>
        <v>2.784787500000002</v>
      </c>
      <c r="M23" s="2">
        <f t="shared" si="3"/>
        <v>23.985715391844792</v>
      </c>
      <c r="N23" s="2">
        <f t="shared" si="4"/>
        <v>7.7550414201562612</v>
      </c>
      <c r="O23" s="2">
        <f t="shared" si="5"/>
        <v>13.638556241620149</v>
      </c>
      <c r="P23" s="2">
        <f t="shared" si="6"/>
        <v>16.359767967840995</v>
      </c>
      <c r="Q23" s="2">
        <f t="shared" si="7"/>
        <v>46.642186351572263</v>
      </c>
      <c r="R23" s="2">
        <f t="shared" si="8"/>
        <v>4.0447209999999991</v>
      </c>
      <c r="S23">
        <v>12.893722</v>
      </c>
      <c r="T23">
        <v>14.740093</v>
      </c>
      <c r="U23">
        <f t="shared" si="9"/>
        <v>1.8463709999999995</v>
      </c>
      <c r="V23"/>
      <c r="W23" s="1">
        <v>7.6827030000000001</v>
      </c>
      <c r="X23" s="1">
        <v>7.7542350000000004</v>
      </c>
    </row>
    <row r="24" spans="4:24" x14ac:dyDescent="0.3">
      <c r="D24">
        <v>20</v>
      </c>
      <c r="E24">
        <v>2011</v>
      </c>
      <c r="F24">
        <v>9</v>
      </c>
      <c r="G24">
        <v>30</v>
      </c>
      <c r="H24">
        <v>10.037611999999999</v>
      </c>
      <c r="I24">
        <v>12.886526999999999</v>
      </c>
      <c r="J24" s="2">
        <f t="shared" si="0"/>
        <v>2.8489149999999999</v>
      </c>
      <c r="K24" s="2">
        <f t="shared" si="1"/>
        <v>2.6339803518518519</v>
      </c>
      <c r="L24" s="2">
        <f t="shared" si="2"/>
        <v>1.7170525000000012</v>
      </c>
      <c r="M24" s="2">
        <f t="shared" si="3"/>
        <v>6.9378524939416053</v>
      </c>
      <c r="N24" s="2">
        <f t="shared" si="4"/>
        <v>2.9482692877562542</v>
      </c>
      <c r="O24" s="2">
        <f t="shared" si="5"/>
        <v>4.5226825480981052</v>
      </c>
      <c r="P24" s="2">
        <f t="shared" si="6"/>
        <v>8.1163166772249991</v>
      </c>
      <c r="Q24" s="2">
        <f t="shared" si="7"/>
        <v>20.84805921105626</v>
      </c>
      <c r="R24" s="2">
        <f t="shared" si="8"/>
        <v>2.8489149999999999</v>
      </c>
      <c r="S24">
        <v>13.478433000000001</v>
      </c>
      <c r="T24">
        <v>15.472922000000001</v>
      </c>
      <c r="U24">
        <f t="shared" si="9"/>
        <v>1.9944889999999997</v>
      </c>
      <c r="V24"/>
      <c r="W24" s="1">
        <v>9.5316720000000004</v>
      </c>
      <c r="X24" s="1">
        <v>9.7394800000000004</v>
      </c>
    </row>
    <row r="25" spans="4:24" x14ac:dyDescent="0.3">
      <c r="D25">
        <v>21</v>
      </c>
      <c r="E25">
        <v>2011</v>
      </c>
      <c r="F25">
        <v>10</v>
      </c>
      <c r="G25">
        <v>31</v>
      </c>
      <c r="H25">
        <v>8.5145780000000002</v>
      </c>
      <c r="I25">
        <v>10.686559000000001</v>
      </c>
      <c r="J25" s="2">
        <f t="shared" si="0"/>
        <v>2.1719810000000006</v>
      </c>
      <c r="K25" s="2">
        <f t="shared" si="1"/>
        <v>0.4340123518518535</v>
      </c>
      <c r="L25" s="2">
        <f t="shared" si="2"/>
        <v>0.19401850000000209</v>
      </c>
      <c r="M25" s="2">
        <f t="shared" si="3"/>
        <v>0.18836672155997708</v>
      </c>
      <c r="N25" s="2">
        <f t="shared" si="4"/>
        <v>3.764317834225081E-2</v>
      </c>
      <c r="O25" s="2">
        <f t="shared" si="5"/>
        <v>8.4206425487769743E-2</v>
      </c>
      <c r="P25" s="2">
        <f t="shared" si="6"/>
        <v>4.7175014643610025</v>
      </c>
      <c r="Q25" s="2">
        <f t="shared" si="7"/>
        <v>5.5979536340002625</v>
      </c>
      <c r="R25" s="2">
        <f t="shared" si="8"/>
        <v>2.1719810000000006</v>
      </c>
      <c r="S25">
        <v>12.416278</v>
      </c>
      <c r="T25">
        <v>14.415647999999999</v>
      </c>
      <c r="U25">
        <f t="shared" si="9"/>
        <v>1.999369999999999</v>
      </c>
      <c r="V25"/>
      <c r="W25" s="1">
        <v>12.017338000000001</v>
      </c>
      <c r="X25" s="1">
        <v>12.316566</v>
      </c>
    </row>
    <row r="26" spans="4:24" x14ac:dyDescent="0.3">
      <c r="D26">
        <v>22</v>
      </c>
      <c r="E26">
        <v>2011</v>
      </c>
      <c r="F26">
        <v>11</v>
      </c>
      <c r="G26">
        <v>30</v>
      </c>
      <c r="H26">
        <v>6.7189449999999997</v>
      </c>
      <c r="I26">
        <v>7.3908750000000003</v>
      </c>
      <c r="J26" s="2">
        <f t="shared" si="0"/>
        <v>0.67193000000000058</v>
      </c>
      <c r="K26" s="2">
        <f t="shared" si="1"/>
        <v>-2.861671648148147</v>
      </c>
      <c r="L26" s="2">
        <f t="shared" si="2"/>
        <v>-1.6016144999999984</v>
      </c>
      <c r="M26" s="2">
        <f t="shared" si="3"/>
        <v>8.1891646218149319</v>
      </c>
      <c r="N26" s="2">
        <f t="shared" si="4"/>
        <v>2.5651690066102448</v>
      </c>
      <c r="O26" s="2">
        <f t="shared" si="5"/>
        <v>4.5832948059129661</v>
      </c>
      <c r="P26" s="2">
        <f t="shared" si="6"/>
        <v>0.45148992490000078</v>
      </c>
      <c r="Q26" s="2">
        <f t="shared" si="7"/>
        <v>0.8643132695402459</v>
      </c>
      <c r="R26" s="2">
        <f t="shared" si="8"/>
        <v>0.67193000000000058</v>
      </c>
      <c r="S26">
        <v>7.2547030000000001</v>
      </c>
      <c r="T26">
        <v>8.0990950000000002</v>
      </c>
      <c r="U26">
        <f t="shared" si="9"/>
        <v>0.84439200000000003</v>
      </c>
      <c r="V26"/>
      <c r="W26" s="1">
        <v>18.428984</v>
      </c>
      <c r="X26" s="1">
        <v>18.787785</v>
      </c>
    </row>
    <row r="27" spans="4:24" x14ac:dyDescent="0.3">
      <c r="D27">
        <v>23</v>
      </c>
      <c r="E27">
        <v>2011</v>
      </c>
      <c r="F27">
        <v>12</v>
      </c>
      <c r="G27">
        <v>31</v>
      </c>
      <c r="H27">
        <v>4.9864560000000004</v>
      </c>
      <c r="I27">
        <v>4.6762090000000001</v>
      </c>
      <c r="J27" s="2">
        <f t="shared" si="0"/>
        <v>-0.31024700000000038</v>
      </c>
      <c r="K27" s="2">
        <f t="shared" si="1"/>
        <v>-5.5763376481481473</v>
      </c>
      <c r="L27" s="2">
        <f t="shared" si="2"/>
        <v>-3.3341034999999977</v>
      </c>
      <c r="M27" s="2">
        <f t="shared" si="3"/>
        <v>31.095541566154409</v>
      </c>
      <c r="N27" s="2">
        <f t="shared" si="4"/>
        <v>11.116246148712234</v>
      </c>
      <c r="O27" s="2">
        <f t="shared" si="5"/>
        <v>18.592086869872492</v>
      </c>
      <c r="P27" s="2">
        <f t="shared" si="6"/>
        <v>9.6253201009000242E-2</v>
      </c>
      <c r="Q27" s="2">
        <f t="shared" si="7"/>
        <v>13.281290566850236</v>
      </c>
      <c r="R27" s="2">
        <f t="shared" si="8"/>
        <v>0.31024700000000038</v>
      </c>
      <c r="S27">
        <v>3.306524</v>
      </c>
      <c r="T27">
        <v>3.2822840000000002</v>
      </c>
      <c r="U27">
        <f t="shared" si="9"/>
        <v>-2.4239999999999817E-2</v>
      </c>
      <c r="V27"/>
      <c r="W27" s="1">
        <v>18.51454</v>
      </c>
      <c r="X27" s="1">
        <v>18.881485000000001</v>
      </c>
    </row>
    <row r="28" spans="4:24" x14ac:dyDescent="0.3">
      <c r="D28">
        <v>24</v>
      </c>
      <c r="E28">
        <v>2012</v>
      </c>
      <c r="F28">
        <v>1</v>
      </c>
      <c r="G28">
        <v>31</v>
      </c>
      <c r="H28">
        <v>6.3592120000000003</v>
      </c>
      <c r="I28">
        <v>5.7243950000000003</v>
      </c>
      <c r="J28" s="2">
        <f t="shared" si="0"/>
        <v>-0.63481699999999996</v>
      </c>
      <c r="K28" s="2">
        <f t="shared" si="1"/>
        <v>-4.528151648148147</v>
      </c>
      <c r="L28" s="2">
        <f t="shared" si="2"/>
        <v>-1.9613474999999978</v>
      </c>
      <c r="M28" s="2">
        <f t="shared" si="3"/>
        <v>20.50415734862678</v>
      </c>
      <c r="N28" s="2">
        <f t="shared" si="4"/>
        <v>3.8468840157562414</v>
      </c>
      <c r="O28" s="2">
        <f t="shared" si="5"/>
        <v>8.881278914716237</v>
      </c>
      <c r="P28" s="2">
        <f t="shared" si="6"/>
        <v>0.40299262348899995</v>
      </c>
      <c r="Q28" s="2">
        <f t="shared" si="7"/>
        <v>6.7400701110602386</v>
      </c>
      <c r="R28" s="2">
        <f t="shared" si="8"/>
        <v>0.63481699999999996</v>
      </c>
      <c r="S28">
        <v>4.1439440000000003</v>
      </c>
      <c r="T28">
        <v>3.927359</v>
      </c>
      <c r="U28">
        <f t="shared" si="9"/>
        <v>-0.21658500000000025</v>
      </c>
      <c r="V28"/>
      <c r="W28" s="1">
        <v>14.169878000000001</v>
      </c>
      <c r="X28" s="1">
        <v>14.327498</v>
      </c>
    </row>
    <row r="29" spans="4:24" x14ac:dyDescent="0.3">
      <c r="D29">
        <v>25</v>
      </c>
      <c r="E29">
        <v>2012</v>
      </c>
      <c r="F29">
        <v>2</v>
      </c>
      <c r="G29">
        <v>29</v>
      </c>
      <c r="H29">
        <v>6.000515</v>
      </c>
      <c r="I29">
        <v>6.0212640000000004</v>
      </c>
      <c r="J29" s="2">
        <f t="shared" si="0"/>
        <v>2.074900000000035E-2</v>
      </c>
      <c r="K29" s="2">
        <f t="shared" si="1"/>
        <v>-4.2312826481481469</v>
      </c>
      <c r="L29" s="2">
        <f t="shared" si="2"/>
        <v>-2.3200444999999981</v>
      </c>
      <c r="M29" s="2">
        <f t="shared" si="3"/>
        <v>17.903752848519595</v>
      </c>
      <c r="N29" s="2">
        <f t="shared" si="4"/>
        <v>5.3826064819802406</v>
      </c>
      <c r="O29" s="2">
        <f t="shared" si="5"/>
        <v>9.8167640357815351</v>
      </c>
      <c r="P29" s="2">
        <f t="shared" si="6"/>
        <v>4.3052100100001453E-4</v>
      </c>
      <c r="Q29" s="2">
        <f t="shared" si="7"/>
        <v>5.2867597963202391</v>
      </c>
      <c r="R29" s="2">
        <f t="shared" si="8"/>
        <v>2.074900000000035E-2</v>
      </c>
      <c r="S29">
        <v>4.8668040000000001</v>
      </c>
      <c r="T29">
        <v>5.1388389999999999</v>
      </c>
      <c r="U29">
        <f t="shared" si="9"/>
        <v>0.2720349999999998</v>
      </c>
      <c r="V29"/>
      <c r="W29" s="1">
        <v>11.696740999999999</v>
      </c>
      <c r="X29" s="1">
        <v>11.818678</v>
      </c>
    </row>
    <row r="30" spans="4:24" x14ac:dyDescent="0.3">
      <c r="D30">
        <v>26</v>
      </c>
      <c r="E30">
        <v>2012</v>
      </c>
      <c r="F30">
        <v>3</v>
      </c>
      <c r="G30">
        <v>31</v>
      </c>
      <c r="H30">
        <v>6.0960729999999996</v>
      </c>
      <c r="I30">
        <v>6.2946020000000003</v>
      </c>
      <c r="J30" s="2">
        <f t="shared" si="0"/>
        <v>0.19852900000000062</v>
      </c>
      <c r="K30" s="2">
        <f t="shared" si="1"/>
        <v>-3.9579446481481471</v>
      </c>
      <c r="L30" s="2">
        <f t="shared" si="2"/>
        <v>-2.2244864999999985</v>
      </c>
      <c r="M30" s="2">
        <f t="shared" si="3"/>
        <v>15.665325837804559</v>
      </c>
      <c r="N30" s="2">
        <f t="shared" si="4"/>
        <v>4.9483401886822431</v>
      </c>
      <c r="O30" s="2">
        <f t="shared" si="5"/>
        <v>8.8043944375527978</v>
      </c>
      <c r="P30" s="2">
        <f t="shared" si="6"/>
        <v>3.9413763841000246E-2</v>
      </c>
      <c r="Q30" s="2">
        <f t="shared" si="7"/>
        <v>4.1045037918062413</v>
      </c>
      <c r="R30" s="2">
        <f t="shared" si="8"/>
        <v>0.19852900000000062</v>
      </c>
      <c r="S30">
        <v>4.7258519999999997</v>
      </c>
      <c r="T30">
        <v>4.2618510000000001</v>
      </c>
      <c r="U30">
        <f t="shared" si="9"/>
        <v>-0.46400099999999966</v>
      </c>
      <c r="V30"/>
      <c r="W30" s="1">
        <v>6.7527619999999997</v>
      </c>
      <c r="X30" s="1">
        <v>6.7781269999999996</v>
      </c>
    </row>
    <row r="31" spans="4:24" x14ac:dyDescent="0.3">
      <c r="D31">
        <v>27</v>
      </c>
      <c r="E31">
        <v>2012</v>
      </c>
      <c r="F31">
        <v>4</v>
      </c>
      <c r="G31">
        <v>30</v>
      </c>
      <c r="H31">
        <v>8.3277219999999996</v>
      </c>
      <c r="I31">
        <v>8.0125010000000003</v>
      </c>
      <c r="J31" s="2">
        <f t="shared" si="0"/>
        <v>-0.31522099999999931</v>
      </c>
      <c r="K31" s="2">
        <f t="shared" si="1"/>
        <v>-2.240045648148147</v>
      </c>
      <c r="L31" s="2">
        <f t="shared" si="2"/>
        <v>7.1625000000015149E-3</v>
      </c>
      <c r="M31" s="2">
        <f t="shared" si="3"/>
        <v>5.0178045057874519</v>
      </c>
      <c r="N31" s="2">
        <f t="shared" si="4"/>
        <v>5.1301406250021703E-5</v>
      </c>
      <c r="O31" s="2">
        <f t="shared" si="5"/>
        <v>-1.6044326954864498E-2</v>
      </c>
      <c r="P31" s="2">
        <f t="shared" si="6"/>
        <v>9.9364278840999562E-2</v>
      </c>
      <c r="Q31" s="2">
        <f t="shared" si="7"/>
        <v>9.4900039422248644E-2</v>
      </c>
      <c r="R31" s="2">
        <f t="shared" si="8"/>
        <v>0.31522099999999931</v>
      </c>
      <c r="S31">
        <v>5.8077240000000003</v>
      </c>
      <c r="T31">
        <v>6.2101850000000001</v>
      </c>
      <c r="U31">
        <f t="shared" si="9"/>
        <v>0.40246099999999974</v>
      </c>
      <c r="V31"/>
      <c r="W31" s="1">
        <v>4.6095480000000002</v>
      </c>
      <c r="X31" s="1">
        <v>4.5989959999999996</v>
      </c>
    </row>
    <row r="32" spans="4:24" x14ac:dyDescent="0.3">
      <c r="D32">
        <v>28</v>
      </c>
      <c r="E32">
        <v>2012</v>
      </c>
      <c r="F32">
        <v>5</v>
      </c>
      <c r="G32">
        <v>31</v>
      </c>
      <c r="H32">
        <v>8.3946439999999996</v>
      </c>
      <c r="I32">
        <v>9.9014100000000003</v>
      </c>
      <c r="J32" s="2">
        <f t="shared" si="0"/>
        <v>1.5067660000000007</v>
      </c>
      <c r="K32" s="2">
        <f t="shared" si="1"/>
        <v>-0.35113664814814705</v>
      </c>
      <c r="L32" s="2">
        <f t="shared" si="2"/>
        <v>7.4084500000001441E-2</v>
      </c>
      <c r="M32" s="2">
        <f t="shared" si="3"/>
        <v>0.12329694567271562</v>
      </c>
      <c r="N32" s="2">
        <f t="shared" si="4"/>
        <v>5.4885131402502138E-3</v>
      </c>
      <c r="O32" s="2">
        <f t="shared" si="5"/>
        <v>-2.6013783009731905E-2</v>
      </c>
      <c r="P32" s="2">
        <f t="shared" si="6"/>
        <v>2.2703437787560024</v>
      </c>
      <c r="Q32" s="2">
        <f t="shared" si="7"/>
        <v>2.4990883033502569</v>
      </c>
      <c r="R32" s="2">
        <f t="shared" si="8"/>
        <v>1.5067660000000007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9.2757249999999996</v>
      </c>
      <c r="I33">
        <v>11.643750000000001</v>
      </c>
      <c r="J33" s="2">
        <f t="shared" si="0"/>
        <v>2.3680250000000012</v>
      </c>
      <c r="K33" s="2">
        <f t="shared" si="1"/>
        <v>1.3912033518518534</v>
      </c>
      <c r="L33" s="2">
        <f t="shared" si="2"/>
        <v>0.95516550000000144</v>
      </c>
      <c r="M33" s="2">
        <f t="shared" si="3"/>
        <v>1.9354467662038317</v>
      </c>
      <c r="N33" s="2">
        <f t="shared" si="4"/>
        <v>0.91234113239025272</v>
      </c>
      <c r="O33" s="2">
        <f t="shared" si="5"/>
        <v>1.3288294451732534</v>
      </c>
      <c r="P33" s="2">
        <f t="shared" si="6"/>
        <v>5.6075424006250056</v>
      </c>
      <c r="Q33" s="2">
        <f t="shared" si="7"/>
        <v>11.043595099290267</v>
      </c>
      <c r="R33" s="2">
        <f t="shared" si="8"/>
        <v>2.3680250000000012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11.150831999999999</v>
      </c>
      <c r="I34">
        <v>14.857324999999999</v>
      </c>
      <c r="J34" s="2">
        <f t="shared" si="0"/>
        <v>3.706493</v>
      </c>
      <c r="K34" s="2">
        <f t="shared" si="1"/>
        <v>4.6047783518518521</v>
      </c>
      <c r="L34" s="2">
        <f t="shared" si="2"/>
        <v>2.8302725000000013</v>
      </c>
      <c r="M34" s="2">
        <f t="shared" si="3"/>
        <v>21.20398366968346</v>
      </c>
      <c r="N34" s="2">
        <f t="shared" si="4"/>
        <v>8.010442424256258</v>
      </c>
      <c r="O34" s="2">
        <f t="shared" si="5"/>
        <v>13.032777537841627</v>
      </c>
      <c r="P34" s="2">
        <f t="shared" si="6"/>
        <v>13.738090359049</v>
      </c>
      <c r="Q34" s="2">
        <f t="shared" si="7"/>
        <v>42.72930320199027</v>
      </c>
      <c r="R34" s="2">
        <f t="shared" si="8"/>
        <v>3.706493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11.411343</v>
      </c>
      <c r="I35">
        <v>15.432864</v>
      </c>
      <c r="J35" s="2">
        <f t="shared" si="0"/>
        <v>4.0215209999999999</v>
      </c>
      <c r="K35" s="2">
        <f t="shared" si="1"/>
        <v>5.180317351851853</v>
      </c>
      <c r="L35" s="2">
        <f t="shared" si="2"/>
        <v>3.0907835000000023</v>
      </c>
      <c r="M35" s="2">
        <f t="shared" si="3"/>
        <v>26.835687865897395</v>
      </c>
      <c r="N35" s="2">
        <f t="shared" si="4"/>
        <v>9.5529426438722638</v>
      </c>
      <c r="O35" s="2">
        <f t="shared" si="5"/>
        <v>16.011239395867413</v>
      </c>
      <c r="P35" s="2">
        <f t="shared" si="6"/>
        <v>16.172631153440999</v>
      </c>
      <c r="Q35" s="2">
        <f t="shared" si="7"/>
        <v>50.584875300720284</v>
      </c>
      <c r="R35" s="2">
        <f t="shared" si="8"/>
        <v>4.0215209999999999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10.313846</v>
      </c>
      <c r="I36">
        <v>12.870347000000001</v>
      </c>
      <c r="J36" s="2">
        <f t="shared" si="0"/>
        <v>2.5565010000000008</v>
      </c>
      <c r="K36" s="2">
        <f t="shared" si="1"/>
        <v>2.6178003518518533</v>
      </c>
      <c r="L36" s="2">
        <f t="shared" si="2"/>
        <v>1.9932865000000017</v>
      </c>
      <c r="M36" s="2">
        <f t="shared" si="3"/>
        <v>6.8528786821556871</v>
      </c>
      <c r="N36" s="2">
        <f t="shared" si="4"/>
        <v>3.9731910710822569</v>
      </c>
      <c r="O36" s="2">
        <f t="shared" si="5"/>
        <v>5.2180261010415538</v>
      </c>
      <c r="P36" s="2">
        <f t="shared" si="6"/>
        <v>6.5356973630010042</v>
      </c>
      <c r="Q36" s="2">
        <f t="shared" si="7"/>
        <v>20.700566295156275</v>
      </c>
      <c r="R36" s="2">
        <f t="shared" si="8"/>
        <v>2.5565010000000008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8.9408370000000001</v>
      </c>
      <c r="I37">
        <v>10.587904999999999</v>
      </c>
      <c r="J37" s="2">
        <f t="shared" si="0"/>
        <v>1.6470679999999991</v>
      </c>
      <c r="K37" s="2">
        <f t="shared" si="1"/>
        <v>0.33535835185185192</v>
      </c>
      <c r="L37" s="2">
        <f t="shared" si="2"/>
        <v>0.62027750000000204</v>
      </c>
      <c r="M37" s="2">
        <f t="shared" si="3"/>
        <v>0.11246522415679051</v>
      </c>
      <c r="N37" s="2">
        <f t="shared" si="4"/>
        <v>0.38474417700625252</v>
      </c>
      <c r="O37" s="2">
        <f t="shared" si="5"/>
        <v>0.20801524009078776</v>
      </c>
      <c r="P37" s="2">
        <f t="shared" si="6"/>
        <v>2.7128329966239968</v>
      </c>
      <c r="Q37" s="2">
        <f t="shared" si="7"/>
        <v>5.1408556163702555</v>
      </c>
      <c r="R37" s="2">
        <f t="shared" si="8"/>
        <v>1.6470679999999991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7.986631</v>
      </c>
      <c r="I38">
        <v>8.4551409999999994</v>
      </c>
      <c r="J38" s="2">
        <f t="shared" si="0"/>
        <v>0.46850999999999932</v>
      </c>
      <c r="K38" s="2">
        <f t="shared" si="1"/>
        <v>-1.797405648148148</v>
      </c>
      <c r="L38" s="2">
        <f t="shared" si="2"/>
        <v>-0.33392849999999807</v>
      </c>
      <c r="M38" s="2">
        <f t="shared" si="3"/>
        <v>3.230667063994864</v>
      </c>
      <c r="N38" s="2">
        <f t="shared" si="4"/>
        <v>0.11150824311224872</v>
      </c>
      <c r="O38" s="2">
        <f t="shared" si="5"/>
        <v>0.60020497197763534</v>
      </c>
      <c r="P38" s="2">
        <f t="shared" si="6"/>
        <v>0.21950162009999935</v>
      </c>
      <c r="Q38" s="2">
        <f t="shared" si="7"/>
        <v>1.8112180142250335E-2</v>
      </c>
      <c r="R38" s="2">
        <f t="shared" si="8"/>
        <v>0.46850999999999932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6.0168030000000003</v>
      </c>
      <c r="I39">
        <v>6.7407919999999999</v>
      </c>
      <c r="J39" s="2">
        <f t="shared" si="0"/>
        <v>0.72398899999999955</v>
      </c>
      <c r="K39" s="2">
        <f t="shared" si="1"/>
        <v>-3.5117546481481474</v>
      </c>
      <c r="L39" s="2">
        <f t="shared" si="2"/>
        <v>-2.3037564999999978</v>
      </c>
      <c r="M39" s="2">
        <f t="shared" si="3"/>
        <v>12.332420708790119</v>
      </c>
      <c r="N39" s="2">
        <f t="shared" si="4"/>
        <v>5.3072940112922398</v>
      </c>
      <c r="O39" s="2">
        <f t="shared" si="5"/>
        <v>8.090227597076499</v>
      </c>
      <c r="P39" s="2">
        <f t="shared" si="6"/>
        <v>0.52416007212099935</v>
      </c>
      <c r="Q39" s="2">
        <f t="shared" si="7"/>
        <v>2.4956653540562446</v>
      </c>
      <c r="R39" s="2">
        <f t="shared" si="8"/>
        <v>0.72398899999999955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5.0073090000000002</v>
      </c>
      <c r="I40">
        <v>4.9180770000000003</v>
      </c>
      <c r="J40" s="2">
        <f t="shared" si="0"/>
        <v>-8.9231999999999978E-2</v>
      </c>
      <c r="K40" s="2">
        <f t="shared" si="1"/>
        <v>-5.3344696481481471</v>
      </c>
      <c r="L40" s="2">
        <f t="shared" si="2"/>
        <v>-3.3132504999999979</v>
      </c>
      <c r="M40" s="2">
        <f t="shared" si="3"/>
        <v>28.456566427013815</v>
      </c>
      <c r="N40" s="2">
        <f t="shared" si="4"/>
        <v>10.977628875750236</v>
      </c>
      <c r="O40" s="2">
        <f t="shared" si="5"/>
        <v>17.674434228961662</v>
      </c>
      <c r="P40" s="2">
        <f t="shared" si="6"/>
        <v>7.9623498239999955E-3</v>
      </c>
      <c r="Q40" s="2">
        <f t="shared" si="7"/>
        <v>11.576887162806235</v>
      </c>
      <c r="R40" s="2">
        <f t="shared" si="8"/>
        <v>8.9231999999999978E-2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5.339283</v>
      </c>
      <c r="I41">
        <v>6.1956850000000001</v>
      </c>
      <c r="J41" s="2">
        <f t="shared" si="0"/>
        <v>0.85640200000000011</v>
      </c>
      <c r="K41" s="2">
        <f t="shared" si="1"/>
        <v>-4.0568616481481472</v>
      </c>
      <c r="L41" s="2">
        <f t="shared" si="2"/>
        <v>-2.9812764999999981</v>
      </c>
      <c r="M41" s="2">
        <f t="shared" si="3"/>
        <v>16.458126432215302</v>
      </c>
      <c r="N41" s="2">
        <f t="shared" si="4"/>
        <v>8.8880095694522385</v>
      </c>
      <c r="O41" s="2">
        <f t="shared" si="5"/>
        <v>12.094626295375333</v>
      </c>
      <c r="P41" s="2">
        <f t="shared" si="6"/>
        <v>0.73342438560400014</v>
      </c>
      <c r="Q41" s="2">
        <f t="shared" si="7"/>
        <v>4.5150916407502413</v>
      </c>
      <c r="R41" s="2">
        <f t="shared" si="8"/>
        <v>0.85640200000000011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6.6472230000000003</v>
      </c>
      <c r="I42">
        <v>7.492057</v>
      </c>
      <c r="J42" s="2">
        <f t="shared" si="0"/>
        <v>0.84483399999999964</v>
      </c>
      <c r="K42" s="2">
        <f t="shared" si="1"/>
        <v>-2.7604896481481473</v>
      </c>
      <c r="L42" s="2">
        <f t="shared" si="2"/>
        <v>-1.6733364999999978</v>
      </c>
      <c r="M42" s="2">
        <f t="shared" si="3"/>
        <v>7.6203030975330828</v>
      </c>
      <c r="N42" s="2">
        <f t="shared" si="4"/>
        <v>2.8000550422322426</v>
      </c>
      <c r="O42" s="2">
        <f t="shared" si="5"/>
        <v>4.6192280861184463</v>
      </c>
      <c r="P42" s="2">
        <f t="shared" si="6"/>
        <v>0.7137444875559994</v>
      </c>
      <c r="Q42" s="2">
        <f t="shared" si="7"/>
        <v>0.68641639250624698</v>
      </c>
      <c r="R42" s="2">
        <f t="shared" si="8"/>
        <v>0.84483399999999964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7.6188520000000004</v>
      </c>
      <c r="I43">
        <v>8.5971530000000005</v>
      </c>
      <c r="J43" s="2">
        <f t="shared" si="0"/>
        <v>0.97830100000000009</v>
      </c>
      <c r="K43" s="2">
        <f t="shared" si="1"/>
        <v>-1.6553936481481468</v>
      </c>
      <c r="L43" s="2">
        <f t="shared" si="2"/>
        <v>-0.70170749999999771</v>
      </c>
      <c r="M43" s="2">
        <f t="shared" si="3"/>
        <v>2.7403281303292304</v>
      </c>
      <c r="N43" s="2">
        <f t="shared" si="4"/>
        <v>0.49239341555624677</v>
      </c>
      <c r="O43" s="2">
        <f t="shared" si="5"/>
        <v>1.161602138357912</v>
      </c>
      <c r="P43" s="2">
        <f t="shared" si="6"/>
        <v>0.95707284660100012</v>
      </c>
      <c r="Q43" s="2">
        <f t="shared" si="7"/>
        <v>7.650396424225131E-2</v>
      </c>
      <c r="R43" s="2">
        <f t="shared" si="8"/>
        <v>0.97830100000000009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8.8921250000000001</v>
      </c>
      <c r="I44">
        <v>11.077218</v>
      </c>
      <c r="J44" s="2">
        <f t="shared" si="0"/>
        <v>2.1850930000000002</v>
      </c>
      <c r="K44" s="2">
        <f t="shared" si="1"/>
        <v>0.82467135185185292</v>
      </c>
      <c r="L44" s="2">
        <f t="shared" si="2"/>
        <v>0.57156550000000195</v>
      </c>
      <c r="M44" s="2">
        <f t="shared" si="3"/>
        <v>0.68008283856516261</v>
      </c>
      <c r="N44" s="2">
        <f t="shared" si="4"/>
        <v>0.32668712079025225</v>
      </c>
      <c r="O44" s="2">
        <f t="shared" si="5"/>
        <v>0.47135369355688184</v>
      </c>
      <c r="P44" s="2">
        <f t="shared" si="6"/>
        <v>4.7746314186490011</v>
      </c>
      <c r="Q44" s="2">
        <f t="shared" si="7"/>
        <v>7.5991660856222616</v>
      </c>
      <c r="R44" s="2">
        <f t="shared" si="8"/>
        <v>2.1850930000000002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10.008660000000001</v>
      </c>
      <c r="I45">
        <v>13.704166000000001</v>
      </c>
      <c r="J45" s="2">
        <f t="shared" si="0"/>
        <v>3.695506</v>
      </c>
      <c r="K45" s="2">
        <f t="shared" si="1"/>
        <v>3.4516193518518534</v>
      </c>
      <c r="L45" s="2">
        <f t="shared" si="2"/>
        <v>1.6881005000000027</v>
      </c>
      <c r="M45" s="2">
        <f t="shared" si="3"/>
        <v>11.913676150078208</v>
      </c>
      <c r="N45" s="2">
        <f t="shared" si="4"/>
        <v>2.8496832981002589</v>
      </c>
      <c r="O45" s="2">
        <f t="shared" si="5"/>
        <v>5.826680353670799</v>
      </c>
      <c r="P45" s="2">
        <f t="shared" si="6"/>
        <v>13.656764596036</v>
      </c>
      <c r="Q45" s="2">
        <f t="shared" si="7"/>
        <v>28.983218946842278</v>
      </c>
      <c r="R45" s="2">
        <f t="shared" si="8"/>
        <v>3.695506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11.4452</v>
      </c>
      <c r="I46">
        <v>16.750347000000001</v>
      </c>
      <c r="J46" s="2">
        <f t="shared" si="0"/>
        <v>5.3051470000000016</v>
      </c>
      <c r="K46" s="2">
        <f t="shared" si="1"/>
        <v>6.4978003518518541</v>
      </c>
      <c r="L46" s="2">
        <f t="shared" si="2"/>
        <v>3.1246405000000017</v>
      </c>
      <c r="M46" s="2">
        <f t="shared" si="3"/>
        <v>42.221409412526079</v>
      </c>
      <c r="N46" s="2">
        <f t="shared" si="4"/>
        <v>9.7633782542402603</v>
      </c>
      <c r="O46" s="2">
        <f t="shared" si="5"/>
        <v>20.303290140310565</v>
      </c>
      <c r="P46" s="2">
        <f t="shared" si="6"/>
        <v>28.144584691609015</v>
      </c>
      <c r="Q46" s="2">
        <f t="shared" si="7"/>
        <v>71.0613172951563</v>
      </c>
      <c r="R46" s="2">
        <f t="shared" si="8"/>
        <v>5.3051470000000016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11.095675999999999</v>
      </c>
      <c r="I47">
        <v>15.772145</v>
      </c>
      <c r="J47" s="2">
        <f t="shared" si="0"/>
        <v>4.6764690000000009</v>
      </c>
      <c r="K47" s="2">
        <f t="shared" si="1"/>
        <v>5.5195983518518528</v>
      </c>
      <c r="L47" s="2">
        <f t="shared" si="2"/>
        <v>2.7751165000000011</v>
      </c>
      <c r="M47" s="2">
        <f t="shared" si="3"/>
        <v>30.46596596576569</v>
      </c>
      <c r="N47" s="2">
        <f t="shared" si="4"/>
        <v>7.701271588572256</v>
      </c>
      <c r="O47" s="2">
        <f t="shared" si="5"/>
        <v>15.317528459596888</v>
      </c>
      <c r="P47" s="2">
        <f t="shared" si="6"/>
        <v>21.869362307961008</v>
      </c>
      <c r="Q47" s="2">
        <f t="shared" si="7"/>
        <v>55.526126463810279</v>
      </c>
      <c r="R47" s="2">
        <f t="shared" si="8"/>
        <v>4.6764690000000009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9.76661</v>
      </c>
      <c r="I48">
        <v>13.215868</v>
      </c>
      <c r="J48" s="2">
        <f t="shared" si="0"/>
        <v>3.4492580000000004</v>
      </c>
      <c r="K48" s="2">
        <f t="shared" si="1"/>
        <v>2.9633213518518531</v>
      </c>
      <c r="L48" s="2">
        <f t="shared" si="2"/>
        <v>1.4460505000000019</v>
      </c>
      <c r="M48" s="2">
        <f t="shared" si="3"/>
        <v>8.7812734343410934</v>
      </c>
      <c r="N48" s="2">
        <f t="shared" si="4"/>
        <v>2.0910620485502553</v>
      </c>
      <c r="O48" s="2">
        <f t="shared" si="5"/>
        <v>4.2851123225060537</v>
      </c>
      <c r="P48" s="2">
        <f t="shared" si="6"/>
        <v>11.897380750564002</v>
      </c>
      <c r="Q48" s="2">
        <f t="shared" si="7"/>
        <v>23.964045310172274</v>
      </c>
      <c r="R48" s="2">
        <f t="shared" si="8"/>
        <v>3.4492580000000004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8.5710130000000007</v>
      </c>
      <c r="I49">
        <v>9.9914310000000004</v>
      </c>
      <c r="J49" s="2">
        <f t="shared" si="0"/>
        <v>1.4204179999999997</v>
      </c>
      <c r="K49" s="2">
        <f t="shared" si="1"/>
        <v>-0.26111564814814692</v>
      </c>
      <c r="L49" s="2">
        <f t="shared" si="2"/>
        <v>0.25045350000000255</v>
      </c>
      <c r="M49" s="2">
        <f t="shared" si="3"/>
        <v>6.8181381707826866E-2</v>
      </c>
      <c r="N49" s="2">
        <f t="shared" si="4"/>
        <v>6.2726955662251282E-2</v>
      </c>
      <c r="O49" s="2">
        <f t="shared" si="5"/>
        <v>-6.5397327983472586E-2</v>
      </c>
      <c r="P49" s="2">
        <f t="shared" si="6"/>
        <v>2.0175872947239992</v>
      </c>
      <c r="Q49" s="2">
        <f t="shared" si="7"/>
        <v>2.7918115695122578</v>
      </c>
      <c r="R49" s="2">
        <f t="shared" si="8"/>
        <v>1.4204179999999997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6.8527420000000001</v>
      </c>
      <c r="I50">
        <v>7.4102540000000001</v>
      </c>
      <c r="J50" s="2">
        <f t="shared" si="0"/>
        <v>0.55751200000000001</v>
      </c>
      <c r="K50" s="2">
        <f t="shared" si="1"/>
        <v>-2.8422926481481472</v>
      </c>
      <c r="L50" s="2">
        <f t="shared" si="2"/>
        <v>-1.467817499999998</v>
      </c>
      <c r="M50" s="2">
        <f t="shared" si="3"/>
        <v>8.0786274977170081</v>
      </c>
      <c r="N50" s="2">
        <f t="shared" si="4"/>
        <v>2.154488213306244</v>
      </c>
      <c r="O50" s="2">
        <f t="shared" si="5"/>
        <v>4.1719668890731869</v>
      </c>
      <c r="P50" s="2">
        <f t="shared" si="6"/>
        <v>0.31081963014399999</v>
      </c>
      <c r="Q50" s="2">
        <f t="shared" si="7"/>
        <v>0.82865610333024631</v>
      </c>
      <c r="R50" s="2">
        <f t="shared" si="8"/>
        <v>0.55751200000000001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5.1288710000000002</v>
      </c>
      <c r="I51">
        <v>4.2807459999999997</v>
      </c>
      <c r="J51" s="2">
        <f t="shared" si="0"/>
        <v>-0.84812500000000046</v>
      </c>
      <c r="K51" s="2">
        <f t="shared" si="1"/>
        <v>-5.9718006481481476</v>
      </c>
      <c r="L51" s="2">
        <f t="shared" si="2"/>
        <v>-3.1916884999999979</v>
      </c>
      <c r="M51" s="2">
        <f t="shared" si="3"/>
        <v>35.662402981222634</v>
      </c>
      <c r="N51" s="2">
        <f t="shared" si="4"/>
        <v>10.186875481032237</v>
      </c>
      <c r="O51" s="2">
        <f t="shared" si="5"/>
        <v>19.060127452986976</v>
      </c>
      <c r="P51" s="2">
        <f t="shared" si="6"/>
        <v>0.7193160156250008</v>
      </c>
      <c r="Q51" s="2">
        <f t="shared" si="7"/>
        <v>16.320093114782235</v>
      </c>
      <c r="R51" s="2">
        <f t="shared" si="8"/>
        <v>0.84812500000000046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6.1718659999999996</v>
      </c>
      <c r="I52">
        <v>5.2900869999999998</v>
      </c>
      <c r="J52" s="2">
        <f t="shared" si="0"/>
        <v>-0.88177899999999987</v>
      </c>
      <c r="K52" s="2">
        <f t="shared" si="1"/>
        <v>-4.9624596481481476</v>
      </c>
      <c r="L52" s="2">
        <f t="shared" si="2"/>
        <v>-2.1486934999999985</v>
      </c>
      <c r="M52" s="2">
        <f t="shared" si="3"/>
        <v>24.626005759498636</v>
      </c>
      <c r="N52" s="2">
        <f t="shared" si="4"/>
        <v>4.6168837569422436</v>
      </c>
      <c r="O52" s="2">
        <f t="shared" si="5"/>
        <v>10.662804789988204</v>
      </c>
      <c r="P52" s="2">
        <f t="shared" si="6"/>
        <v>0.77753420484099978</v>
      </c>
      <c r="Q52" s="2">
        <f t="shared" si="7"/>
        <v>9.1837635732562397</v>
      </c>
      <c r="R52" s="2">
        <f t="shared" si="8"/>
        <v>0.88177899999999987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6.9872459999999998</v>
      </c>
      <c r="I53">
        <v>5.9716139999999998</v>
      </c>
      <c r="J53" s="2">
        <f t="shared" si="0"/>
        <v>-1.0156320000000001</v>
      </c>
      <c r="K53" s="2">
        <f t="shared" si="1"/>
        <v>-4.2809326481481476</v>
      </c>
      <c r="L53" s="2">
        <f t="shared" si="2"/>
        <v>-1.3333134999999983</v>
      </c>
      <c r="M53" s="2">
        <f t="shared" si="3"/>
        <v>18.326384337980713</v>
      </c>
      <c r="N53" s="2">
        <f t="shared" si="4"/>
        <v>1.7777248892822455</v>
      </c>
      <c r="O53" s="2">
        <f t="shared" si="5"/>
        <v>5.7078252923666675</v>
      </c>
      <c r="P53" s="2">
        <f t="shared" si="6"/>
        <v>1.0315083594240002</v>
      </c>
      <c r="Q53" s="2">
        <f t="shared" si="7"/>
        <v>5.5175449619702421</v>
      </c>
      <c r="R53" s="2">
        <f t="shared" si="8"/>
        <v>1.0156320000000001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8.2935210000000001</v>
      </c>
      <c r="I54">
        <v>7.3243400000000003</v>
      </c>
      <c r="J54" s="2">
        <f t="shared" si="0"/>
        <v>-0.96918099999999985</v>
      </c>
      <c r="K54" s="2">
        <f t="shared" si="1"/>
        <v>-2.928206648148147</v>
      </c>
      <c r="L54" s="2">
        <f t="shared" si="2"/>
        <v>-2.7038499999997967E-2</v>
      </c>
      <c r="M54" s="2">
        <f t="shared" si="3"/>
        <v>8.5743941742590053</v>
      </c>
      <c r="N54" s="2">
        <f t="shared" si="4"/>
        <v>7.3108048224989003E-4</v>
      </c>
      <c r="O54" s="2">
        <f t="shared" si="5"/>
        <v>7.9174315455947719E-2</v>
      </c>
      <c r="P54" s="2">
        <f t="shared" si="6"/>
        <v>0.93931181076099968</v>
      </c>
      <c r="Q54" s="2">
        <f t="shared" si="7"/>
        <v>0.99245329218024569</v>
      </c>
      <c r="R54" s="2">
        <f t="shared" si="8"/>
        <v>0.96918099999999985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7.9591609999999999</v>
      </c>
      <c r="I55">
        <v>8.8320469999999993</v>
      </c>
      <c r="J55" s="2">
        <f t="shared" si="0"/>
        <v>0.87288599999999938</v>
      </c>
      <c r="K55" s="2">
        <f t="shared" si="1"/>
        <v>-1.420499648148148</v>
      </c>
      <c r="L55" s="2">
        <f t="shared" si="2"/>
        <v>-0.36139849999999818</v>
      </c>
      <c r="M55" s="2">
        <f t="shared" si="3"/>
        <v>2.0178192503890124</v>
      </c>
      <c r="N55" s="2">
        <f t="shared" si="4"/>
        <v>0.1306088758022487</v>
      </c>
      <c r="O55" s="2">
        <f t="shared" si="5"/>
        <v>0.51336644209126592</v>
      </c>
      <c r="P55" s="2">
        <f t="shared" si="6"/>
        <v>0.76192996899599896</v>
      </c>
      <c r="Q55" s="2">
        <f t="shared" si="7"/>
        <v>0.26161946265625124</v>
      </c>
      <c r="R55" s="2">
        <f t="shared" si="8"/>
        <v>0.87288599999999938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9.12744</v>
      </c>
      <c r="I56">
        <v>11.221339</v>
      </c>
      <c r="J56" s="2">
        <f t="shared" si="0"/>
        <v>2.0938990000000004</v>
      </c>
      <c r="K56" s="2">
        <f t="shared" si="1"/>
        <v>0.96879235185185308</v>
      </c>
      <c r="L56" s="2">
        <f t="shared" si="2"/>
        <v>0.80688050000000189</v>
      </c>
      <c r="M56" s="2">
        <f t="shared" si="3"/>
        <v>0.93855862100664467</v>
      </c>
      <c r="N56" s="2">
        <f t="shared" si="4"/>
        <v>0.65105614128025302</v>
      </c>
      <c r="O56" s="2">
        <f t="shared" si="5"/>
        <v>0.78169965725840096</v>
      </c>
      <c r="P56" s="2">
        <f t="shared" si="6"/>
        <v>4.3844130222010014</v>
      </c>
      <c r="Q56" s="2">
        <f t="shared" si="7"/>
        <v>8.4145217076202634</v>
      </c>
      <c r="R56" s="2">
        <f t="shared" si="8"/>
        <v>2.0938990000000004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9.9504699999999993</v>
      </c>
      <c r="I57">
        <v>13.324306</v>
      </c>
      <c r="J57" s="2">
        <f t="shared" si="0"/>
        <v>3.3738360000000007</v>
      </c>
      <c r="K57" s="2">
        <f t="shared" si="1"/>
        <v>3.0717593518518527</v>
      </c>
      <c r="L57" s="2">
        <f t="shared" si="2"/>
        <v>1.6299105000000012</v>
      </c>
      <c r="M57" s="2">
        <f t="shared" si="3"/>
        <v>9.4357055156893139</v>
      </c>
      <c r="N57" s="2">
        <f t="shared" si="4"/>
        <v>2.6566082380102536</v>
      </c>
      <c r="O57" s="2">
        <f t="shared" si="5"/>
        <v>5.0066928210565322</v>
      </c>
      <c r="P57" s="2">
        <f t="shared" si="6"/>
        <v>11.382769354896006</v>
      </c>
      <c r="Q57" s="2">
        <f t="shared" si="7"/>
        <v>25.037479036262269</v>
      </c>
      <c r="R57" s="2">
        <f t="shared" si="8"/>
        <v>3.3738360000000007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11.465539</v>
      </c>
      <c r="I58">
        <v>16.180609</v>
      </c>
      <c r="J58" s="2">
        <f t="shared" si="0"/>
        <v>4.7150700000000008</v>
      </c>
      <c r="K58" s="2">
        <f t="shared" si="1"/>
        <v>5.9280623518518532</v>
      </c>
      <c r="L58" s="2">
        <f t="shared" si="2"/>
        <v>3.1449795000000016</v>
      </c>
      <c r="M58" s="2">
        <f t="shared" si="3"/>
        <v>35.141923247443323</v>
      </c>
      <c r="N58" s="2">
        <f t="shared" si="4"/>
        <v>9.8908960554202601</v>
      </c>
      <c r="O58" s="2">
        <f t="shared" si="5"/>
        <v>18.643634571295873</v>
      </c>
      <c r="P58" s="2">
        <f t="shared" si="6"/>
        <v>22.231885104900009</v>
      </c>
      <c r="Q58" s="2">
        <f t="shared" si="7"/>
        <v>61.780378142450289</v>
      </c>
      <c r="R58" s="2">
        <f t="shared" si="8"/>
        <v>4.7150700000000008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11.383589000000001</v>
      </c>
      <c r="I59">
        <v>15.435485</v>
      </c>
      <c r="J59" s="2">
        <f t="shared" si="0"/>
        <v>4.0518959999999993</v>
      </c>
      <c r="K59" s="2">
        <f t="shared" si="1"/>
        <v>5.1829383518518526</v>
      </c>
      <c r="L59" s="2">
        <f t="shared" si="2"/>
        <v>3.0630295000000025</v>
      </c>
      <c r="M59" s="2">
        <f t="shared" si="3"/>
        <v>26.862849959096799</v>
      </c>
      <c r="N59" s="2">
        <f t="shared" si="4"/>
        <v>9.3821497178702646</v>
      </c>
      <c r="O59" s="2">
        <f t="shared" si="5"/>
        <v>15.875493068403618</v>
      </c>
      <c r="P59" s="2">
        <f t="shared" si="6"/>
        <v>16.417861194815995</v>
      </c>
      <c r="Q59" s="2">
        <f t="shared" si="7"/>
        <v>50.622164870550279</v>
      </c>
      <c r="R59" s="2">
        <f t="shared" si="8"/>
        <v>4.0518959999999993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10.278784</v>
      </c>
      <c r="I60">
        <v>13.738193000000001</v>
      </c>
      <c r="J60" s="2">
        <f t="shared" si="0"/>
        <v>3.4594090000000008</v>
      </c>
      <c r="K60" s="2">
        <f t="shared" si="1"/>
        <v>3.4856463518518535</v>
      </c>
      <c r="L60" s="2">
        <f t="shared" si="2"/>
        <v>1.9582245000000018</v>
      </c>
      <c r="M60" s="2">
        <f t="shared" si="3"/>
        <v>12.149730490178134</v>
      </c>
      <c r="N60" s="2">
        <f t="shared" si="4"/>
        <v>3.8346431924002573</v>
      </c>
      <c r="O60" s="2">
        <f t="shared" si="5"/>
        <v>6.8256780845319263</v>
      </c>
      <c r="P60" s="2">
        <f t="shared" si="6"/>
        <v>11.967510629281007</v>
      </c>
      <c r="Q60" s="2">
        <f t="shared" si="7"/>
        <v>29.350752740322278</v>
      </c>
      <c r="R60" s="2">
        <f t="shared" si="8"/>
        <v>3.4594090000000008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9.2576269999999994</v>
      </c>
      <c r="I61">
        <v>11.838914000000001</v>
      </c>
      <c r="J61" s="2">
        <f t="shared" si="0"/>
        <v>2.5812870000000014</v>
      </c>
      <c r="K61" s="2">
        <f t="shared" si="1"/>
        <v>1.5863673518518535</v>
      </c>
      <c r="L61" s="2">
        <f t="shared" si="2"/>
        <v>0.93706750000000127</v>
      </c>
      <c r="M61" s="2">
        <f t="shared" si="3"/>
        <v>2.5165613750214626</v>
      </c>
      <c r="N61" s="2">
        <f t="shared" si="4"/>
        <v>0.87809549955625243</v>
      </c>
      <c r="O61" s="2">
        <f t="shared" si="5"/>
        <v>1.4865332884814388</v>
      </c>
      <c r="P61" s="2">
        <f t="shared" si="6"/>
        <v>6.6630425763690075</v>
      </c>
      <c r="Q61" s="2">
        <f t="shared" si="7"/>
        <v>12.37881838767027</v>
      </c>
      <c r="R61" s="2">
        <f t="shared" si="8"/>
        <v>2.5812870000000014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7.7195650000000002</v>
      </c>
      <c r="I62">
        <v>8.3758119999999998</v>
      </c>
      <c r="J62" s="2">
        <f t="shared" si="0"/>
        <v>0.65624699999999958</v>
      </c>
      <c r="K62" s="2">
        <f t="shared" si="1"/>
        <v>-1.8767346481481475</v>
      </c>
      <c r="L62" s="2">
        <f t="shared" si="2"/>
        <v>-0.60099449999999788</v>
      </c>
      <c r="M62" s="2">
        <f t="shared" si="3"/>
        <v>3.5221329395597509</v>
      </c>
      <c r="N62" s="2">
        <f t="shared" si="4"/>
        <v>0.36119438903024748</v>
      </c>
      <c r="O62" s="2">
        <f t="shared" si="5"/>
        <v>1.1279072014964679</v>
      </c>
      <c r="P62" s="2">
        <f t="shared" si="6"/>
        <v>0.43066012500899947</v>
      </c>
      <c r="Q62" s="2">
        <f t="shared" si="7"/>
        <v>3.0528387562501883E-3</v>
      </c>
      <c r="R62" s="2">
        <f t="shared" si="8"/>
        <v>0.65624699999999958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7.3529270000000002</v>
      </c>
      <c r="I63">
        <v>7.792554</v>
      </c>
      <c r="J63" s="2">
        <f t="shared" si="0"/>
        <v>0.43962699999999977</v>
      </c>
      <c r="K63" s="2">
        <f t="shared" si="1"/>
        <v>-2.4599926481481473</v>
      </c>
      <c r="L63" s="2">
        <f t="shared" si="2"/>
        <v>-0.9676324999999979</v>
      </c>
      <c r="M63" s="2">
        <f t="shared" si="3"/>
        <v>6.0515638289429345</v>
      </c>
      <c r="N63" s="2">
        <f t="shared" si="4"/>
        <v>0.93631265505624595</v>
      </c>
      <c r="O63" s="2">
        <f t="shared" si="5"/>
        <v>2.380368836109207</v>
      </c>
      <c r="P63" s="2">
        <f t="shared" si="6"/>
        <v>0.19327189912899981</v>
      </c>
      <c r="Q63" s="2">
        <f t="shared" si="7"/>
        <v>0.278789808030248</v>
      </c>
      <c r="R63" s="2">
        <f t="shared" si="8"/>
        <v>0.43962699999999977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6.8661390000000004</v>
      </c>
      <c r="I64">
        <v>6.7203629999999999</v>
      </c>
      <c r="J64" s="2">
        <f t="shared" si="0"/>
        <v>-0.14577600000000057</v>
      </c>
      <c r="K64" s="2">
        <f t="shared" si="1"/>
        <v>-3.5321836481481474</v>
      </c>
      <c r="L64" s="2">
        <f t="shared" si="2"/>
        <v>-1.4544204999999977</v>
      </c>
      <c r="M64" s="2">
        <f t="shared" si="3"/>
        <v>12.476321324245156</v>
      </c>
      <c r="N64" s="2">
        <f t="shared" si="4"/>
        <v>2.1153389908202431</v>
      </c>
      <c r="O64" s="2">
        <f t="shared" si="5"/>
        <v>5.1372803076314444</v>
      </c>
      <c r="P64" s="2">
        <f t="shared" si="6"/>
        <v>2.1250642176000166E-2</v>
      </c>
      <c r="Q64" s="2">
        <f t="shared" si="7"/>
        <v>2.5606288386122444</v>
      </c>
      <c r="R64" s="2">
        <f t="shared" si="8"/>
        <v>0.14577600000000057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7.2088080000000003</v>
      </c>
      <c r="I65">
        <v>7.6048359999999997</v>
      </c>
      <c r="J65" s="2">
        <f t="shared" si="0"/>
        <v>0.39602799999999938</v>
      </c>
      <c r="K65" s="2">
        <f t="shared" si="1"/>
        <v>-2.6477106481481476</v>
      </c>
      <c r="L65" s="2">
        <f t="shared" si="2"/>
        <v>-1.1117514999999978</v>
      </c>
      <c r="M65" s="2">
        <f t="shared" si="3"/>
        <v>7.0103716763170842</v>
      </c>
      <c r="N65" s="2">
        <f t="shared" si="4"/>
        <v>1.235991397752245</v>
      </c>
      <c r="O65" s="2">
        <f t="shared" si="5"/>
        <v>2.9435962846446695</v>
      </c>
      <c r="P65" s="2">
        <f t="shared" si="6"/>
        <v>0.1568381767839995</v>
      </c>
      <c r="Q65" s="2">
        <f t="shared" si="7"/>
        <v>0.51226012845224767</v>
      </c>
      <c r="R65" s="2">
        <f t="shared" si="8"/>
        <v>0.39602799999999938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7.791366</v>
      </c>
      <c r="I66">
        <v>8.8436210000000006</v>
      </c>
      <c r="J66" s="2">
        <f t="shared" si="0"/>
        <v>1.0522550000000006</v>
      </c>
      <c r="K66" s="2">
        <f t="shared" si="1"/>
        <v>-1.4089256481481467</v>
      </c>
      <c r="L66" s="2">
        <f t="shared" si="2"/>
        <v>-0.5291934999999981</v>
      </c>
      <c r="M66" s="2">
        <f t="shared" si="3"/>
        <v>1.9850714820096753</v>
      </c>
      <c r="N66" s="2">
        <f t="shared" si="4"/>
        <v>0.28004576044224799</v>
      </c>
      <c r="O66" s="2">
        <f t="shared" si="5"/>
        <v>0.74559429498328356</v>
      </c>
      <c r="P66" s="2">
        <f t="shared" si="6"/>
        <v>1.1072405850250013</v>
      </c>
      <c r="Q66" s="2">
        <f t="shared" si="7"/>
        <v>0.27359333278225262</v>
      </c>
      <c r="R66" s="2">
        <f t="shared" si="8"/>
        <v>1.0522550000000006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7.9396639999999996</v>
      </c>
      <c r="I67">
        <v>10.058611000000001</v>
      </c>
      <c r="J67" s="2">
        <f t="shared" si="0"/>
        <v>2.1189470000000012</v>
      </c>
      <c r="K67" s="2">
        <f t="shared" si="1"/>
        <v>-0.19393564814814646</v>
      </c>
      <c r="L67" s="2">
        <f t="shared" si="2"/>
        <v>-0.3808954999999985</v>
      </c>
      <c r="M67" s="2">
        <f t="shared" si="3"/>
        <v>3.7611035622641661E-2</v>
      </c>
      <c r="N67" s="2">
        <f t="shared" si="4"/>
        <v>0.14508138192024886</v>
      </c>
      <c r="O67" s="2">
        <f t="shared" si="5"/>
        <v>7.3869215669212021E-2</v>
      </c>
      <c r="P67" s="2">
        <f t="shared" si="6"/>
        <v>4.4899363888090056</v>
      </c>
      <c r="Q67" s="2">
        <f t="shared" si="7"/>
        <v>3.0208230166522596</v>
      </c>
      <c r="R67" s="2">
        <f t="shared" si="8"/>
        <v>2.1189470000000012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9.6000589999999999</v>
      </c>
      <c r="I68">
        <v>13.074730000000001</v>
      </c>
      <c r="J68" s="2">
        <f t="shared" si="0"/>
        <v>3.4746710000000007</v>
      </c>
      <c r="K68" s="2">
        <f t="shared" si="1"/>
        <v>2.8221833518518533</v>
      </c>
      <c r="L68" s="2">
        <f t="shared" si="2"/>
        <v>1.2794995000000018</v>
      </c>
      <c r="M68" s="2">
        <f t="shared" si="3"/>
        <v>7.9647188714697617</v>
      </c>
      <c r="N68" s="2">
        <f t="shared" si="4"/>
        <v>1.6371189705002547</v>
      </c>
      <c r="O68" s="2">
        <f t="shared" si="5"/>
        <v>3.6109821876027755</v>
      </c>
      <c r="P68" s="2">
        <f t="shared" si="6"/>
        <v>12.073338558241005</v>
      </c>
      <c r="Q68" s="2">
        <f t="shared" si="7"/>
        <v>22.602137143070273</v>
      </c>
      <c r="R68" s="2">
        <f t="shared" si="8"/>
        <v>3.4746710000000007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11.241293000000001</v>
      </c>
      <c r="I69">
        <v>16.857534000000001</v>
      </c>
      <c r="J69" s="2">
        <f t="shared" ref="J69:J111" si="10">I69-H69</f>
        <v>5.6162410000000005</v>
      </c>
      <c r="K69" s="2">
        <f t="shared" ref="K69:K111" si="11">I69-I$2</f>
        <v>6.6049873518518538</v>
      </c>
      <c r="L69" s="2">
        <f t="shared" ref="L69:L111" si="12">H69-H$2</f>
        <v>2.9207335000000025</v>
      </c>
      <c r="M69" s="2">
        <f t="shared" ref="M69:M111" si="13">K69*K69</f>
        <v>43.625857918122968</v>
      </c>
      <c r="N69" s="2">
        <f t="shared" ref="N69:N111" si="14">L69*L69</f>
        <v>8.5306841780222644</v>
      </c>
      <c r="O69" s="2">
        <f t="shared" ref="O69:O111" si="15">K69*L69</f>
        <v>19.291407825630014</v>
      </c>
      <c r="P69" s="2">
        <f t="shared" ref="P69:P111" si="16">J69*J69</f>
        <v>31.542162970081005</v>
      </c>
      <c r="Q69" s="2">
        <f t="shared" ref="Q69:Q111" si="17">(I69-H$2)*(I69-H$2)</f>
        <v>72.879933613650309</v>
      </c>
      <c r="R69" s="2">
        <f t="shared" ref="R69:R111" si="18">ABS(J69)</f>
        <v>5.6162410000000005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11.402308</v>
      </c>
      <c r="I70">
        <v>18.027048000000001</v>
      </c>
      <c r="J70" s="2">
        <f t="shared" si="10"/>
        <v>6.624740000000001</v>
      </c>
      <c r="K70" s="2">
        <f t="shared" si="11"/>
        <v>7.7745013518518533</v>
      </c>
      <c r="L70" s="2">
        <f t="shared" si="12"/>
        <v>3.0817485000000016</v>
      </c>
      <c r="M70" s="2">
        <f t="shared" si="13"/>
        <v>60.442871269946295</v>
      </c>
      <c r="N70" s="2">
        <f t="shared" si="14"/>
        <v>9.4971738172522588</v>
      </c>
      <c r="O70" s="2">
        <f t="shared" si="15"/>
        <v>23.959057879317434</v>
      </c>
      <c r="P70" s="2">
        <f t="shared" si="16"/>
        <v>43.887180067600013</v>
      </c>
      <c r="Q70" s="2">
        <f t="shared" si="17"/>
        <v>94.215919000632297</v>
      </c>
      <c r="R70" s="2">
        <f t="shared" si="18"/>
        <v>6.624740000000001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11.342434000000001</v>
      </c>
      <c r="I71">
        <v>17.185048999999999</v>
      </c>
      <c r="J71" s="2">
        <f t="shared" si="10"/>
        <v>5.8426149999999986</v>
      </c>
      <c r="K71" s="2">
        <f t="shared" si="11"/>
        <v>6.932502351851852</v>
      </c>
      <c r="L71" s="2">
        <f t="shared" si="12"/>
        <v>3.0218745000000027</v>
      </c>
      <c r="M71" s="2">
        <f t="shared" si="13"/>
        <v>48.059588858431461</v>
      </c>
      <c r="N71" s="2">
        <f t="shared" si="14"/>
        <v>9.1317254937502668</v>
      </c>
      <c r="O71" s="2">
        <f t="shared" si="15"/>
        <v>20.949152078251156</v>
      </c>
      <c r="P71" s="2">
        <f t="shared" si="16"/>
        <v>34.136150038224983</v>
      </c>
      <c r="Q71" s="2">
        <f t="shared" si="17"/>
        <v>78.57917409561027</v>
      </c>
      <c r="R71" s="2">
        <f t="shared" si="18"/>
        <v>5.8426149999999986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9.5645150000000001</v>
      </c>
      <c r="I72">
        <v>14.390521</v>
      </c>
      <c r="J72" s="2">
        <f t="shared" si="10"/>
        <v>4.8260059999999996</v>
      </c>
      <c r="K72" s="2">
        <f t="shared" si="11"/>
        <v>4.1379743518518524</v>
      </c>
      <c r="L72" s="2">
        <f t="shared" si="12"/>
        <v>1.243955500000002</v>
      </c>
      <c r="M72" s="2">
        <f t="shared" si="13"/>
        <v>17.122831736583759</v>
      </c>
      <c r="N72" s="2">
        <f t="shared" si="14"/>
        <v>1.5474252859802549</v>
      </c>
      <c r="O72" s="2">
        <f t="shared" si="15"/>
        <v>5.1474559538450553</v>
      </c>
      <c r="P72" s="2">
        <f t="shared" si="16"/>
        <v>23.290333912035997</v>
      </c>
      <c r="Q72" s="2">
        <f t="shared" si="17"/>
        <v>36.844432611482269</v>
      </c>
      <c r="R72" s="2">
        <f t="shared" si="18"/>
        <v>4.8260059999999996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8.7361509999999996</v>
      </c>
      <c r="I73">
        <v>11.777958</v>
      </c>
      <c r="J73" s="2">
        <f t="shared" si="10"/>
        <v>3.0418070000000004</v>
      </c>
      <c r="K73" s="2">
        <f t="shared" si="11"/>
        <v>1.5254113518518526</v>
      </c>
      <c r="L73" s="2">
        <f t="shared" si="12"/>
        <v>0.41559150000000145</v>
      </c>
      <c r="M73" s="2">
        <f t="shared" si="13"/>
        <v>2.3268797923584965</v>
      </c>
      <c r="N73" s="2">
        <f t="shared" si="14"/>
        <v>0.17271629487225121</v>
      </c>
      <c r="O73" s="2">
        <f t="shared" si="15"/>
        <v>0.63394799183314143</v>
      </c>
      <c r="P73" s="2">
        <f t="shared" si="16"/>
        <v>9.252589825249002</v>
      </c>
      <c r="Q73" s="2">
        <f t="shared" si="17"/>
        <v>11.953604387802262</v>
      </c>
      <c r="R73" s="2">
        <f t="shared" si="18"/>
        <v>3.0418070000000004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6.5638719999999999</v>
      </c>
      <c r="I74">
        <v>8.0507980000000003</v>
      </c>
      <c r="J74" s="2">
        <f t="shared" si="10"/>
        <v>1.4869260000000004</v>
      </c>
      <c r="K74" s="2">
        <f t="shared" si="11"/>
        <v>-2.201748648148147</v>
      </c>
      <c r="L74" s="2">
        <f t="shared" si="12"/>
        <v>-1.7566874999999982</v>
      </c>
      <c r="M74" s="2">
        <f t="shared" si="13"/>
        <v>4.8476971096221924</v>
      </c>
      <c r="N74" s="2">
        <f t="shared" si="14"/>
        <v>3.0859509726562435</v>
      </c>
      <c r="O74" s="2">
        <f t="shared" si="15"/>
        <v>3.8677843283437441</v>
      </c>
      <c r="P74" s="2">
        <f t="shared" si="16"/>
        <v>2.2109489294760012</v>
      </c>
      <c r="Q74" s="2">
        <f t="shared" si="17"/>
        <v>7.2771266882248789E-2</v>
      </c>
      <c r="R74" s="2">
        <f t="shared" si="18"/>
        <v>1.4869260000000004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7.0123899999999999</v>
      </c>
      <c r="I75">
        <v>7.1561149999999998</v>
      </c>
      <c r="J75" s="2">
        <f t="shared" si="10"/>
        <v>0.14372499999999988</v>
      </c>
      <c r="K75" s="2">
        <f t="shared" si="11"/>
        <v>-3.0964316481481475</v>
      </c>
      <c r="L75" s="2">
        <f t="shared" si="12"/>
        <v>-1.3081694999999982</v>
      </c>
      <c r="M75" s="2">
        <f t="shared" si="13"/>
        <v>9.5878889516534525</v>
      </c>
      <c r="N75" s="2">
        <f t="shared" si="14"/>
        <v>1.7113074407302453</v>
      </c>
      <c r="O75" s="2">
        <f t="shared" si="15"/>
        <v>4.0506574409421328</v>
      </c>
      <c r="P75" s="2">
        <f t="shared" si="16"/>
        <v>2.0656875624999967E-2</v>
      </c>
      <c r="Q75" s="2">
        <f t="shared" si="17"/>
        <v>1.3559309935802462</v>
      </c>
      <c r="R75" s="2">
        <f t="shared" si="18"/>
        <v>0.14372499999999988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5.6570869999999998</v>
      </c>
      <c r="I76">
        <v>6.2070230000000004</v>
      </c>
      <c r="J76" s="2">
        <f t="shared" si="10"/>
        <v>0.54993600000000065</v>
      </c>
      <c r="K76" s="2">
        <f t="shared" si="11"/>
        <v>-4.0455236481481469</v>
      </c>
      <c r="L76" s="2">
        <f t="shared" si="12"/>
        <v>-2.6634724999999984</v>
      </c>
      <c r="M76" s="2">
        <f t="shared" si="13"/>
        <v>16.366261587725891</v>
      </c>
      <c r="N76" s="2">
        <f t="shared" si="14"/>
        <v>7.0940857582562415</v>
      </c>
      <c r="O76" s="2">
        <f t="shared" si="15"/>
        <v>10.775140984942258</v>
      </c>
      <c r="P76" s="2">
        <f t="shared" si="16"/>
        <v>0.30242960409600073</v>
      </c>
      <c r="Q76" s="2">
        <f t="shared" si="17"/>
        <v>4.4670365368322402</v>
      </c>
      <c r="R76" s="2">
        <f t="shared" si="18"/>
        <v>0.54993600000000065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6.888007</v>
      </c>
      <c r="I77">
        <v>7.2024429999999997</v>
      </c>
      <c r="J77" s="2">
        <f t="shared" si="10"/>
        <v>0.31443599999999972</v>
      </c>
      <c r="K77" s="2">
        <f t="shared" si="11"/>
        <v>-3.0501036481481476</v>
      </c>
      <c r="L77" s="2">
        <f t="shared" si="12"/>
        <v>-1.4325524999999981</v>
      </c>
      <c r="M77" s="2">
        <f t="shared" si="13"/>
        <v>9.3031322644466385</v>
      </c>
      <c r="N77" s="2">
        <f t="shared" si="14"/>
        <v>2.0522066652562447</v>
      </c>
      <c r="O77" s="2">
        <f t="shared" si="15"/>
        <v>4.3694336064137431</v>
      </c>
      <c r="P77" s="2">
        <f t="shared" si="16"/>
        <v>9.886999809599982E-2</v>
      </c>
      <c r="Q77" s="2">
        <f t="shared" si="17"/>
        <v>1.2501845075722464</v>
      </c>
      <c r="R77" s="2">
        <f t="shared" si="18"/>
        <v>0.31443599999999972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6.7150550000000004</v>
      </c>
      <c r="I78">
        <v>7.5207629999999996</v>
      </c>
      <c r="J78" s="2">
        <f t="shared" si="10"/>
        <v>0.8057079999999992</v>
      </c>
      <c r="K78" s="2">
        <f t="shared" si="11"/>
        <v>-2.7317836481481477</v>
      </c>
      <c r="L78" s="2">
        <f t="shared" si="12"/>
        <v>-1.6055044999999977</v>
      </c>
      <c r="M78" s="2">
        <f t="shared" si="13"/>
        <v>7.4626419002896025</v>
      </c>
      <c r="N78" s="2">
        <f t="shared" si="14"/>
        <v>2.5776446995202424</v>
      </c>
      <c r="O78" s="2">
        <f t="shared" si="15"/>
        <v>4.3858909401282613</v>
      </c>
      <c r="P78" s="2">
        <f t="shared" si="16"/>
        <v>0.6491653812639987</v>
      </c>
      <c r="Q78" s="2">
        <f t="shared" si="17"/>
        <v>0.6396744414122475</v>
      </c>
      <c r="R78" s="2">
        <f t="shared" si="18"/>
        <v>0.8057079999999992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8.4107599999999998</v>
      </c>
      <c r="I79">
        <v>10.099689</v>
      </c>
      <c r="J79" s="2">
        <f t="shared" si="10"/>
        <v>1.6889289999999999</v>
      </c>
      <c r="K79" s="2">
        <f t="shared" si="11"/>
        <v>-0.15285764814814762</v>
      </c>
      <c r="L79" s="2">
        <f t="shared" si="12"/>
        <v>9.0200500000001682E-2</v>
      </c>
      <c r="M79" s="2">
        <f t="shared" si="13"/>
        <v>2.3365460597382898E-2</v>
      </c>
      <c r="N79" s="2">
        <f t="shared" si="14"/>
        <v>8.1361302002503043E-3</v>
      </c>
      <c r="O79" s="2">
        <f t="shared" si="15"/>
        <v>-1.3787836291787247E-2</v>
      </c>
      <c r="P79" s="2">
        <f t="shared" si="16"/>
        <v>2.8524811670409997</v>
      </c>
      <c r="Q79" s="2">
        <f t="shared" si="17"/>
        <v>3.1653017777702557</v>
      </c>
      <c r="R79" s="2">
        <f t="shared" si="18"/>
        <v>1.6889289999999999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9.2092290000000006</v>
      </c>
      <c r="I80">
        <v>12.167942999999999</v>
      </c>
      <c r="J80" s="2">
        <f t="shared" si="10"/>
        <v>2.9587139999999987</v>
      </c>
      <c r="K80" s="2">
        <f t="shared" si="11"/>
        <v>1.915396351851852</v>
      </c>
      <c r="L80" s="2">
        <f t="shared" si="12"/>
        <v>0.88866950000000244</v>
      </c>
      <c r="M80" s="2">
        <f t="shared" si="13"/>
        <v>3.6687431846873837</v>
      </c>
      <c r="N80" s="2">
        <f t="shared" si="14"/>
        <v>0.78973348023025436</v>
      </c>
      <c r="O80" s="2">
        <f t="shared" si="15"/>
        <v>1.702154318302014</v>
      </c>
      <c r="P80" s="2">
        <f t="shared" si="16"/>
        <v>8.753988533795992</v>
      </c>
      <c r="Q80" s="2">
        <f t="shared" si="17"/>
        <v>14.80235979607226</v>
      </c>
      <c r="R80" s="2">
        <f t="shared" si="18"/>
        <v>2.9587139999999987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10.318377</v>
      </c>
      <c r="I81">
        <v>14.868748</v>
      </c>
      <c r="J81" s="2">
        <f t="shared" si="10"/>
        <v>4.5503710000000002</v>
      </c>
      <c r="K81" s="2">
        <f t="shared" si="11"/>
        <v>4.6162013518518528</v>
      </c>
      <c r="L81" s="2">
        <f t="shared" si="12"/>
        <v>1.9978175000000018</v>
      </c>
      <c r="M81" s="2">
        <f t="shared" si="13"/>
        <v>21.309314920838872</v>
      </c>
      <c r="N81" s="2">
        <f t="shared" si="14"/>
        <v>3.9912747633062571</v>
      </c>
      <c r="O81" s="2">
        <f t="shared" si="15"/>
        <v>9.2223278442532965</v>
      </c>
      <c r="P81" s="2">
        <f t="shared" si="16"/>
        <v>20.705876237641</v>
      </c>
      <c r="Q81" s="2">
        <f t="shared" si="17"/>
        <v>42.878772631532279</v>
      </c>
      <c r="R81" s="2">
        <f t="shared" si="18"/>
        <v>4.5503710000000002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10.796206</v>
      </c>
      <c r="I82">
        <v>16.696805999999999</v>
      </c>
      <c r="J82" s="2">
        <f t="shared" si="10"/>
        <v>5.900599999999999</v>
      </c>
      <c r="K82" s="2">
        <f t="shared" si="11"/>
        <v>6.4442593518518514</v>
      </c>
      <c r="L82" s="2">
        <f t="shared" si="12"/>
        <v>2.4756465000000016</v>
      </c>
      <c r="M82" s="2">
        <f t="shared" si="13"/>
        <v>41.528478593930046</v>
      </c>
      <c r="N82" s="2">
        <f t="shared" si="14"/>
        <v>6.1288255929622579</v>
      </c>
      <c r="O82" s="2">
        <f t="shared" si="15"/>
        <v>15.953708109504316</v>
      </c>
      <c r="P82" s="2">
        <f t="shared" si="16"/>
        <v>34.817080359999984</v>
      </c>
      <c r="Q82" s="2">
        <f t="shared" si="17"/>
        <v>70.161505428762254</v>
      </c>
      <c r="R82" s="2">
        <f t="shared" si="18"/>
        <v>5.900599999999999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11.198941</v>
      </c>
      <c r="I83">
        <v>16.748556000000001</v>
      </c>
      <c r="J83" s="2">
        <f t="shared" si="10"/>
        <v>5.5496150000000011</v>
      </c>
      <c r="K83" s="2">
        <f t="shared" si="11"/>
        <v>6.4960093518518534</v>
      </c>
      <c r="L83" s="2">
        <f t="shared" si="12"/>
        <v>2.8783815000000015</v>
      </c>
      <c r="M83" s="2">
        <f t="shared" si="13"/>
        <v>42.198137499346736</v>
      </c>
      <c r="N83" s="2">
        <f t="shared" si="14"/>
        <v>8.285080059542258</v>
      </c>
      <c r="O83" s="2">
        <f t="shared" si="15"/>
        <v>18.697993142197376</v>
      </c>
      <c r="P83" s="2">
        <f t="shared" si="16"/>
        <v>30.798226648225011</v>
      </c>
      <c r="Q83" s="2">
        <f t="shared" si="17"/>
        <v>71.031125004012296</v>
      </c>
      <c r="R83" s="2">
        <f t="shared" si="18"/>
        <v>5.5496150000000011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9.5919190000000008</v>
      </c>
      <c r="I84">
        <v>14.161457</v>
      </c>
      <c r="J84" s="2">
        <f t="shared" si="10"/>
        <v>4.5695379999999997</v>
      </c>
      <c r="K84" s="2">
        <f t="shared" si="11"/>
        <v>3.9089103518518531</v>
      </c>
      <c r="L84" s="2">
        <f t="shared" si="12"/>
        <v>1.2713595000000026</v>
      </c>
      <c r="M84" s="2">
        <f t="shared" si="13"/>
        <v>15.279580138814579</v>
      </c>
      <c r="N84" s="2">
        <f t="shared" si="14"/>
        <v>1.6163549782402566</v>
      </c>
      <c r="O84" s="2">
        <f t="shared" si="15"/>
        <v>4.969630310475206</v>
      </c>
      <c r="P84" s="2">
        <f t="shared" si="16"/>
        <v>20.880677533443997</v>
      </c>
      <c r="Q84" s="2">
        <f t="shared" si="17"/>
        <v>34.116083605506276</v>
      </c>
      <c r="R84" s="2">
        <f t="shared" si="18"/>
        <v>4.5695379999999997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9.3302370000000003</v>
      </c>
      <c r="I85">
        <v>11.1876</v>
      </c>
      <c r="J85" s="2">
        <f t="shared" si="10"/>
        <v>1.8573629999999994</v>
      </c>
      <c r="K85" s="2">
        <f t="shared" si="11"/>
        <v>0.93505335185185245</v>
      </c>
      <c r="L85" s="2">
        <f t="shared" si="12"/>
        <v>1.0096775000000022</v>
      </c>
      <c r="M85" s="2">
        <f t="shared" si="13"/>
        <v>0.8743247708093842</v>
      </c>
      <c r="N85" s="2">
        <f t="shared" si="14"/>
        <v>1.0194486540062544</v>
      </c>
      <c r="O85" s="2">
        <f t="shared" si="15"/>
        <v>0.94410233066440086</v>
      </c>
      <c r="P85" s="2">
        <f t="shared" si="16"/>
        <v>3.4497973137689977</v>
      </c>
      <c r="Q85" s="2">
        <f t="shared" si="17"/>
        <v>8.2199212286402599</v>
      </c>
      <c r="R85" s="2">
        <f t="shared" si="18"/>
        <v>1.8573629999999994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7.3961160000000001</v>
      </c>
      <c r="I86">
        <v>9.3414070000000002</v>
      </c>
      <c r="J86" s="2">
        <f t="shared" si="10"/>
        <v>1.9452910000000001</v>
      </c>
      <c r="K86" s="2">
        <f t="shared" si="11"/>
        <v>-0.91113964814814707</v>
      </c>
      <c r="L86" s="2">
        <f t="shared" si="12"/>
        <v>-0.92444349999999798</v>
      </c>
      <c r="M86" s="2">
        <f t="shared" si="13"/>
        <v>0.83017545842752927</v>
      </c>
      <c r="N86" s="2">
        <f t="shared" si="14"/>
        <v>0.85459578469224629</v>
      </c>
      <c r="O86" s="2">
        <f t="shared" si="15"/>
        <v>0.84229712532283973</v>
      </c>
      <c r="P86" s="2">
        <f t="shared" si="16"/>
        <v>3.7841570746810005</v>
      </c>
      <c r="Q86" s="2">
        <f t="shared" si="17"/>
        <v>1.0421296182562543</v>
      </c>
      <c r="R86" s="2">
        <f t="shared" si="18"/>
        <v>1.9452910000000001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4.6604169999999998</v>
      </c>
      <c r="I87">
        <v>6.1767459999999996</v>
      </c>
      <c r="J87" s="2">
        <f t="shared" si="10"/>
        <v>1.5163289999999998</v>
      </c>
      <c r="K87" s="2">
        <f t="shared" si="11"/>
        <v>-4.0758006481481477</v>
      </c>
      <c r="L87" s="2">
        <f t="shared" si="12"/>
        <v>-3.6601424999999983</v>
      </c>
      <c r="M87" s="2">
        <f t="shared" si="13"/>
        <v>16.612150923444862</v>
      </c>
      <c r="N87" s="2">
        <f t="shared" si="14"/>
        <v>13.396643120306237</v>
      </c>
      <c r="O87" s="2">
        <f t="shared" si="15"/>
        <v>14.918011173814575</v>
      </c>
      <c r="P87" s="2">
        <f t="shared" si="16"/>
        <v>2.2992536362409997</v>
      </c>
      <c r="Q87" s="2">
        <f t="shared" si="17"/>
        <v>4.5959363227822436</v>
      </c>
      <c r="R87" s="2">
        <f t="shared" si="18"/>
        <v>1.5163289999999998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4.879537</v>
      </c>
      <c r="I88">
        <v>4.7506050000000002</v>
      </c>
      <c r="J88" s="2">
        <f t="shared" si="10"/>
        <v>-0.12893199999999982</v>
      </c>
      <c r="K88" s="2">
        <f t="shared" si="11"/>
        <v>-5.5019416481481471</v>
      </c>
      <c r="L88" s="2">
        <f t="shared" si="12"/>
        <v>-3.4410224999999981</v>
      </c>
      <c r="M88" s="2">
        <f t="shared" si="13"/>
        <v>30.271361899627149</v>
      </c>
      <c r="N88" s="2">
        <f t="shared" si="14"/>
        <v>11.840635845506236</v>
      </c>
      <c r="O88" s="2">
        <f t="shared" si="15"/>
        <v>18.932305004964846</v>
      </c>
      <c r="P88" s="2">
        <f t="shared" si="16"/>
        <v>1.6623460623999955E-2</v>
      </c>
      <c r="Q88" s="2">
        <f t="shared" si="17"/>
        <v>12.744575132070235</v>
      </c>
      <c r="R88" s="2">
        <f t="shared" si="18"/>
        <v>0.12893199999999982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6.8162089999999997</v>
      </c>
      <c r="I89">
        <v>6.3771940000000003</v>
      </c>
      <c r="J89" s="2">
        <f t="shared" si="10"/>
        <v>-0.43901499999999949</v>
      </c>
      <c r="K89" s="2">
        <f t="shared" si="11"/>
        <v>-3.8753526481481471</v>
      </c>
      <c r="L89" s="2">
        <f t="shared" si="12"/>
        <v>-1.5043504999999984</v>
      </c>
      <c r="M89" s="2">
        <f t="shared" si="13"/>
        <v>15.018358147508856</v>
      </c>
      <c r="N89" s="2">
        <f t="shared" si="14"/>
        <v>2.2630704268502453</v>
      </c>
      <c r="O89" s="2">
        <f t="shared" si="15"/>
        <v>5.829888693917983</v>
      </c>
      <c r="P89" s="2">
        <f t="shared" si="16"/>
        <v>0.19273417022499956</v>
      </c>
      <c r="Q89" s="2">
        <f t="shared" si="17"/>
        <v>3.7766694665902416</v>
      </c>
      <c r="R89" s="2">
        <f t="shared" si="18"/>
        <v>0.43901499999999949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8.2242040000000003</v>
      </c>
      <c r="I90">
        <v>7.0906229999999999</v>
      </c>
      <c r="J90" s="2">
        <f t="shared" si="10"/>
        <v>-1.1335810000000004</v>
      </c>
      <c r="K90" s="2">
        <f t="shared" si="11"/>
        <v>-3.1619236481481474</v>
      </c>
      <c r="L90" s="2">
        <f t="shared" si="12"/>
        <v>-9.6355499999997818E-2</v>
      </c>
      <c r="M90" s="2">
        <f t="shared" si="13"/>
        <v>9.9977611567184894</v>
      </c>
      <c r="N90" s="2">
        <f t="shared" si="14"/>
        <v>9.2843823802495791E-3</v>
      </c>
      <c r="O90" s="2">
        <f t="shared" si="15"/>
        <v>0.30466873407913192</v>
      </c>
      <c r="P90" s="2">
        <f t="shared" si="16"/>
        <v>1.285005883561001</v>
      </c>
      <c r="Q90" s="2">
        <f t="shared" si="17"/>
        <v>1.5127437940322457</v>
      </c>
      <c r="R90" s="2">
        <f t="shared" si="18"/>
        <v>1.1335810000000004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7.5915020000000002</v>
      </c>
      <c r="I91">
        <v>8.3418410000000005</v>
      </c>
      <c r="J91" s="2">
        <f t="shared" si="10"/>
        <v>0.75033900000000031</v>
      </c>
      <c r="K91" s="2">
        <f t="shared" si="11"/>
        <v>-1.9107056481481468</v>
      </c>
      <c r="L91" s="2">
        <f t="shared" si="12"/>
        <v>-0.72905749999999792</v>
      </c>
      <c r="M91" s="2">
        <f t="shared" si="13"/>
        <v>3.6507960738652296</v>
      </c>
      <c r="N91" s="2">
        <f t="shared" si="14"/>
        <v>0.53152483830624697</v>
      </c>
      <c r="O91" s="2">
        <f t="shared" si="15"/>
        <v>1.3930142830747636</v>
      </c>
      <c r="P91" s="2">
        <f t="shared" si="16"/>
        <v>0.56300861492100052</v>
      </c>
      <c r="Q91" s="2">
        <f t="shared" si="17"/>
        <v>4.5290224225010196E-4</v>
      </c>
      <c r="R91" s="2">
        <f t="shared" si="18"/>
        <v>0.75033900000000031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8.8253439999999994</v>
      </c>
      <c r="I92">
        <v>10.444659</v>
      </c>
      <c r="J92" s="2">
        <f t="shared" si="10"/>
        <v>1.6193150000000003</v>
      </c>
      <c r="K92" s="2">
        <f t="shared" si="11"/>
        <v>0.19211235185185238</v>
      </c>
      <c r="L92" s="2">
        <f t="shared" si="12"/>
        <v>0.5047845000000013</v>
      </c>
      <c r="M92" s="2">
        <f t="shared" si="13"/>
        <v>3.6907155734049929E-2</v>
      </c>
      <c r="N92" s="2">
        <f t="shared" si="14"/>
        <v>0.25480739144025133</v>
      </c>
      <c r="O92" s="2">
        <f t="shared" si="15"/>
        <v>9.6975337473361622E-2</v>
      </c>
      <c r="P92" s="2">
        <f t="shared" si="16"/>
        <v>2.6221810692250007</v>
      </c>
      <c r="Q92" s="2">
        <f t="shared" si="17"/>
        <v>4.5117986859002563</v>
      </c>
      <c r="R92" s="2">
        <f t="shared" si="18"/>
        <v>1.6193150000000003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9.7733360000000005</v>
      </c>
      <c r="I93">
        <v>13.197846</v>
      </c>
      <c r="J93" s="2">
        <f t="shared" si="10"/>
        <v>3.4245099999999997</v>
      </c>
      <c r="K93" s="2">
        <f t="shared" si="11"/>
        <v>2.9452993518518529</v>
      </c>
      <c r="L93" s="2">
        <f t="shared" si="12"/>
        <v>1.4527765000000024</v>
      </c>
      <c r="M93" s="2">
        <f t="shared" si="13"/>
        <v>8.6747882720189455</v>
      </c>
      <c r="N93" s="2">
        <f t="shared" si="14"/>
        <v>2.1105595589522568</v>
      </c>
      <c r="O93" s="2">
        <f t="shared" si="15"/>
        <v>4.2788616838356104</v>
      </c>
      <c r="P93" s="2">
        <f t="shared" si="16"/>
        <v>11.727268740099998</v>
      </c>
      <c r="Q93" s="2">
        <f t="shared" si="17"/>
        <v>23.78792360308227</v>
      </c>
      <c r="R93" s="2">
        <f t="shared" si="18"/>
        <v>3.4245099999999997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11.41417</v>
      </c>
      <c r="I94">
        <v>16.418118</v>
      </c>
      <c r="J94" s="2">
        <f t="shared" si="10"/>
        <v>5.0039479999999994</v>
      </c>
      <c r="K94" s="2">
        <f t="shared" si="11"/>
        <v>6.1655713518518525</v>
      </c>
      <c r="L94" s="2">
        <f t="shared" si="12"/>
        <v>3.0936105000000023</v>
      </c>
      <c r="M94" s="2">
        <f t="shared" si="13"/>
        <v>38.014270094776279</v>
      </c>
      <c r="N94" s="2">
        <f t="shared" si="14"/>
        <v>9.5704259257102642</v>
      </c>
      <c r="O94" s="2">
        <f t="shared" si="15"/>
        <v>19.073876272588098</v>
      </c>
      <c r="P94" s="2">
        <f t="shared" si="16"/>
        <v>25.039495586703993</v>
      </c>
      <c r="Q94" s="2">
        <f t="shared" si="17"/>
        <v>65.570453660922283</v>
      </c>
      <c r="R94" s="2">
        <f t="shared" si="18"/>
        <v>5.0039479999999994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11.607586</v>
      </c>
      <c r="I95">
        <v>14.948691</v>
      </c>
      <c r="J95" s="2">
        <f t="shared" si="10"/>
        <v>3.3411050000000007</v>
      </c>
      <c r="K95" s="2">
        <f t="shared" si="11"/>
        <v>4.6961443518518529</v>
      </c>
      <c r="L95" s="2">
        <f t="shared" si="12"/>
        <v>3.2870265000000014</v>
      </c>
      <c r="M95" s="2">
        <f t="shared" si="13"/>
        <v>22.053771773430061</v>
      </c>
      <c r="N95" s="2">
        <f t="shared" si="14"/>
        <v>10.80454321170226</v>
      </c>
      <c r="O95" s="2">
        <f t="shared" si="15"/>
        <v>15.436350932362371</v>
      </c>
      <c r="P95" s="2">
        <f t="shared" si="16"/>
        <v>11.162982621025005</v>
      </c>
      <c r="Q95" s="2">
        <f t="shared" si="17"/>
        <v>43.93212718129228</v>
      </c>
      <c r="R95" s="2">
        <f t="shared" si="18"/>
        <v>3.3411050000000007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10.119764999999999</v>
      </c>
      <c r="I96">
        <v>12.859022</v>
      </c>
      <c r="J96" s="2">
        <f t="shared" si="10"/>
        <v>2.7392570000000003</v>
      </c>
      <c r="K96" s="2">
        <f t="shared" si="11"/>
        <v>2.6064753518518522</v>
      </c>
      <c r="L96" s="2">
        <f t="shared" si="12"/>
        <v>1.7992055000000011</v>
      </c>
      <c r="M96" s="2">
        <f t="shared" si="13"/>
        <v>6.7937137598112365</v>
      </c>
      <c r="N96" s="2">
        <f t="shared" si="14"/>
        <v>3.2371404312302539</v>
      </c>
      <c r="O96" s="2">
        <f t="shared" si="15"/>
        <v>4.6895847886662905</v>
      </c>
      <c r="P96" s="2">
        <f t="shared" si="16"/>
        <v>7.5035289120490019</v>
      </c>
      <c r="Q96" s="2">
        <f t="shared" si="17"/>
        <v>20.597641863906262</v>
      </c>
      <c r="R96" s="2">
        <f t="shared" si="18"/>
        <v>2.7392570000000003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9.1903980000000001</v>
      </c>
      <c r="I97">
        <v>10.140311000000001</v>
      </c>
      <c r="J97" s="2">
        <f t="shared" si="10"/>
        <v>0.94991300000000045</v>
      </c>
      <c r="K97" s="2">
        <f t="shared" si="11"/>
        <v>-0.11223564814814679</v>
      </c>
      <c r="L97" s="2">
        <f t="shared" si="12"/>
        <v>0.86983850000000196</v>
      </c>
      <c r="M97" s="2">
        <f t="shared" si="13"/>
        <v>1.2596840715234607E-2</v>
      </c>
      <c r="N97" s="2">
        <f t="shared" si="14"/>
        <v>0.75661901608225346</v>
      </c>
      <c r="O97" s="2">
        <f t="shared" si="15"/>
        <v>-9.7626887831712E-2</v>
      </c>
      <c r="P97" s="2">
        <f t="shared" si="16"/>
        <v>0.9023347075690008</v>
      </c>
      <c r="Q97" s="2">
        <f t="shared" si="17"/>
        <v>3.3114955217522586</v>
      </c>
      <c r="R97" s="2">
        <f t="shared" si="18"/>
        <v>0.94991300000000045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7.5776729999999999</v>
      </c>
      <c r="I98">
        <v>7.9655129999999996</v>
      </c>
      <c r="J98" s="2">
        <f t="shared" si="10"/>
        <v>0.38783999999999974</v>
      </c>
      <c r="K98" s="2">
        <f t="shared" si="11"/>
        <v>-2.2870336481481477</v>
      </c>
      <c r="L98" s="2">
        <f t="shared" si="12"/>
        <v>-0.74288649999999823</v>
      </c>
      <c r="M98" s="2">
        <f t="shared" si="13"/>
        <v>5.2305229077618254</v>
      </c>
      <c r="N98" s="2">
        <f t="shared" si="14"/>
        <v>0.55188035188224738</v>
      </c>
      <c r="O98" s="2">
        <f t="shared" si="15"/>
        <v>1.699006422255005</v>
      </c>
      <c r="P98" s="2">
        <f t="shared" si="16"/>
        <v>0.15041986559999979</v>
      </c>
      <c r="Q98" s="2">
        <f t="shared" si="17"/>
        <v>0.12605801716224893</v>
      </c>
      <c r="R98" s="2">
        <f t="shared" si="18"/>
        <v>0.38783999999999974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5.8106280000000003</v>
      </c>
      <c r="I99">
        <v>5.5748559999999996</v>
      </c>
      <c r="J99" s="2">
        <f t="shared" si="10"/>
        <v>-0.23577200000000076</v>
      </c>
      <c r="K99" s="2">
        <f t="shared" si="11"/>
        <v>-4.6776906481481477</v>
      </c>
      <c r="L99" s="2">
        <f t="shared" si="12"/>
        <v>-2.5099314999999978</v>
      </c>
      <c r="M99" s="2">
        <f t="shared" si="13"/>
        <v>21.880789799772639</v>
      </c>
      <c r="N99" s="2">
        <f t="shared" si="14"/>
        <v>6.2997561346922391</v>
      </c>
      <c r="O99" s="2">
        <f t="shared" si="15"/>
        <v>11.740683105042443</v>
      </c>
      <c r="P99" s="2">
        <f t="shared" si="16"/>
        <v>5.5588435984000359E-2</v>
      </c>
      <c r="Q99" s="2">
        <f t="shared" si="17"/>
        <v>7.5388877099122418</v>
      </c>
      <c r="R99" s="2">
        <f t="shared" si="18"/>
        <v>0.23577200000000076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6.3695870000000001</v>
      </c>
      <c r="I100">
        <v>6.7227480000000002</v>
      </c>
      <c r="J100" s="2">
        <f t="shared" si="10"/>
        <v>0.35316100000000006</v>
      </c>
      <c r="K100" s="2">
        <f t="shared" si="11"/>
        <v>-3.5297986481481471</v>
      </c>
      <c r="L100" s="2">
        <f t="shared" si="12"/>
        <v>-1.950972499999998</v>
      </c>
      <c r="M100" s="2">
        <f t="shared" si="13"/>
        <v>12.459478496468487</v>
      </c>
      <c r="N100" s="2">
        <f t="shared" si="14"/>
        <v>3.8062936957562421</v>
      </c>
      <c r="O100" s="2">
        <f t="shared" si="15"/>
        <v>6.8865400930742036</v>
      </c>
      <c r="P100" s="2">
        <f t="shared" si="16"/>
        <v>0.12472269192100004</v>
      </c>
      <c r="Q100" s="2">
        <f t="shared" si="17"/>
        <v>2.5530015895322435</v>
      </c>
      <c r="R100" s="2">
        <f t="shared" si="18"/>
        <v>0.35316100000000006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5.5549609999999996</v>
      </c>
      <c r="I101">
        <v>6.0133390000000002</v>
      </c>
      <c r="J101" s="2">
        <f t="shared" si="10"/>
        <v>0.45837800000000062</v>
      </c>
      <c r="K101" s="2">
        <f t="shared" si="11"/>
        <v>-4.2392076481481471</v>
      </c>
      <c r="L101" s="2">
        <f t="shared" si="12"/>
        <v>-2.7655984999999985</v>
      </c>
      <c r="M101" s="2">
        <f t="shared" si="13"/>
        <v>17.970881484117744</v>
      </c>
      <c r="N101" s="2">
        <f t="shared" si="14"/>
        <v>7.6485350632022415</v>
      </c>
      <c r="O101" s="2">
        <f t="shared" si="15"/>
        <v>11.723946312907037</v>
      </c>
      <c r="P101" s="2">
        <f t="shared" si="16"/>
        <v>0.21011039088400058</v>
      </c>
      <c r="Q101" s="2">
        <f t="shared" si="17"/>
        <v>5.3232664356202406</v>
      </c>
      <c r="R101" s="2">
        <f t="shared" si="18"/>
        <v>0.45837800000000062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6.5634100000000002</v>
      </c>
      <c r="I102">
        <v>7.0182650000000004</v>
      </c>
      <c r="J102" s="2">
        <f t="shared" si="10"/>
        <v>0.45485500000000023</v>
      </c>
      <c r="K102" s="2">
        <f t="shared" si="11"/>
        <v>-3.2342816481481469</v>
      </c>
      <c r="L102" s="2">
        <f t="shared" si="12"/>
        <v>-1.7571494999999979</v>
      </c>
      <c r="M102" s="2">
        <f t="shared" si="13"/>
        <v>10.460577779547894</v>
      </c>
      <c r="N102" s="2">
        <f t="shared" si="14"/>
        <v>3.0875743653502425</v>
      </c>
      <c r="O102" s="2">
        <f t="shared" si="15"/>
        <v>5.6831163809026854</v>
      </c>
      <c r="P102" s="2">
        <f t="shared" si="16"/>
        <v>0.20689307102500021</v>
      </c>
      <c r="Q102" s="2">
        <f t="shared" si="17"/>
        <v>1.6959709647302439</v>
      </c>
      <c r="R102" s="2">
        <f t="shared" si="18"/>
        <v>0.45485500000000023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7.7157220000000004</v>
      </c>
      <c r="I103">
        <v>8.6028570000000002</v>
      </c>
      <c r="J103" s="2">
        <f t="shared" si="10"/>
        <v>0.88713499999999978</v>
      </c>
      <c r="K103" s="2">
        <f t="shared" si="11"/>
        <v>-1.6496896481481471</v>
      </c>
      <c r="L103" s="2">
        <f t="shared" si="12"/>
        <v>-0.6048374999999977</v>
      </c>
      <c r="M103" s="2">
        <f t="shared" si="13"/>
        <v>2.7214759352071574</v>
      </c>
      <c r="N103" s="2">
        <f t="shared" si="14"/>
        <v>0.36582840140624723</v>
      </c>
      <c r="O103" s="2">
        <f t="shared" si="15"/>
        <v>0.99779416256180109</v>
      </c>
      <c r="P103" s="2">
        <f t="shared" si="16"/>
        <v>0.78700850822499957</v>
      </c>
      <c r="Q103" s="2">
        <f t="shared" si="17"/>
        <v>7.9691878506251174E-2</v>
      </c>
      <c r="R103" s="2">
        <f t="shared" si="18"/>
        <v>0.88713499999999978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9.6403280000000002</v>
      </c>
      <c r="I104">
        <v>11.752383999999999</v>
      </c>
      <c r="J104" s="2">
        <f t="shared" si="10"/>
        <v>2.112055999999999</v>
      </c>
      <c r="K104" s="2">
        <f t="shared" si="11"/>
        <v>1.499837351851852</v>
      </c>
      <c r="L104" s="2">
        <f t="shared" si="12"/>
        <v>1.3197685000000021</v>
      </c>
      <c r="M104" s="2">
        <f t="shared" si="13"/>
        <v>2.2495120820099759</v>
      </c>
      <c r="N104" s="2">
        <f t="shared" si="14"/>
        <v>1.7417888935922556</v>
      </c>
      <c r="O104" s="2">
        <f t="shared" si="15"/>
        <v>1.9794380920974941</v>
      </c>
      <c r="P104" s="2">
        <f t="shared" si="16"/>
        <v>4.4607805471359958</v>
      </c>
      <c r="Q104" s="2">
        <f t="shared" si="17"/>
        <v>11.777419398800259</v>
      </c>
      <c r="R104" s="2">
        <f t="shared" si="18"/>
        <v>2.112055999999999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10.070378</v>
      </c>
      <c r="I105">
        <v>13.440951999999999</v>
      </c>
      <c r="J105" s="2">
        <f t="shared" si="10"/>
        <v>3.3705739999999995</v>
      </c>
      <c r="K105" s="2">
        <f t="shared" si="11"/>
        <v>3.188405351851852</v>
      </c>
      <c r="L105" s="2">
        <f t="shared" si="12"/>
        <v>1.7498185000000017</v>
      </c>
      <c r="M105" s="2">
        <f t="shared" si="13"/>
        <v>10.165928687717532</v>
      </c>
      <c r="N105" s="2">
        <f t="shared" si="14"/>
        <v>3.0618647829422558</v>
      </c>
      <c r="O105" s="2">
        <f t="shared" si="15"/>
        <v>5.579130670169385</v>
      </c>
      <c r="P105" s="2">
        <f t="shared" si="16"/>
        <v>11.360769089475998</v>
      </c>
      <c r="Q105" s="2">
        <f t="shared" si="17"/>
        <v>26.218419354056262</v>
      </c>
      <c r="R105" s="2">
        <f t="shared" si="18"/>
        <v>3.3705739999999995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11.386215999999999</v>
      </c>
      <c r="I106">
        <v>16.549931999999998</v>
      </c>
      <c r="J106" s="2">
        <f t="shared" si="10"/>
        <v>5.1637159999999991</v>
      </c>
      <c r="K106" s="2">
        <f t="shared" si="11"/>
        <v>6.297385351851851</v>
      </c>
      <c r="L106" s="2">
        <f t="shared" si="12"/>
        <v>3.0656565000000011</v>
      </c>
      <c r="M106" s="2">
        <f t="shared" si="13"/>
        <v>39.65706226971826</v>
      </c>
      <c r="N106" s="2">
        <f t="shared" si="14"/>
        <v>9.398249775992257</v>
      </c>
      <c r="O106" s="2">
        <f t="shared" si="15"/>
        <v>19.305620336909421</v>
      </c>
      <c r="P106" s="2">
        <f t="shared" si="16"/>
        <v>26.663962928655991</v>
      </c>
      <c r="Q106" s="2">
        <f t="shared" si="17"/>
        <v>67.722571743756248</v>
      </c>
      <c r="R106" s="2">
        <f t="shared" si="18"/>
        <v>5.1637159999999991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11.27984</v>
      </c>
      <c r="I107">
        <v>16.771944000000001</v>
      </c>
      <c r="J107" s="2">
        <f t="shared" si="10"/>
        <v>5.4921040000000012</v>
      </c>
      <c r="K107" s="2">
        <f t="shared" si="11"/>
        <v>6.519397351851854</v>
      </c>
      <c r="L107" s="2">
        <f t="shared" si="12"/>
        <v>2.959280500000002</v>
      </c>
      <c r="M107" s="2">
        <f t="shared" si="13"/>
        <v>42.502541831332969</v>
      </c>
      <c r="N107" s="2">
        <f t="shared" si="14"/>
        <v>8.7573410776802625</v>
      </c>
      <c r="O107" s="2">
        <f t="shared" si="15"/>
        <v>19.292725455086842</v>
      </c>
      <c r="P107" s="2">
        <f t="shared" si="16"/>
        <v>30.163206346816015</v>
      </c>
      <c r="Q107" s="2">
        <f t="shared" si="17"/>
        <v>71.425899966840305</v>
      </c>
      <c r="R107" s="2">
        <f t="shared" si="18"/>
        <v>5.4921040000000012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9.3914950000000008</v>
      </c>
      <c r="I108">
        <v>13.094060000000001</v>
      </c>
      <c r="J108" s="2">
        <f t="shared" si="10"/>
        <v>3.7025649999999999</v>
      </c>
      <c r="K108" s="2">
        <f t="shared" si="11"/>
        <v>2.8415133518518534</v>
      </c>
      <c r="L108" s="2">
        <f t="shared" si="12"/>
        <v>1.0709355000000027</v>
      </c>
      <c r="M108" s="2">
        <f t="shared" si="13"/>
        <v>8.0741981287523554</v>
      </c>
      <c r="N108" s="2">
        <f t="shared" si="14"/>
        <v>1.1469028451602559</v>
      </c>
      <c r="O108" s="2">
        <f t="shared" si="15"/>
        <v>3.043077522222148</v>
      </c>
      <c r="P108" s="2">
        <f t="shared" si="16"/>
        <v>13.708987579224999</v>
      </c>
      <c r="Q108" s="2">
        <f t="shared" si="17"/>
        <v>22.786307023500274</v>
      </c>
      <c r="R108" s="2">
        <f t="shared" si="18"/>
        <v>3.7025649999999999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8.5094259999999995</v>
      </c>
      <c r="I109">
        <v>10.210146</v>
      </c>
      <c r="J109" s="2">
        <f t="shared" si="10"/>
        <v>1.7007200000000005</v>
      </c>
      <c r="K109" s="2">
        <f t="shared" si="11"/>
        <v>-4.2400648148147368E-2</v>
      </c>
      <c r="L109" s="2">
        <f t="shared" si="12"/>
        <v>0.18886650000000138</v>
      </c>
      <c r="M109" s="2">
        <f t="shared" si="13"/>
        <v>1.797814963382993E-3</v>
      </c>
      <c r="N109" s="2">
        <f t="shared" si="14"/>
        <v>3.5670554822250525E-2</v>
      </c>
      <c r="O109" s="2">
        <f t="shared" si="15"/>
        <v>-8.008062013472133E-3</v>
      </c>
      <c r="P109" s="2">
        <f t="shared" si="16"/>
        <v>2.8924485184000015</v>
      </c>
      <c r="Q109" s="2">
        <f t="shared" si="17"/>
        <v>3.5705371409822568</v>
      </c>
      <c r="R109" s="2">
        <f t="shared" si="18"/>
        <v>1.7007200000000005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7.3764890000000003</v>
      </c>
      <c r="I110">
        <v>7.540826</v>
      </c>
      <c r="J110" s="2">
        <f t="shared" si="10"/>
        <v>0.16433699999999973</v>
      </c>
      <c r="K110" s="2">
        <f t="shared" si="11"/>
        <v>-2.7117206481481473</v>
      </c>
      <c r="L110" s="2">
        <f t="shared" si="12"/>
        <v>-0.94407049999999781</v>
      </c>
      <c r="M110" s="2">
        <f t="shared" si="13"/>
        <v>7.3534288735930078</v>
      </c>
      <c r="N110" s="2">
        <f t="shared" si="14"/>
        <v>0.89126910897024592</v>
      </c>
      <c r="O110" s="2">
        <f t="shared" si="15"/>
        <v>2.5600554681575396</v>
      </c>
      <c r="P110" s="2">
        <f t="shared" si="16"/>
        <v>2.7006649568999914E-2</v>
      </c>
      <c r="Q110" s="2">
        <f t="shared" si="17"/>
        <v>0.60798433102224703</v>
      </c>
      <c r="R110" s="2">
        <f t="shared" si="18"/>
        <v>0.16433699999999973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6.0720700000000001</v>
      </c>
      <c r="I111">
        <v>6.1656829999999996</v>
      </c>
      <c r="J111" s="2">
        <f t="shared" si="10"/>
        <v>9.3612999999999502E-2</v>
      </c>
      <c r="K111" s="2">
        <f t="shared" si="11"/>
        <v>-4.0868636481481477</v>
      </c>
      <c r="L111" s="2">
        <f t="shared" si="12"/>
        <v>-2.248489499999998</v>
      </c>
      <c r="M111" s="2">
        <f t="shared" si="13"/>
        <v>16.702454478554788</v>
      </c>
      <c r="N111" s="2">
        <f t="shared" si="14"/>
        <v>5.0557050316102412</v>
      </c>
      <c r="O111" s="2">
        <f t="shared" si="15"/>
        <v>9.1892700007927974</v>
      </c>
      <c r="P111" s="2">
        <f t="shared" si="16"/>
        <v>8.7633937689999067E-3</v>
      </c>
      <c r="Q111" s="2">
        <f t="shared" si="17"/>
        <v>4.6434927302522437</v>
      </c>
      <c r="R111" s="2">
        <f t="shared" si="18"/>
        <v>9.3612999999999502E-2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5.7262389999999996</v>
      </c>
      <c r="I112">
        <v>4.7575370000000001</v>
      </c>
      <c r="S112"/>
      <c r="T112"/>
      <c r="U112"/>
      <c r="V112"/>
    </row>
    <row r="113" spans="8:22" x14ac:dyDescent="0.3">
      <c r="H113">
        <v>4.4575110000000002</v>
      </c>
      <c r="I113">
        <v>3.4831840000000001</v>
      </c>
      <c r="S113"/>
      <c r="T113"/>
      <c r="U113"/>
      <c r="V113"/>
    </row>
    <row r="114" spans="8:22" x14ac:dyDescent="0.3">
      <c r="H114">
        <v>5.5468640000000002</v>
      </c>
      <c r="I114">
        <v>4.3151520000000003</v>
      </c>
      <c r="S114"/>
      <c r="T114"/>
      <c r="U114"/>
      <c r="V114"/>
    </row>
    <row r="115" spans="8:22" x14ac:dyDescent="0.3">
      <c r="H115">
        <v>6.8704989999999997</v>
      </c>
      <c r="I115">
        <v>5.6970710000000002</v>
      </c>
      <c r="S115"/>
      <c r="T115"/>
      <c r="U115"/>
      <c r="V115"/>
    </row>
    <row r="116" spans="8:22" x14ac:dyDescent="0.3">
      <c r="H116">
        <v>8.6319359999999996</v>
      </c>
      <c r="I116">
        <v>8.0723490000000009</v>
      </c>
      <c r="S116"/>
      <c r="T116"/>
      <c r="U116"/>
      <c r="V116"/>
    </row>
    <row r="117" spans="8:22" x14ac:dyDescent="0.3">
      <c r="H117">
        <v>10.440844</v>
      </c>
      <c r="I117">
        <v>10.633053</v>
      </c>
      <c r="S117"/>
      <c r="T117"/>
      <c r="U117"/>
      <c r="V117"/>
    </row>
    <row r="118" spans="8:22" x14ac:dyDescent="0.3">
      <c r="H118">
        <v>11.506855</v>
      </c>
      <c r="I118">
        <v>11.493145</v>
      </c>
      <c r="S118"/>
      <c r="T118"/>
      <c r="U118"/>
      <c r="V118"/>
    </row>
    <row r="119" spans="8:22" x14ac:dyDescent="0.3">
      <c r="H119">
        <v>12.342603</v>
      </c>
      <c r="I119">
        <v>11.438743000000001</v>
      </c>
      <c r="S119"/>
      <c r="T119"/>
      <c r="U119"/>
      <c r="V119"/>
    </row>
    <row r="120" spans="8:22" x14ac:dyDescent="0.3">
      <c r="H120">
        <v>10.246929</v>
      </c>
      <c r="I120">
        <v>9.8048599999999997</v>
      </c>
      <c r="S120"/>
      <c r="T120"/>
      <c r="U120"/>
      <c r="V120"/>
    </row>
    <row r="121" spans="8:22" x14ac:dyDescent="0.3">
      <c r="H121">
        <v>7.176329</v>
      </c>
      <c r="I121">
        <v>6.9135419999999996</v>
      </c>
      <c r="S121"/>
      <c r="T121"/>
      <c r="U121"/>
      <c r="V121"/>
    </row>
    <row r="122" spans="8:22" x14ac:dyDescent="0.3">
      <c r="H122">
        <v>7.0608779999999998</v>
      </c>
      <c r="I122">
        <v>5.5912850000000001</v>
      </c>
      <c r="S122"/>
      <c r="T122"/>
      <c r="U122"/>
      <c r="V122"/>
    </row>
    <row r="123" spans="8:22" x14ac:dyDescent="0.3">
      <c r="H123">
        <v>5.3229170000000003</v>
      </c>
      <c r="I123">
        <v>4.6995690000000003</v>
      </c>
      <c r="S123"/>
      <c r="T123"/>
      <c r="U123"/>
      <c r="V123"/>
    </row>
    <row r="124" spans="8:22" x14ac:dyDescent="0.3">
      <c r="H124">
        <v>5.138973</v>
      </c>
      <c r="I124">
        <v>4.6888949999999996</v>
      </c>
      <c r="S124"/>
      <c r="T124"/>
      <c r="U124"/>
      <c r="V124"/>
    </row>
    <row r="125" spans="8:22" x14ac:dyDescent="0.3">
      <c r="H125">
        <v>5.1714399999999996</v>
      </c>
      <c r="I125">
        <v>4.5126949999999999</v>
      </c>
      <c r="S125"/>
      <c r="T125"/>
      <c r="U125"/>
      <c r="V125"/>
    </row>
    <row r="126" spans="8:22" x14ac:dyDescent="0.3">
      <c r="H126">
        <v>5.527164</v>
      </c>
      <c r="I126">
        <v>4.7787410000000001</v>
      </c>
      <c r="S126"/>
      <c r="T126"/>
      <c r="U126"/>
      <c r="V126"/>
    </row>
    <row r="127" spans="8:22" x14ac:dyDescent="0.3">
      <c r="H127">
        <v>7.2697019999999997</v>
      </c>
      <c r="I127">
        <v>6.0055389999999997</v>
      </c>
      <c r="S127"/>
      <c r="T127"/>
      <c r="U127"/>
      <c r="V127"/>
    </row>
    <row r="128" spans="8:22" x14ac:dyDescent="0.3">
      <c r="H128">
        <v>8.55321</v>
      </c>
      <c r="I128">
        <v>7.7669129999999997</v>
      </c>
      <c r="S128"/>
      <c r="T128"/>
      <c r="U128"/>
      <c r="V128"/>
    </row>
    <row r="129" spans="8:22" x14ac:dyDescent="0.3">
      <c r="H129">
        <v>9.8239649999999994</v>
      </c>
      <c r="I129">
        <v>9.9212500000000006</v>
      </c>
      <c r="S129"/>
      <c r="T129"/>
      <c r="U129"/>
      <c r="V129"/>
    </row>
    <row r="130" spans="8:22" x14ac:dyDescent="0.3">
      <c r="H130">
        <v>11.81565</v>
      </c>
      <c r="I130">
        <v>11.536858000000001</v>
      </c>
      <c r="S130"/>
      <c r="T130"/>
      <c r="U130"/>
      <c r="V130"/>
    </row>
    <row r="131" spans="8:22" x14ac:dyDescent="0.3">
      <c r="H131">
        <v>12.160491</v>
      </c>
      <c r="I131">
        <v>11.378359</v>
      </c>
      <c r="S131"/>
      <c r="T131"/>
      <c r="U131"/>
      <c r="V131"/>
    </row>
    <row r="132" spans="8:22" x14ac:dyDescent="0.3">
      <c r="H132">
        <v>11.414104</v>
      </c>
      <c r="I132">
        <v>9.8365050000000007</v>
      </c>
      <c r="S132"/>
      <c r="T132"/>
      <c r="U132"/>
      <c r="V132"/>
    </row>
    <row r="133" spans="8:22" x14ac:dyDescent="0.3">
      <c r="H133">
        <v>8.7537929999999999</v>
      </c>
      <c r="I133">
        <v>7.999765</v>
      </c>
      <c r="S133"/>
      <c r="T133"/>
      <c r="U133"/>
      <c r="V133"/>
    </row>
    <row r="134" spans="8:22" x14ac:dyDescent="0.3">
      <c r="H134">
        <v>5.8588389999999997</v>
      </c>
      <c r="I134">
        <v>5.8571730000000004</v>
      </c>
      <c r="S134"/>
      <c r="T134"/>
      <c r="U134"/>
      <c r="V134"/>
    </row>
    <row r="135" spans="8:22" x14ac:dyDescent="0.3">
      <c r="H135">
        <v>5.1850680000000002</v>
      </c>
      <c r="I135">
        <v>5.0109240000000002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2022-02-02T18:06:11Z</dcterms:modified>
</cp:coreProperties>
</file>