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RegressionTesting\"/>
    </mc:Choice>
  </mc:AlternateContent>
  <xr:revisionPtr revIDLastSave="0" documentId="13_ncr:1_{63209CC8-7A99-4CE5-877F-4352BD1C98BE}" xr6:coauthVersionLast="46" xr6:coauthVersionMax="46" xr10:uidLastSave="{00000000-0000-0000-0000-000000000000}"/>
  <bookViews>
    <workbookView xWindow="-108" yWindow="-108" windowWidth="23256" windowHeight="12576" activeTab="2" xr2:uid="{00000000-000D-0000-FFFF-FFFF00000000}"/>
  </bookViews>
  <sheets>
    <sheet name="2010" sheetId="5" r:id="rId1"/>
    <sheet name="2010-17" sheetId="4" r:id="rId2"/>
    <sheet name="2010-18" sheetId="7" r:id="rId3"/>
    <sheet name="2010-19" sheetId="8" r:id="rId4"/>
    <sheet name="CW3M c118" sheetId="1" r:id="rId5"/>
    <sheet name="INFEWS_i577_WRB_2010-17_Nov5" sheetId="3" r:id="rId6"/>
    <sheet name="CW3M c131" sheetId="2" r:id="rId7"/>
  </sheets>
  <definedNames>
    <definedName name="ExternalData_1" localSheetId="5" hidden="1">'INFEWS_i577_WRB_2010-17_Nov5'!$A$1:$O$10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8" l="1"/>
  <c r="Q4" i="8" s="1"/>
  <c r="P3" i="8"/>
  <c r="Q3" i="8" s="1"/>
  <c r="P9" i="4" l="1"/>
  <c r="Q9" i="4" s="1"/>
  <c r="J13" i="5" l="1"/>
  <c r="O10" i="3" l="1"/>
  <c r="N10" i="3"/>
  <c r="M10" i="3"/>
  <c r="L10" i="3"/>
  <c r="K10" i="3"/>
  <c r="J10" i="3"/>
  <c r="I10" i="3"/>
  <c r="H10" i="3"/>
  <c r="G10" i="3"/>
  <c r="F10" i="3"/>
  <c r="E10" i="3"/>
  <c r="D10" i="3"/>
  <c r="C10" i="3"/>
  <c r="B10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ALTWM_Quick_Check_Baseline_Run0" description="Connection to the 'ALTWM_Quick_Check_Baseline_Run0' query in the workbook." type="5" refreshedVersion="6" background="1" saveData="1">
    <dbPr connection="Provider=Microsoft.Mashup.OleDb.1;Data Source=$Workbook$;Location=ALTWM_Quick_Check_Baseline_Run0;Extended Properties=&quot;&quot;" command="SELECT * FROM [ALTWM_Quick_Check_Baseline_Run0]"/>
  </connection>
</connections>
</file>

<file path=xl/sharedStrings.xml><?xml version="1.0" encoding="utf-8"?>
<sst xmlns="http://schemas.openxmlformats.org/spreadsheetml/2006/main" count="237" uniqueCount="54">
  <si>
    <t>Year</t>
  </si>
  <si>
    <t xml:space="preserve"> tot in HRUs reaches and reservoirs at end of last year (mm H2O)</t>
  </si>
  <si>
    <t xml:space="preserve"> Precip (mm H2O)</t>
  </si>
  <si>
    <t xml:space="preserve"> GW pumping (mm H2O)</t>
  </si>
  <si>
    <t xml:space="preserve"> High Cascades groundwater contribution mm H2O</t>
  </si>
  <si>
    <t xml:space="preserve"> from outside the basin (mm H2O)</t>
  </si>
  <si>
    <t xml:space="preserve"> to outside the basin (mm H2O)</t>
  </si>
  <si>
    <t xml:space="preserve"> AET (mm H2O)</t>
  </si>
  <si>
    <t xml:space="preserve"> SNOW_EVAP (mm H2O)</t>
  </si>
  <si>
    <t xml:space="preserve"> basin discharge (mm H2O)</t>
  </si>
  <si>
    <t xml:space="preserve"> tot in HRUs reaches and reservoirs at end of this year (mm H2O)</t>
  </si>
  <si>
    <t xml:space="preserve"> irrigation (ac-ft)</t>
  </si>
  <si>
    <t xml:space="preserve"> municipal and rural domestic (ac-ft)</t>
  </si>
  <si>
    <t xml:space="preserve"> mass balance discrepancy (mm H2O)</t>
  </si>
  <si>
    <t xml:space="preserve"> mass balance discrepancy (fraction)</t>
  </si>
  <si>
    <t>CW3M c118</t>
  </si>
  <si>
    <t>INFEWS i577</t>
  </si>
  <si>
    <t>average</t>
  </si>
  <si>
    <t>CW3M c131</t>
  </si>
  <si>
    <t>average 2010-17</t>
  </si>
  <si>
    <t>Baseline i608 WRB 2010-17</t>
  </si>
  <si>
    <t>2010-17</t>
  </si>
  <si>
    <t>years</t>
  </si>
  <si>
    <t>Model</t>
  </si>
  <si>
    <t>INFEWS</t>
  </si>
  <si>
    <t>CW3M</t>
  </si>
  <si>
    <t xml:space="preserve"> High Cascades groundwater contribution (mm H2O)</t>
  </si>
  <si>
    <t xml:space="preserve"> recharge High Cascades aquifer (mm H2O)</t>
  </si>
  <si>
    <t xml:space="preserve"> RAIN_EVAP (mm H2O)</t>
  </si>
  <si>
    <t>WW2100 3.0</t>
  </si>
  <si>
    <t>WW2100</t>
  </si>
  <si>
    <t>WW2100 3.0 Ref scenario - MIROC weather</t>
  </si>
  <si>
    <t>WW2100 3.0 Ref using MIROC weather</t>
  </si>
  <si>
    <t>Baseline i627 WRB 2010</t>
  </si>
  <si>
    <t>OUWIN</t>
  </si>
  <si>
    <t>Hindcast WRB 2010-17 us71 and ud103</t>
  </si>
  <si>
    <t>Baseline c148 WRB 2010</t>
  </si>
  <si>
    <t>CW3M c174+</t>
  </si>
  <si>
    <t>Baseline WRB 2010</t>
  </si>
  <si>
    <t>CW3M c178</t>
  </si>
  <si>
    <t>Baseline WRB 2010-18</t>
  </si>
  <si>
    <t>2010-18</t>
  </si>
  <si>
    <t>CW3M c184</t>
  </si>
  <si>
    <t>ave 2010-17</t>
  </si>
  <si>
    <t>365dayBaseline WRB 2010-17</t>
  </si>
  <si>
    <t>MIROC5_rcp85 2010-19</t>
  </si>
  <si>
    <t>ave 2010-19</t>
  </si>
  <si>
    <t>WW2100 4.1 FlexResponse v454</t>
  </si>
  <si>
    <t>WW2100 4.1 v454</t>
  </si>
  <si>
    <t>Ref 2010-19</t>
  </si>
  <si>
    <t>CW3M c194</t>
  </si>
  <si>
    <t>Demo_Baseline 5/20/21</t>
  </si>
  <si>
    <t>CW3M ~C401</t>
  </si>
  <si>
    <t xml:space="preserve"> water added by FlowModel (mm)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</si>
</sst>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4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2" fontId="0" fillId="33" borderId="0" xfId="0" applyNumberFormat="1" applyFill="1"/>
    <xf numFmtId="1" fontId="0" fillId="3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2" fontId="19" fillId="34" borderId="0" xfId="0" applyNumberFormat="1" applyFont="1" applyFill="1"/>
    <xf numFmtId="1" fontId="0" fillId="34" borderId="0" xfId="0" applyNumberFormat="1" applyFill="1"/>
    <xf numFmtId="9" fontId="0" fillId="0" borderId="0" xfId="49" applyFont="1"/>
    <xf numFmtId="0" fontId="0" fillId="0" borderId="0" xfId="0" applyFill="1"/>
    <xf numFmtId="2" fontId="0" fillId="0" borderId="0" xfId="0" applyNumberFormat="1" applyFill="1"/>
    <xf numFmtId="2" fontId="0" fillId="34" borderId="0" xfId="0" applyNumberFormat="1" applyFill="1"/>
    <xf numFmtId="0" fontId="0" fillId="35" borderId="0" xfId="0" applyFill="1"/>
    <xf numFmtId="2" fontId="0" fillId="35" borderId="0" xfId="0" applyNumberFormat="1" applyFill="1"/>
  </cellXfs>
  <cellStyles count="50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1 2" xfId="43" xr:uid="{E128FBF4-20A1-48AF-B0A3-2AE4E0824B03}"/>
    <cellStyle name="60% - Accent2" xfId="25" builtinId="36" customBuiltin="1"/>
    <cellStyle name="60% - Accent2 2" xfId="44" xr:uid="{41D2BF90-F5E5-4C9D-9B5F-ADB0B885CF28}"/>
    <cellStyle name="60% - Accent3" xfId="29" builtinId="40" customBuiltin="1"/>
    <cellStyle name="60% - Accent3 2" xfId="45" xr:uid="{5238A67B-6510-4B5C-A13A-1B9BF998DD87}"/>
    <cellStyle name="60% - Accent4" xfId="33" builtinId="44" customBuiltin="1"/>
    <cellStyle name="60% - Accent4 2" xfId="46" xr:uid="{68C96E8E-EDB9-460D-91DD-AAB1708B750B}"/>
    <cellStyle name="60% - Accent5" xfId="37" builtinId="48" customBuiltin="1"/>
    <cellStyle name="60% - Accent5 2" xfId="47" xr:uid="{9E4C7C5F-605E-4961-926B-8DE8B5743E03}"/>
    <cellStyle name="60% - Accent6" xfId="41" builtinId="52" customBuiltin="1"/>
    <cellStyle name="60% - Accent6 2" xfId="48" xr:uid="{63D6D370-E33D-48E3-BD38-11680D92ED5C}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eutral 2" xfId="42" xr:uid="{2D7B99E9-B8D1-4848-A99D-97D82DFD4E4E}"/>
    <cellStyle name="Normal" xfId="0" builtinId="0"/>
    <cellStyle name="Note" xfId="15" builtinId="10" customBuiltin="1"/>
    <cellStyle name="Output" xfId="10" builtinId="21" customBuiltin="1"/>
    <cellStyle name="Percent" xfId="49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100-000000000000}" autoFormatId="16" applyNumberFormats="0" applyBorderFormats="0" applyFontFormats="0" applyPatternFormats="0" applyAlignmentFormats="0" applyWidthHeightFormats="0">
  <queryTableRefresh nextId="16">
    <queryTableFields count="15">
      <queryTableField id="1" name="Year" tableColumnId="1"/>
      <queryTableField id="2" name=" tot in HRUs reaches and reservoirs at end of last year (mm H2O)" tableColumnId="2"/>
      <queryTableField id="3" name=" Precip (mm H2O)" tableColumnId="3"/>
      <queryTableField id="4" name=" GW pumping (mm H2O)" tableColumnId="4"/>
      <queryTableField id="5" name=" High Cascades groundwater contribution mm H2O" tableColumnId="5"/>
      <queryTableField id="6" name=" from outside the basin (mm H2O)" tableColumnId="6"/>
      <queryTableField id="7" name=" to outside the basin (mm H2O)" tableColumnId="7"/>
      <queryTableField id="8" name=" AET (mm H2O)" tableColumnId="8"/>
      <queryTableField id="9" name=" SNOW_EVAP (mm H2O)" tableColumnId="9"/>
      <queryTableField id="10" name=" basin discharge (mm H2O)" tableColumnId="10"/>
      <queryTableField id="11" name=" tot in HRUs reaches and reservoirs at end of this year (mm H2O)" tableColumnId="11"/>
      <queryTableField id="12" name=" irrigation (ac-ft)" tableColumnId="12"/>
      <queryTableField id="13" name=" municipal and rural domestic (ac-ft)" tableColumnId="13"/>
      <queryTableField id="14" name=" mass balance discrepancy (mm H2O)" tableColumnId="14"/>
      <queryTableField id="15" name=" mass balance discrepancy (fraction)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LTWM_Quick_Check_Baseline_Run0" displayName="ALTWM_Quick_Check_Baseline_Run0" ref="A1:O10" tableType="queryTable" totalsRowShown="0">
  <autoFilter ref="A1:O10" xr:uid="{00000000-0009-0000-0100-000001000000}"/>
  <tableColumns count="15">
    <tableColumn id="1" xr3:uid="{00000000-0010-0000-0000-000001000000}" uniqueName="1" name="Year" queryTableFieldId="1"/>
    <tableColumn id="2" xr3:uid="{00000000-0010-0000-0000-000002000000}" uniqueName="2" name=" tot in HRUs reaches and reservoirs at end of last year (mm H2O)" queryTableFieldId="2"/>
    <tableColumn id="3" xr3:uid="{00000000-0010-0000-0000-000003000000}" uniqueName="3" name=" Precip (mm H2O)" queryTableFieldId="3"/>
    <tableColumn id="4" xr3:uid="{00000000-0010-0000-0000-000004000000}" uniqueName="4" name=" GW pumping (mm H2O)" queryTableFieldId="4"/>
    <tableColumn id="5" xr3:uid="{00000000-0010-0000-0000-000005000000}" uniqueName="5" name=" High Cascades groundwater contribution mm H2O" queryTableFieldId="5"/>
    <tableColumn id="6" xr3:uid="{00000000-0010-0000-0000-000006000000}" uniqueName="6" name=" from outside the basin (mm H2O)" queryTableFieldId="6"/>
    <tableColumn id="7" xr3:uid="{00000000-0010-0000-0000-000007000000}" uniqueName="7" name=" to outside the basin (mm H2O)" queryTableFieldId="7"/>
    <tableColumn id="8" xr3:uid="{00000000-0010-0000-0000-000008000000}" uniqueName="8" name=" AET (mm H2O)" queryTableFieldId="8"/>
    <tableColumn id="9" xr3:uid="{00000000-0010-0000-0000-000009000000}" uniqueName="9" name=" SNOW_EVAP (mm H2O)" queryTableFieldId="9"/>
    <tableColumn id="10" xr3:uid="{00000000-0010-0000-0000-00000A000000}" uniqueName="10" name=" basin discharge (mm H2O)" queryTableFieldId="10"/>
    <tableColumn id="11" xr3:uid="{00000000-0010-0000-0000-00000B000000}" uniqueName="11" name=" tot in HRUs reaches and reservoirs at end of this year (mm H2O)" queryTableFieldId="11"/>
    <tableColumn id="12" xr3:uid="{00000000-0010-0000-0000-00000C000000}" uniqueName="12" name=" irrigation (ac-ft)" queryTableFieldId="12"/>
    <tableColumn id="13" xr3:uid="{00000000-0010-0000-0000-00000D000000}" uniqueName="13" name=" municipal and rural domestic (ac-ft)" queryTableFieldId="13"/>
    <tableColumn id="14" xr3:uid="{00000000-0010-0000-0000-00000E000000}" uniqueName="14" name=" mass balance discrepancy (mm H2O)" queryTableFieldId="14"/>
    <tableColumn id="15" xr3:uid="{00000000-0010-0000-0000-00000F000000}" uniqueName="15" name=" mass balance discrepancy (fraction)" queryTableFieldId="1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0F6A88-D908-47A2-AF67-31CE5DBD8EA6}">
  <dimension ref="A1:S15"/>
  <sheetViews>
    <sheetView workbookViewId="0">
      <selection activeCell="N8" sqref="N8"/>
    </sheetView>
  </sheetViews>
  <sheetFormatPr defaultRowHeight="14.4" x14ac:dyDescent="0.3"/>
  <cols>
    <col min="1" max="1" width="14" customWidth="1"/>
    <col min="2" max="2" width="43.109375" customWidth="1"/>
    <col min="3" max="3" width="10.109375" customWidth="1"/>
    <col min="4" max="13" width="9.44140625" bestFit="1" customWidth="1"/>
    <col min="14" max="15" width="9.6640625" bestFit="1" customWidth="1"/>
    <col min="16" max="17" width="9.5546875" bestFit="1" customWidth="1"/>
  </cols>
  <sheetData>
    <row r="1" spans="1:19" ht="115.2" x14ac:dyDescent="0.3">
      <c r="A1" t="s">
        <v>23</v>
      </c>
      <c r="B1" s="1">
        <v>2010</v>
      </c>
      <c r="C1" s="1"/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9" x14ac:dyDescent="0.3">
      <c r="B2" t="s">
        <v>15</v>
      </c>
      <c r="D2" s="3">
        <v>1325.3876949999999</v>
      </c>
      <c r="E2" s="3">
        <v>1797.1419679999999</v>
      </c>
      <c r="F2" s="3">
        <v>7.8147330000000004</v>
      </c>
      <c r="G2" s="3">
        <v>80.520652999999996</v>
      </c>
      <c r="H2" s="3">
        <v>5.6459359999999998</v>
      </c>
      <c r="I2" s="3">
        <v>2.9839039999999999</v>
      </c>
      <c r="J2" s="3">
        <v>648.65655500000003</v>
      </c>
      <c r="K2" s="3">
        <v>49.810768000000003</v>
      </c>
      <c r="L2" s="3">
        <v>1196.0960689999999</v>
      </c>
      <c r="M2" s="3">
        <v>1315.894043</v>
      </c>
      <c r="N2" s="4">
        <v>243975.171875</v>
      </c>
      <c r="O2" s="4">
        <v>305783.40625</v>
      </c>
      <c r="P2" s="3">
        <v>-3.069645</v>
      </c>
      <c r="Q2" s="5">
        <v>-9.5399999999999999E-4</v>
      </c>
    </row>
    <row r="3" spans="1:19" x14ac:dyDescent="0.3">
      <c r="B3" t="s">
        <v>18</v>
      </c>
      <c r="D3" s="3">
        <v>1325.3876949999999</v>
      </c>
      <c r="E3" s="3">
        <v>1797.1419679999999</v>
      </c>
      <c r="F3" s="3">
        <v>7.8140980000000004</v>
      </c>
      <c r="G3" s="3">
        <v>80.520652999999996</v>
      </c>
      <c r="H3" s="3">
        <v>5.6459359999999998</v>
      </c>
      <c r="I3" s="3">
        <v>2.9839039999999999</v>
      </c>
      <c r="J3" s="3">
        <v>648.50256300000001</v>
      </c>
      <c r="K3" s="3">
        <v>49.810768000000003</v>
      </c>
      <c r="L3" s="3">
        <v>1196.400635</v>
      </c>
      <c r="M3" s="3">
        <v>1315.7430420000001</v>
      </c>
      <c r="N3" s="4">
        <v>243951.5</v>
      </c>
      <c r="O3" s="4">
        <v>305783.40625</v>
      </c>
      <c r="P3" s="3">
        <v>-3.0694379999999999</v>
      </c>
      <c r="Q3" s="5">
        <v>-9.5399999999999999E-4</v>
      </c>
    </row>
    <row r="4" spans="1:19" x14ac:dyDescent="0.3">
      <c r="A4" t="s">
        <v>25</v>
      </c>
      <c r="B4" t="s">
        <v>36</v>
      </c>
      <c r="D4" s="3">
        <v>1325.3876949999999</v>
      </c>
      <c r="E4" s="6">
        <v>1722.477173</v>
      </c>
      <c r="F4" s="10">
        <v>2.8323200000000002</v>
      </c>
      <c r="G4" s="3">
        <v>80.520652999999996</v>
      </c>
      <c r="H4" s="3">
        <v>5.645931</v>
      </c>
      <c r="I4" s="3">
        <v>2.9839039999999999</v>
      </c>
      <c r="J4" s="6">
        <v>601.63488800000005</v>
      </c>
      <c r="K4" s="3">
        <v>47.800303999999997</v>
      </c>
      <c r="L4" s="3">
        <v>1197.480957</v>
      </c>
      <c r="M4" s="6">
        <v>1284.9060059999999</v>
      </c>
      <c r="N4" s="11">
        <v>44282.695312999997</v>
      </c>
      <c r="O4" s="4">
        <v>305783.40625</v>
      </c>
      <c r="P4" s="3">
        <v>-2.0577130000000001</v>
      </c>
      <c r="Q4" s="5">
        <v>-6.5600000000000001E-4</v>
      </c>
    </row>
    <row r="5" spans="1:19" s="13" customFormat="1" x14ac:dyDescent="0.3">
      <c r="A5" s="13" t="s">
        <v>37</v>
      </c>
      <c r="B5" t="s">
        <v>38</v>
      </c>
      <c r="C5">
        <v>2010</v>
      </c>
      <c r="D5" s="3">
        <v>1325.3876949999999</v>
      </c>
      <c r="E5" s="15">
        <v>1829.495361</v>
      </c>
      <c r="F5" s="3">
        <v>7.990253</v>
      </c>
      <c r="G5" s="3">
        <v>80.520652999999996</v>
      </c>
      <c r="H5" s="3">
        <v>5.6459330000000003</v>
      </c>
      <c r="I5" s="3">
        <v>2.9839039999999999</v>
      </c>
      <c r="J5" s="6">
        <v>675.48614499999996</v>
      </c>
      <c r="K5" s="6">
        <v>39.405132000000002</v>
      </c>
      <c r="L5" s="6">
        <v>1226.7576899999999</v>
      </c>
      <c r="M5" s="3">
        <v>1302.6130370000001</v>
      </c>
      <c r="N5" s="4">
        <v>245611.109375</v>
      </c>
      <c r="O5" s="4">
        <v>305783.40625</v>
      </c>
      <c r="P5" s="3">
        <v>-1.7939860000000001</v>
      </c>
      <c r="Q5" s="5">
        <v>-5.5199999999999997E-4</v>
      </c>
    </row>
    <row r="6" spans="1:19" s="13" customFormat="1" x14ac:dyDescent="0.3">
      <c r="A6" s="13" t="s">
        <v>39</v>
      </c>
      <c r="B6" s="13" t="s">
        <v>40</v>
      </c>
      <c r="C6">
        <v>2010</v>
      </c>
      <c r="D6" s="3">
        <v>1325.3876949999999</v>
      </c>
      <c r="E6" s="3">
        <v>1829.495361</v>
      </c>
      <c r="F6" s="3">
        <v>7.990253</v>
      </c>
      <c r="G6" s="3">
        <v>80.520652999999996</v>
      </c>
      <c r="H6" s="3">
        <v>5.6459330000000003</v>
      </c>
      <c r="I6" s="3">
        <v>2.9839039999999999</v>
      </c>
      <c r="J6" s="3">
        <v>675.48614499999996</v>
      </c>
      <c r="K6" s="3">
        <v>39.405132000000002</v>
      </c>
      <c r="L6" s="3">
        <v>1226.7576899999999</v>
      </c>
      <c r="M6" s="3">
        <v>1302.6130370000001</v>
      </c>
      <c r="N6" s="4">
        <v>245611.109375</v>
      </c>
      <c r="O6" s="4">
        <v>305783.40625</v>
      </c>
      <c r="P6" s="3">
        <v>-1.7939860000000001</v>
      </c>
      <c r="Q6" s="5">
        <v>-5.5199999999999997E-4</v>
      </c>
    </row>
    <row r="7" spans="1:19" s="13" customFormat="1" x14ac:dyDescent="0.3">
      <c r="A7" s="13" t="s">
        <v>42</v>
      </c>
      <c r="B7" s="13" t="s">
        <v>40</v>
      </c>
      <c r="C7">
        <v>2010</v>
      </c>
      <c r="D7" s="3">
        <v>1325.3876949999999</v>
      </c>
      <c r="E7" s="3">
        <v>1829.495361</v>
      </c>
      <c r="F7" s="3">
        <v>8.0018630000000002</v>
      </c>
      <c r="G7" s="3">
        <v>80.520652999999996</v>
      </c>
      <c r="H7" s="3">
        <v>5.6459330000000003</v>
      </c>
      <c r="I7" s="3">
        <v>2.9839039999999999</v>
      </c>
      <c r="J7" s="3">
        <v>680.696777</v>
      </c>
      <c r="K7" s="3">
        <v>39.405132000000002</v>
      </c>
      <c r="L7" s="3">
        <v>1220.601807</v>
      </c>
      <c r="M7" s="3">
        <v>1303.5699460000001</v>
      </c>
      <c r="N7" s="4">
        <v>245354.5625</v>
      </c>
      <c r="O7" s="4">
        <v>305783.40625</v>
      </c>
      <c r="P7" s="3">
        <v>-1.793939</v>
      </c>
      <c r="Q7" s="5">
        <v>-5.5199999999999997E-4</v>
      </c>
    </row>
    <row r="8" spans="1:19" s="13" customFormat="1" x14ac:dyDescent="0.3">
      <c r="A8" s="13" t="s">
        <v>50</v>
      </c>
      <c r="B8" s="13" t="s">
        <v>38</v>
      </c>
      <c r="C8">
        <v>2010</v>
      </c>
      <c r="D8" s="6">
        <v>1581.0272219999999</v>
      </c>
      <c r="E8" s="10">
        <v>1760.347534</v>
      </c>
      <c r="F8" s="6">
        <v>8.4142989999999998</v>
      </c>
      <c r="G8" s="3">
        <v>80.520652999999996</v>
      </c>
      <c r="H8" s="3">
        <v>5.6461389999999998</v>
      </c>
      <c r="I8" s="3">
        <v>2.9839039999999999</v>
      </c>
      <c r="J8" s="6">
        <v>654.056152</v>
      </c>
      <c r="K8" s="6">
        <v>48.107868000000003</v>
      </c>
      <c r="L8" s="15">
        <v>1016.548279</v>
      </c>
      <c r="M8" s="15">
        <v>1712.180664</v>
      </c>
      <c r="N8" s="7">
        <v>263160.40625</v>
      </c>
      <c r="O8" s="4">
        <v>305783.40625</v>
      </c>
      <c r="P8" s="3">
        <v>-2.0789789999999999</v>
      </c>
      <c r="Q8" s="5">
        <v>-6.0499999999999996E-4</v>
      </c>
    </row>
    <row r="9" spans="1:19" x14ac:dyDescent="0.3">
      <c r="D9" s="3"/>
      <c r="E9" s="3"/>
      <c r="F9" s="3"/>
      <c r="G9" s="3"/>
      <c r="H9" s="3"/>
      <c r="I9" s="3"/>
      <c r="J9" s="3"/>
      <c r="K9" s="3"/>
      <c r="L9" s="3"/>
      <c r="M9" s="3"/>
      <c r="N9" s="4"/>
      <c r="O9" s="4"/>
      <c r="Q9" s="5"/>
    </row>
    <row r="10" spans="1:19" x14ac:dyDescent="0.3">
      <c r="A10" t="s">
        <v>24</v>
      </c>
      <c r="B10" t="s">
        <v>33</v>
      </c>
      <c r="D10" s="6">
        <v>1050.611938</v>
      </c>
      <c r="E10" s="3">
        <v>1804.256592</v>
      </c>
      <c r="F10" s="6">
        <v>9.1813380000000002</v>
      </c>
      <c r="G10" s="3">
        <v>80.520660000000007</v>
      </c>
      <c r="H10" s="3">
        <v>5.48393</v>
      </c>
      <c r="I10" s="3">
        <v>2.897329</v>
      </c>
      <c r="J10" s="6">
        <v>725.81951900000001</v>
      </c>
      <c r="K10" s="3">
        <v>0</v>
      </c>
      <c r="L10" s="6">
        <v>949.01122999999995</v>
      </c>
      <c r="M10" s="3">
        <v>1270.3553469999999</v>
      </c>
      <c r="N10" s="7">
        <v>301401.59375</v>
      </c>
      <c r="O10" s="4">
        <v>299273.4375</v>
      </c>
      <c r="P10" s="3">
        <v>-1.971034</v>
      </c>
      <c r="Q10" s="5">
        <v>-6.6799999999999997E-4</v>
      </c>
    </row>
    <row r="11" spans="1:19" x14ac:dyDescent="0.3">
      <c r="A11" t="s">
        <v>34</v>
      </c>
      <c r="B11" t="s">
        <v>35</v>
      </c>
      <c r="D11" s="3">
        <v>916.86699999999996</v>
      </c>
      <c r="E11" s="3">
        <v>1808.65</v>
      </c>
      <c r="F11" s="3">
        <v>8.9398800000000005</v>
      </c>
      <c r="G11" s="3">
        <v>80.422899999999998</v>
      </c>
      <c r="H11" s="3">
        <v>5.4845199999999998</v>
      </c>
      <c r="I11" s="3">
        <v>2.8688500000000001</v>
      </c>
      <c r="J11" s="3">
        <v>689.26700000000005</v>
      </c>
      <c r="K11" s="3">
        <v>51.563699999999997</v>
      </c>
      <c r="L11" s="3">
        <v>986.59100000000001</v>
      </c>
      <c r="M11" s="3">
        <v>1087.8800000000001</v>
      </c>
      <c r="N11" s="4">
        <v>315579</v>
      </c>
      <c r="O11" s="4">
        <v>299509</v>
      </c>
      <c r="P11" s="3">
        <v>-2.19075</v>
      </c>
      <c r="Q11" s="5">
        <v>-7.7676100000000005E-4</v>
      </c>
    </row>
    <row r="12" spans="1:19" x14ac:dyDescent="0.3">
      <c r="B12" t="s">
        <v>32</v>
      </c>
      <c r="D12" s="6">
        <v>521.29200000000003</v>
      </c>
      <c r="E12" s="3">
        <v>1555.22</v>
      </c>
      <c r="F12" s="3">
        <v>9.9370999999999992</v>
      </c>
      <c r="G12" s="3">
        <v>80.52</v>
      </c>
      <c r="H12" s="3">
        <v>5.6654999999999998</v>
      </c>
      <c r="I12" s="3">
        <v>2.9716800000000001</v>
      </c>
      <c r="J12" s="6">
        <v>651.25599999999997</v>
      </c>
      <c r="K12" s="3">
        <v>28.688700000000001</v>
      </c>
      <c r="L12" s="6">
        <v>1043.2</v>
      </c>
      <c r="M12" s="6">
        <v>514.94399999999996</v>
      </c>
      <c r="N12" s="7">
        <v>365654</v>
      </c>
      <c r="O12" s="4">
        <v>304293</v>
      </c>
      <c r="P12" s="3">
        <v>68.425779999999577</v>
      </c>
      <c r="Q12">
        <v>3.1494380141050674E-2</v>
      </c>
    </row>
    <row r="13" spans="1:19" x14ac:dyDescent="0.3">
      <c r="J13" s="12">
        <f>(K12+J12)/E12</f>
        <v>0.43720161777754918</v>
      </c>
    </row>
    <row r="14" spans="1:19" s="1" customFormat="1" ht="115.2" x14ac:dyDescent="0.3">
      <c r="B14" t="s">
        <v>32</v>
      </c>
      <c r="C14"/>
      <c r="D14" s="1" t="s">
        <v>1</v>
      </c>
      <c r="E14" s="1" t="s">
        <v>2</v>
      </c>
      <c r="F14" s="1" t="s">
        <v>3</v>
      </c>
      <c r="G14" s="1" t="s">
        <v>26</v>
      </c>
      <c r="H14" s="1" t="s">
        <v>5</v>
      </c>
      <c r="I14" s="1" t="s">
        <v>6</v>
      </c>
      <c r="J14" s="1" t="s">
        <v>27</v>
      </c>
      <c r="K14" s="1" t="s">
        <v>7</v>
      </c>
      <c r="L14" s="1" t="s">
        <v>8</v>
      </c>
      <c r="M14" s="1" t="s">
        <v>28</v>
      </c>
      <c r="N14" s="1" t="s">
        <v>9</v>
      </c>
      <c r="O14" s="1" t="s">
        <v>10</v>
      </c>
      <c r="P14" s="1" t="s">
        <v>11</v>
      </c>
      <c r="Q14" s="1" t="s">
        <v>12</v>
      </c>
    </row>
    <row r="15" spans="1:19" x14ac:dyDescent="0.3">
      <c r="B15">
        <v>2010</v>
      </c>
      <c r="D15" s="3">
        <v>521.29200000000003</v>
      </c>
      <c r="E15" s="3">
        <v>1555.22</v>
      </c>
      <c r="F15" s="3">
        <v>9.9370999999999992</v>
      </c>
      <c r="G15" s="3">
        <v>80.52</v>
      </c>
      <c r="H15" s="3">
        <v>5.6654999999999998</v>
      </c>
      <c r="I15" s="3">
        <v>2.9716800000000001</v>
      </c>
      <c r="J15" s="3">
        <v>16.764199999999999</v>
      </c>
      <c r="K15" s="3">
        <v>651.25599999999997</v>
      </c>
      <c r="L15" s="3">
        <v>28.688700000000001</v>
      </c>
      <c r="M15" s="3">
        <v>0</v>
      </c>
      <c r="N15" s="3">
        <v>1043.2</v>
      </c>
      <c r="O15" s="3">
        <v>514.94399999999996</v>
      </c>
      <c r="P15" s="4">
        <v>365654</v>
      </c>
      <c r="Q15" s="4">
        <v>304293</v>
      </c>
      <c r="R15" s="3">
        <v>68.425779999999577</v>
      </c>
      <c r="S15">
        <v>3.1494380141050674E-2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3C18C5-3EB4-421D-AC59-B189D5DFAD97}">
  <dimension ref="A1:V21"/>
  <sheetViews>
    <sheetView workbookViewId="0">
      <selection activeCell="R17" sqref="R17"/>
    </sheetView>
  </sheetViews>
  <sheetFormatPr defaultRowHeight="14.4" x14ac:dyDescent="0.3"/>
  <cols>
    <col min="1" max="1" width="12" customWidth="1"/>
    <col min="2" max="2" width="42.6640625" customWidth="1"/>
    <col min="3" max="3" width="8.109375" style="8" customWidth="1"/>
  </cols>
  <sheetData>
    <row r="1" spans="1:22" s="1" customFormat="1" ht="129.6" x14ac:dyDescent="0.3">
      <c r="A1" s="1" t="s">
        <v>23</v>
      </c>
      <c r="B1" s="1" t="s">
        <v>19</v>
      </c>
      <c r="C1" s="9" t="s">
        <v>22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22" x14ac:dyDescent="0.3">
      <c r="A2" t="s">
        <v>25</v>
      </c>
      <c r="B2" t="s">
        <v>18</v>
      </c>
      <c r="C2" s="8" t="s">
        <v>21</v>
      </c>
      <c r="D2" s="3">
        <v>1347.0891571250002</v>
      </c>
      <c r="E2" s="3">
        <v>1669.5385285</v>
      </c>
      <c r="F2" s="3">
        <v>9.0999103750000003</v>
      </c>
      <c r="G2" s="3">
        <v>80.520652999999996</v>
      </c>
      <c r="H2" s="3">
        <v>5.2671536250000006</v>
      </c>
      <c r="I2" s="3">
        <v>2.7852928750000001</v>
      </c>
      <c r="J2" s="3">
        <v>647.33188612499998</v>
      </c>
      <c r="K2" s="3">
        <v>46.704897125000002</v>
      </c>
      <c r="L2" s="3">
        <v>1052.1712112499999</v>
      </c>
      <c r="M2" s="3">
        <v>1361.5650330000001</v>
      </c>
      <c r="N2" s="4">
        <v>291357.619140625</v>
      </c>
      <c r="O2" s="4">
        <v>286990.796875</v>
      </c>
      <c r="P2" s="3">
        <v>-0.95708199999999999</v>
      </c>
      <c r="Q2" s="5">
        <v>-3.3387499999999997E-4</v>
      </c>
    </row>
    <row r="3" spans="1:22" x14ac:dyDescent="0.3">
      <c r="A3" t="s">
        <v>39</v>
      </c>
      <c r="B3" t="s">
        <v>40</v>
      </c>
      <c r="C3" s="8" t="s">
        <v>21</v>
      </c>
      <c r="D3" s="3">
        <v>1352.214492625</v>
      </c>
      <c r="E3" s="3">
        <v>1726.0460051250002</v>
      </c>
      <c r="F3" s="3">
        <v>9.3615975000000002</v>
      </c>
      <c r="G3" s="3">
        <v>80.575805750000001</v>
      </c>
      <c r="H3" s="3">
        <v>5.2829112500000015</v>
      </c>
      <c r="I3" s="3">
        <v>2.7871606250000003</v>
      </c>
      <c r="J3" s="3">
        <v>657.19138350000003</v>
      </c>
      <c r="K3" s="3">
        <v>47.526239000000004</v>
      </c>
      <c r="L3" s="3">
        <v>1099.0023956250002</v>
      </c>
      <c r="M3" s="3">
        <v>1365.8106841250001</v>
      </c>
      <c r="N3" s="4">
        <v>324228.697265625</v>
      </c>
      <c r="O3" s="4">
        <v>287166.4453125</v>
      </c>
      <c r="P3" s="3">
        <v>-1.162949625</v>
      </c>
      <c r="Q3" s="5">
        <v>-3.6450000000000002E-4</v>
      </c>
    </row>
    <row r="4" spans="1:22" x14ac:dyDescent="0.3">
      <c r="A4" t="s">
        <v>42</v>
      </c>
      <c r="B4" t="s">
        <v>40</v>
      </c>
      <c r="C4" s="8" t="s">
        <v>21</v>
      </c>
      <c r="D4" s="3">
        <v>1369.5175476250001</v>
      </c>
      <c r="E4" s="3">
        <v>1726.0460051250002</v>
      </c>
      <c r="F4" s="3">
        <v>9.3663477499999992</v>
      </c>
      <c r="G4" s="3">
        <v>80.575805750000001</v>
      </c>
      <c r="H4" s="3">
        <v>5.2829112500000015</v>
      </c>
      <c r="I4" s="3">
        <v>2.7871606250000003</v>
      </c>
      <c r="J4" s="3">
        <v>660.95064549999995</v>
      </c>
      <c r="K4" s="3">
        <v>47.526239000000004</v>
      </c>
      <c r="L4" s="3">
        <v>1089.1959609999999</v>
      </c>
      <c r="M4" s="3">
        <v>1389.19352725</v>
      </c>
      <c r="N4" s="4">
        <v>321689.265625</v>
      </c>
      <c r="O4" s="4">
        <v>287165.1171875</v>
      </c>
      <c r="P4" s="3">
        <v>-1.1350845000000001</v>
      </c>
      <c r="Q4" s="5">
        <v>-3.5375000000000001E-4</v>
      </c>
    </row>
    <row r="5" spans="1:22" x14ac:dyDescent="0.3">
      <c r="A5" t="s">
        <v>42</v>
      </c>
      <c r="B5" t="s">
        <v>44</v>
      </c>
      <c r="C5" s="8" t="s">
        <v>21</v>
      </c>
      <c r="D5" s="3">
        <v>1375.1156311249999</v>
      </c>
      <c r="E5" s="6">
        <v>1671.4998015000003</v>
      </c>
      <c r="F5" s="3">
        <v>9.4451503750000008</v>
      </c>
      <c r="G5" s="3">
        <v>80.520652999999996</v>
      </c>
      <c r="H5" s="3">
        <v>5.2665235000000008</v>
      </c>
      <c r="I5" s="3">
        <v>2.7852692500000003</v>
      </c>
      <c r="J5" s="3">
        <v>638.83306900000002</v>
      </c>
      <c r="K5" s="3">
        <v>46.505179124999991</v>
      </c>
      <c r="L5" s="3">
        <v>1055.436988875</v>
      </c>
      <c r="M5" s="3">
        <v>1397.317428625</v>
      </c>
      <c r="N5" s="4">
        <v>321655.35253912502</v>
      </c>
      <c r="O5" s="4">
        <v>286986.96875</v>
      </c>
      <c r="P5" s="3">
        <v>-0.96982487500000014</v>
      </c>
      <c r="Q5" s="5">
        <v>-3.3537500000000006E-4</v>
      </c>
    </row>
    <row r="6" spans="1:22" x14ac:dyDescent="0.3">
      <c r="D6" s="3"/>
      <c r="E6" s="14"/>
      <c r="F6" s="3"/>
      <c r="G6" s="3"/>
      <c r="H6" s="3"/>
      <c r="I6" s="3"/>
      <c r="J6" s="3"/>
      <c r="K6" s="3"/>
      <c r="L6" s="3"/>
      <c r="M6" s="3"/>
      <c r="N6" s="4"/>
      <c r="O6" s="4"/>
      <c r="P6" s="3"/>
      <c r="Q6" s="5"/>
    </row>
    <row r="7" spans="1:22" x14ac:dyDescent="0.3">
      <c r="D7" s="3"/>
      <c r="E7" s="14"/>
      <c r="F7" s="3"/>
      <c r="G7" s="3"/>
      <c r="H7" s="3"/>
      <c r="I7" s="3"/>
      <c r="J7" s="3"/>
      <c r="K7" s="3"/>
      <c r="L7" s="3"/>
      <c r="M7" s="3"/>
      <c r="N7" s="4"/>
      <c r="O7" s="4"/>
      <c r="P7" s="3"/>
      <c r="Q7" s="5"/>
    </row>
    <row r="8" spans="1:22" x14ac:dyDescent="0.3">
      <c r="A8" t="s">
        <v>42</v>
      </c>
      <c r="B8" t="s">
        <v>45</v>
      </c>
      <c r="C8" s="8" t="s">
        <v>21</v>
      </c>
      <c r="D8" s="3">
        <v>1457.0025941249999</v>
      </c>
      <c r="E8" s="17">
        <v>1794.5569917499997</v>
      </c>
      <c r="F8" s="3">
        <v>9.428476749999998</v>
      </c>
      <c r="G8" s="3">
        <v>80.575805750000001</v>
      </c>
      <c r="H8" s="3">
        <v>5.2747462499999997</v>
      </c>
      <c r="I8" s="3">
        <v>2.7871606250000003</v>
      </c>
      <c r="J8" s="17">
        <v>568.84384912500002</v>
      </c>
      <c r="K8" s="6">
        <v>25.646550374999997</v>
      </c>
      <c r="L8" s="17">
        <v>1254.6102219999998</v>
      </c>
      <c r="M8" s="3">
        <v>1490.4783479999999</v>
      </c>
      <c r="N8" s="7">
        <v>321878.6640625</v>
      </c>
      <c r="O8" s="4">
        <v>287202.4765625</v>
      </c>
      <c r="P8" s="3">
        <v>-4.472483875</v>
      </c>
      <c r="Q8" s="5">
        <v>-1.0312499999999998E-3</v>
      </c>
      <c r="V8" s="16"/>
    </row>
    <row r="9" spans="1:22" x14ac:dyDescent="0.3">
      <c r="A9" t="s">
        <v>30</v>
      </c>
      <c r="B9" t="s">
        <v>31</v>
      </c>
      <c r="C9" s="8" t="s">
        <v>21</v>
      </c>
      <c r="D9" s="6">
        <v>576.06962499999997</v>
      </c>
      <c r="E9" s="3">
        <v>1638.3812499999999</v>
      </c>
      <c r="F9" s="3">
        <v>10.59886</v>
      </c>
      <c r="G9" s="3">
        <v>80.52</v>
      </c>
      <c r="H9" s="3">
        <v>5.2806474999999988</v>
      </c>
      <c r="I9" s="3">
        <v>2.7740462499999996</v>
      </c>
      <c r="J9" s="6">
        <v>657.74700000000007</v>
      </c>
      <c r="K9" s="3">
        <v>37.696750000000002</v>
      </c>
      <c r="L9" s="6">
        <v>1059.00575</v>
      </c>
      <c r="M9" s="6">
        <v>578.82524999999998</v>
      </c>
      <c r="N9" s="7">
        <v>387150.125</v>
      </c>
      <c r="O9" s="4">
        <v>285638.625</v>
      </c>
      <c r="P9" s="3">
        <f>SUM(I9:M9)-SUM(D9:H9)</f>
        <v>25.198413749999872</v>
      </c>
      <c r="Q9">
        <f>P9/SUM(D9:H9)</f>
        <v>1.0904389977311683E-2</v>
      </c>
    </row>
    <row r="10" spans="1:22" x14ac:dyDescent="0.3">
      <c r="D10" s="3"/>
      <c r="E10" s="3"/>
      <c r="F10" s="3"/>
      <c r="G10" s="3"/>
      <c r="H10" s="3"/>
      <c r="I10" s="3"/>
      <c r="J10" s="3"/>
      <c r="K10" s="3"/>
      <c r="L10" s="3"/>
      <c r="M10" s="3"/>
      <c r="N10" s="4"/>
      <c r="O10" s="4"/>
      <c r="P10" s="3"/>
      <c r="Q10" s="5"/>
    </row>
    <row r="11" spans="1:22" x14ac:dyDescent="0.3">
      <c r="A11" t="s">
        <v>24</v>
      </c>
      <c r="B11" t="s">
        <v>20</v>
      </c>
      <c r="C11" s="8" t="s">
        <v>21</v>
      </c>
      <c r="D11" s="6">
        <v>1294.8373107500001</v>
      </c>
      <c r="E11" s="6">
        <v>1680.6452942500002</v>
      </c>
      <c r="F11" s="3">
        <v>9.1543086250000005</v>
      </c>
      <c r="G11" s="3">
        <v>80.520660000000007</v>
      </c>
      <c r="H11" s="3">
        <v>5.1170137499999999</v>
      </c>
      <c r="I11" s="3">
        <v>2.7057376250000003</v>
      </c>
      <c r="J11" s="6">
        <v>729.74661250000008</v>
      </c>
      <c r="K11" s="6">
        <v>0</v>
      </c>
      <c r="L11" s="6">
        <v>994.63275150000004</v>
      </c>
      <c r="M11" s="6">
        <v>1342.624252375</v>
      </c>
      <c r="N11" s="4">
        <v>289339.49609375</v>
      </c>
      <c r="O11" s="7">
        <v>281059.0859375</v>
      </c>
      <c r="P11" s="3">
        <v>-0.56523387499999989</v>
      </c>
      <c r="Q11" s="5">
        <v>-2.2650000000000003E-4</v>
      </c>
    </row>
    <row r="12" spans="1:22" x14ac:dyDescent="0.3">
      <c r="A12" t="s">
        <v>34</v>
      </c>
      <c r="B12" t="s">
        <v>35</v>
      </c>
      <c r="C12" s="8" t="s">
        <v>21</v>
      </c>
      <c r="D12" s="3">
        <v>1059.3576249999999</v>
      </c>
      <c r="E12" s="3">
        <v>1680.5524999999998</v>
      </c>
      <c r="F12" s="3">
        <v>10.697503750000001</v>
      </c>
      <c r="G12" s="3">
        <v>80.422900000000013</v>
      </c>
      <c r="H12" s="3">
        <v>5.1172325000000001</v>
      </c>
      <c r="I12" s="3">
        <v>2.6789275000000004</v>
      </c>
      <c r="J12" s="3">
        <v>683.51637499999993</v>
      </c>
      <c r="K12" s="3">
        <v>48.289950000000005</v>
      </c>
      <c r="L12" s="3">
        <v>1018.006125</v>
      </c>
      <c r="M12" s="3">
        <v>1082.8305</v>
      </c>
      <c r="N12" s="7">
        <v>392330.25</v>
      </c>
      <c r="O12" s="4">
        <v>281315</v>
      </c>
      <c r="P12" s="3">
        <v>-0.82557037499999997</v>
      </c>
      <c r="Q12" s="5">
        <v>-3.02347125E-4</v>
      </c>
    </row>
    <row r="14" spans="1:22" ht="129.6" x14ac:dyDescent="0.3">
      <c r="C14" s="9" t="s">
        <v>0</v>
      </c>
      <c r="D14" s="1" t="s">
        <v>1</v>
      </c>
      <c r="E14" s="1" t="s">
        <v>2</v>
      </c>
      <c r="F14" s="1" t="s">
        <v>3</v>
      </c>
      <c r="G14" s="1" t="s">
        <v>26</v>
      </c>
      <c r="H14" s="1" t="s">
        <v>5</v>
      </c>
      <c r="I14" s="1" t="s">
        <v>6</v>
      </c>
      <c r="J14" s="1" t="s">
        <v>27</v>
      </c>
      <c r="K14" s="1" t="s">
        <v>7</v>
      </c>
      <c r="L14" s="1" t="s">
        <v>8</v>
      </c>
      <c r="M14" s="1" t="s">
        <v>28</v>
      </c>
      <c r="N14" s="1" t="s">
        <v>9</v>
      </c>
      <c r="O14" s="1" t="s">
        <v>10</v>
      </c>
      <c r="P14" s="1" t="s">
        <v>11</v>
      </c>
      <c r="Q14" s="1" t="s">
        <v>12</v>
      </c>
    </row>
    <row r="15" spans="1:22" x14ac:dyDescent="0.3">
      <c r="B15" t="s">
        <v>29</v>
      </c>
      <c r="C15" s="8" t="s">
        <v>21</v>
      </c>
      <c r="D15" s="3">
        <v>576.06962499999997</v>
      </c>
      <c r="E15" s="3">
        <v>1638.3812499999999</v>
      </c>
      <c r="F15" s="3">
        <v>10.59886</v>
      </c>
      <c r="G15" s="3">
        <v>0</v>
      </c>
      <c r="H15" s="3">
        <v>5.2806474999999988</v>
      </c>
      <c r="I15" s="3">
        <v>2.7740462499999996</v>
      </c>
      <c r="J15" s="3">
        <v>18.7316</v>
      </c>
      <c r="K15" s="3">
        <v>657.74700000000007</v>
      </c>
      <c r="L15" s="3">
        <v>37.696750000000002</v>
      </c>
      <c r="M15" s="3">
        <v>0</v>
      </c>
      <c r="N15" s="3">
        <v>1059.00575</v>
      </c>
      <c r="O15" s="3">
        <v>578.82524999999998</v>
      </c>
      <c r="P15" s="4">
        <v>387150.125</v>
      </c>
      <c r="Q15" s="4">
        <v>285638.625</v>
      </c>
    </row>
    <row r="16" spans="1:22" x14ac:dyDescent="0.3">
      <c r="C16" s="8" t="s">
        <v>43</v>
      </c>
      <c r="D16" s="3">
        <v>576.06962499999997</v>
      </c>
      <c r="E16" s="3">
        <v>1638.3812499999999</v>
      </c>
      <c r="F16" s="3">
        <v>10.59886</v>
      </c>
      <c r="G16" s="3">
        <v>0</v>
      </c>
      <c r="H16" s="3">
        <v>5.2806474999999988</v>
      </c>
      <c r="I16" s="3">
        <v>2.7740462499999996</v>
      </c>
      <c r="J16" s="3">
        <v>18.7316</v>
      </c>
      <c r="K16" s="3">
        <v>657.74700000000007</v>
      </c>
      <c r="L16" s="3">
        <v>37.696750000000002</v>
      </c>
      <c r="M16" s="3">
        <v>0</v>
      </c>
      <c r="N16" s="3">
        <v>1059.00575</v>
      </c>
      <c r="O16" s="3">
        <v>578.82524999999998</v>
      </c>
      <c r="P16" s="4">
        <v>387150.125</v>
      </c>
      <c r="Q16" s="4">
        <v>285638.625</v>
      </c>
      <c r="R16" s="4"/>
    </row>
    <row r="21" spans="4:17" x14ac:dyDescent="0.3">
      <c r="D21" s="3">
        <v>1059.3576249999999</v>
      </c>
      <c r="E21" s="3">
        <v>1680.5524999999998</v>
      </c>
      <c r="F21" s="3">
        <v>10.697503750000001</v>
      </c>
      <c r="G21" s="3">
        <v>80.422900000000013</v>
      </c>
      <c r="H21" s="3">
        <v>5.1172325000000001</v>
      </c>
      <c r="I21" s="3">
        <v>2.6789275000000004</v>
      </c>
      <c r="J21" s="3">
        <v>683.51637499999993</v>
      </c>
      <c r="K21" s="3">
        <v>48.289950000000005</v>
      </c>
      <c r="L21" s="3">
        <v>1018.006125</v>
      </c>
      <c r="M21" s="3">
        <v>1082.8305</v>
      </c>
      <c r="N21" s="4">
        <v>392330.25</v>
      </c>
      <c r="O21" s="4">
        <v>281315</v>
      </c>
      <c r="P21" s="3">
        <v>-0.82557037499999997</v>
      </c>
      <c r="Q21" s="5">
        <v>-3.02347125E-4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F1D315-50C2-4E05-943E-CA7A96C8E688}">
  <dimension ref="A1:R4"/>
  <sheetViews>
    <sheetView tabSelected="1" workbookViewId="0">
      <selection activeCell="A6" sqref="A6:XFD6"/>
    </sheetView>
  </sheetViews>
  <sheetFormatPr defaultRowHeight="14.4" x14ac:dyDescent="0.3"/>
  <cols>
    <col min="1" max="1" width="12" customWidth="1"/>
    <col min="2" max="2" width="42.6640625" customWidth="1"/>
    <col min="3" max="3" width="8.88671875" style="8" customWidth="1"/>
    <col min="18" max="18" width="10.5546875" customWidth="1"/>
  </cols>
  <sheetData>
    <row r="1" spans="1:18" s="1" customFormat="1" ht="129.6" x14ac:dyDescent="0.3">
      <c r="A1" s="1" t="s">
        <v>23</v>
      </c>
      <c r="B1" s="1" t="s">
        <v>19</v>
      </c>
      <c r="C1" s="9" t="s">
        <v>22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53</v>
      </c>
      <c r="J1" s="1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1" t="s">
        <v>11</v>
      </c>
      <c r="P1" s="1" t="s">
        <v>12</v>
      </c>
      <c r="Q1" s="1" t="s">
        <v>13</v>
      </c>
      <c r="R1" s="1" t="s">
        <v>14</v>
      </c>
    </row>
    <row r="2" spans="1:18" x14ac:dyDescent="0.3">
      <c r="A2" t="s">
        <v>39</v>
      </c>
      <c r="B2" t="s">
        <v>40</v>
      </c>
      <c r="C2" t="s">
        <v>41</v>
      </c>
      <c r="D2" s="3">
        <v>1361.319240888889</v>
      </c>
      <c r="E2" s="3">
        <v>1678.2335882222224</v>
      </c>
      <c r="F2" s="3">
        <v>9.3871473333333331</v>
      </c>
      <c r="G2" s="3">
        <v>80.569677666666678</v>
      </c>
      <c r="H2" s="3">
        <v>5.2671874444444455</v>
      </c>
      <c r="I2" s="3"/>
      <c r="J2" s="3">
        <v>2.7783584444444447</v>
      </c>
      <c r="K2" s="3">
        <v>645.94646555555562</v>
      </c>
      <c r="L2" s="3">
        <v>46.522305444444449</v>
      </c>
      <c r="M2" s="3">
        <v>1071.222696888889</v>
      </c>
      <c r="N2" s="3">
        <v>1367.005249</v>
      </c>
      <c r="O2" s="4">
        <v>324487.69965277775</v>
      </c>
      <c r="P2" s="4">
        <v>286418.88888888888</v>
      </c>
      <c r="Q2" s="3">
        <v>-1.3017665555555555</v>
      </c>
      <c r="R2" s="5">
        <v>-4.1888888888888895E-4</v>
      </c>
    </row>
    <row r="3" spans="1:18" x14ac:dyDescent="0.3">
      <c r="A3" t="s">
        <v>42</v>
      </c>
      <c r="B3" t="s">
        <v>40</v>
      </c>
      <c r="C3" s="8" t="s">
        <v>41</v>
      </c>
      <c r="D3" s="14">
        <v>1382.1039903333335</v>
      </c>
      <c r="E3" s="3">
        <v>1678.2335882222224</v>
      </c>
      <c r="F3" s="3">
        <v>9.3919265555555551</v>
      </c>
      <c r="G3" s="3">
        <v>80.569677666666678</v>
      </c>
      <c r="H3" s="3">
        <v>5.2671874444444455</v>
      </c>
      <c r="I3" s="3"/>
      <c r="J3" s="3">
        <v>2.7783584444444447</v>
      </c>
      <c r="K3" s="3">
        <v>649.53888622222212</v>
      </c>
      <c r="L3" s="3">
        <v>46.522305444444449</v>
      </c>
      <c r="M3" s="3">
        <v>1061.188924111111</v>
      </c>
      <c r="N3" s="3">
        <v>1394.2609456666667</v>
      </c>
      <c r="O3" s="4">
        <v>321964.87847222225</v>
      </c>
      <c r="P3" s="4">
        <v>286416.86805555556</v>
      </c>
      <c r="Q3" s="3">
        <v>-1.2769506666666668</v>
      </c>
      <c r="R3" s="5">
        <v>-4.0766666666666664E-4</v>
      </c>
    </row>
    <row r="4" spans="1:18" x14ac:dyDescent="0.3">
      <c r="A4" t="s">
        <v>52</v>
      </c>
      <c r="B4" t="s">
        <v>51</v>
      </c>
      <c r="C4" s="8" t="s">
        <v>41</v>
      </c>
      <c r="D4" s="6">
        <v>1150.0584241111112</v>
      </c>
      <c r="E4" s="6">
        <v>1612.6987305555554</v>
      </c>
      <c r="F4" s="6">
        <v>14.557748111111115</v>
      </c>
      <c r="G4" s="6">
        <v>52.671807666666659</v>
      </c>
      <c r="H4" s="3">
        <v>5.2565644444444439</v>
      </c>
      <c r="I4" s="6">
        <v>8.9746754444444452</v>
      </c>
      <c r="J4" s="14">
        <v>2.782013222222222</v>
      </c>
      <c r="K4" s="6">
        <v>609.74378122222208</v>
      </c>
      <c r="L4" s="3">
        <v>44.391417555555549</v>
      </c>
      <c r="M4" s="6">
        <v>1018.5836656666668</v>
      </c>
      <c r="N4" s="6">
        <v>1167.9530299999999</v>
      </c>
      <c r="O4" s="7">
        <v>517762.13888888888</v>
      </c>
      <c r="P4" s="4">
        <v>286785.73958333331</v>
      </c>
      <c r="Q4" s="3">
        <v>-0.76404255555555545</v>
      </c>
      <c r="R4" s="5">
        <v>-2.7444444444444445E-4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43C62-67FC-4457-979B-2DF7CE727A6E}">
  <dimension ref="A1:Q7"/>
  <sheetViews>
    <sheetView workbookViewId="0">
      <selection activeCell="P4" sqref="P4:Q4"/>
    </sheetView>
  </sheetViews>
  <sheetFormatPr defaultRowHeight="14.4" x14ac:dyDescent="0.3"/>
  <cols>
    <col min="1" max="1" width="16.33203125" customWidth="1"/>
    <col min="2" max="2" width="32.33203125" customWidth="1"/>
    <col min="3" max="3" width="12" customWidth="1"/>
    <col min="4" max="15" width="9.33203125" bestFit="1" customWidth="1"/>
    <col min="16" max="17" width="9.5546875" bestFit="1" customWidth="1"/>
  </cols>
  <sheetData>
    <row r="1" spans="1:17" ht="115.2" x14ac:dyDescent="0.3">
      <c r="A1" s="1" t="s">
        <v>23</v>
      </c>
      <c r="B1" s="1" t="s">
        <v>19</v>
      </c>
      <c r="C1" s="9" t="s">
        <v>22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</row>
    <row r="2" spans="1:17" x14ac:dyDescent="0.3">
      <c r="A2" t="s">
        <v>42</v>
      </c>
      <c r="B2" t="s">
        <v>45</v>
      </c>
      <c r="C2" t="s">
        <v>46</v>
      </c>
      <c r="D2" s="3">
        <v>1470.1523194999997</v>
      </c>
      <c r="E2" s="17">
        <v>1683.1281861999996</v>
      </c>
      <c r="F2" s="3">
        <v>9.5468530999999981</v>
      </c>
      <c r="G2" s="3">
        <v>80.564775200000014</v>
      </c>
      <c r="H2" s="3">
        <v>5.2504804999999992</v>
      </c>
      <c r="I2" s="3">
        <v>2.7728197000000003</v>
      </c>
      <c r="J2" s="17">
        <v>573.85734239999999</v>
      </c>
      <c r="K2" s="3">
        <v>22.662880099999999</v>
      </c>
      <c r="L2" s="17">
        <v>1160.4140992999999</v>
      </c>
      <c r="M2" s="3">
        <v>1484.0621461999999</v>
      </c>
      <c r="N2" s="4">
        <v>325680.08750000002</v>
      </c>
      <c r="O2" s="4">
        <v>286013.75312499999</v>
      </c>
      <c r="P2" s="3">
        <v>-4.8733263000000004</v>
      </c>
      <c r="Q2" s="5">
        <v>-1.2809E-3</v>
      </c>
    </row>
    <row r="3" spans="1:17" x14ac:dyDescent="0.3">
      <c r="A3" t="s">
        <v>48</v>
      </c>
      <c r="B3" s="1" t="s">
        <v>49</v>
      </c>
      <c r="C3" t="s">
        <v>46</v>
      </c>
      <c r="D3" s="3">
        <v>1058.7642000000001</v>
      </c>
      <c r="E3" s="3">
        <v>1545.7729999999999</v>
      </c>
      <c r="F3" s="3">
        <v>8.9131739999999997</v>
      </c>
      <c r="G3" s="3">
        <v>80.52</v>
      </c>
      <c r="H3" s="3">
        <v>5.2381440000000001</v>
      </c>
      <c r="I3" s="3">
        <v>2.7600939999999996</v>
      </c>
      <c r="J3" s="3">
        <v>666.24950000000001</v>
      </c>
      <c r="K3" s="3">
        <v>33.34798</v>
      </c>
      <c r="L3" s="6">
        <v>940.21749999999997</v>
      </c>
      <c r="M3" s="3">
        <v>1059.0547999999999</v>
      </c>
      <c r="N3" s="7">
        <v>320339.90000000002</v>
      </c>
      <c r="O3" s="4">
        <v>285578</v>
      </c>
      <c r="P3" s="3">
        <f>SUM(I3:M3)-SUM(D3:H3)</f>
        <v>2.4213560000002872</v>
      </c>
      <c r="Q3">
        <f>P3/SUM(D3:H3)</f>
        <v>8.9706148445115703E-4</v>
      </c>
    </row>
    <row r="4" spans="1:17" x14ac:dyDescent="0.3">
      <c r="A4" t="s">
        <v>29</v>
      </c>
      <c r="B4" t="s">
        <v>49</v>
      </c>
      <c r="C4" t="s">
        <v>46</v>
      </c>
      <c r="D4" s="3">
        <v>553.77859999999998</v>
      </c>
      <c r="E4" s="3">
        <v>1545.7729999999999</v>
      </c>
      <c r="F4" s="3">
        <v>10.604678000000002</v>
      </c>
      <c r="G4" s="3">
        <v>80.52</v>
      </c>
      <c r="H4" s="3">
        <v>5.2569989999999986</v>
      </c>
      <c r="I4" s="3">
        <v>2.7600939999999996</v>
      </c>
      <c r="J4" s="3">
        <v>665.1975000000001</v>
      </c>
      <c r="K4" s="3">
        <v>33.190920000000006</v>
      </c>
      <c r="L4" s="3">
        <v>965.21570000000008</v>
      </c>
      <c r="M4" s="3">
        <v>550.39499999999998</v>
      </c>
      <c r="N4" s="4">
        <v>386717.6</v>
      </c>
      <c r="O4" s="4">
        <v>284400.90000000002</v>
      </c>
      <c r="P4" s="3">
        <f>SUM(I4:M4)-SUM(D4:H4)</f>
        <v>20.825937000000067</v>
      </c>
      <c r="Q4">
        <f>P4/SUM(D4:H4)</f>
        <v>9.4838660254976705E-3</v>
      </c>
    </row>
    <row r="6" spans="1:17" ht="115.2" x14ac:dyDescent="0.3">
      <c r="C6" s="1" t="s">
        <v>47</v>
      </c>
      <c r="D6" s="1" t="s">
        <v>1</v>
      </c>
      <c r="E6" s="1" t="s">
        <v>2</v>
      </c>
      <c r="F6" s="1" t="s">
        <v>3</v>
      </c>
      <c r="G6" s="1" t="s">
        <v>26</v>
      </c>
      <c r="H6" s="1" t="s">
        <v>5</v>
      </c>
      <c r="I6" s="1" t="s">
        <v>6</v>
      </c>
      <c r="J6" s="1" t="s">
        <v>27</v>
      </c>
      <c r="K6" s="1" t="s">
        <v>7</v>
      </c>
      <c r="L6" s="1" t="s">
        <v>8</v>
      </c>
      <c r="M6" s="1" t="s">
        <v>28</v>
      </c>
      <c r="N6" s="1" t="s">
        <v>9</v>
      </c>
      <c r="O6" s="1" t="s">
        <v>10</v>
      </c>
      <c r="P6" s="1" t="s">
        <v>11</v>
      </c>
      <c r="Q6" s="1" t="s">
        <v>12</v>
      </c>
    </row>
    <row r="7" spans="1:17" x14ac:dyDescent="0.3">
      <c r="D7" s="3">
        <v>1058.7642000000001</v>
      </c>
      <c r="E7" s="3">
        <v>1545.7729999999999</v>
      </c>
      <c r="F7" s="3">
        <v>8.9131739999999997</v>
      </c>
      <c r="G7" s="3">
        <v>0</v>
      </c>
      <c r="H7" s="3">
        <v>5.2381440000000001</v>
      </c>
      <c r="I7" s="3">
        <v>2.7600939999999996</v>
      </c>
      <c r="J7" s="3">
        <v>17.164525000000001</v>
      </c>
      <c r="K7" s="3">
        <v>666.24950000000001</v>
      </c>
      <c r="L7" s="3">
        <v>33.34798</v>
      </c>
      <c r="M7" s="3">
        <v>0</v>
      </c>
      <c r="N7" s="3">
        <v>940.21749999999997</v>
      </c>
      <c r="O7" s="3">
        <v>1059.0547999999999</v>
      </c>
      <c r="P7" s="3">
        <v>320339.90000000002</v>
      </c>
      <c r="Q7" s="3">
        <v>285578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"/>
  <sheetViews>
    <sheetView workbookViewId="0">
      <selection sqref="A1:O3"/>
    </sheetView>
  </sheetViews>
  <sheetFormatPr defaultRowHeight="14.4" x14ac:dyDescent="0.3"/>
  <cols>
    <col min="1" max="1" width="15.109375" style="1" customWidth="1"/>
  </cols>
  <sheetData>
    <row r="1" spans="1:15" s="1" customFormat="1" ht="129.6" x14ac:dyDescent="0.3">
      <c r="A1" s="1">
        <v>2010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 x14ac:dyDescent="0.3">
      <c r="A2" s="1" t="s">
        <v>15</v>
      </c>
      <c r="B2" s="2">
        <v>1325.3876949999999</v>
      </c>
      <c r="C2">
        <v>1797.1419679999999</v>
      </c>
      <c r="D2">
        <v>7.8147330000000004</v>
      </c>
      <c r="E2">
        <v>80.520652999999996</v>
      </c>
      <c r="F2">
        <v>5.6459359999999998</v>
      </c>
      <c r="G2">
        <v>2.9839039999999999</v>
      </c>
      <c r="H2" s="2">
        <v>648.65655500000003</v>
      </c>
      <c r="I2">
        <v>49.810768000000003</v>
      </c>
      <c r="J2" s="2">
        <v>1196.0960689999999</v>
      </c>
      <c r="K2">
        <v>1315.894043</v>
      </c>
      <c r="L2" s="2">
        <v>243975.171875</v>
      </c>
      <c r="M2">
        <v>305783.40625</v>
      </c>
      <c r="N2">
        <v>-3.069645</v>
      </c>
      <c r="O2">
        <v>-9.5399999999999999E-4</v>
      </c>
    </row>
    <row r="3" spans="1:15" x14ac:dyDescent="0.3">
      <c r="A3" s="1" t="s">
        <v>16</v>
      </c>
      <c r="B3">
        <v>915.83544900000004</v>
      </c>
      <c r="C3">
        <v>1804.256592</v>
      </c>
      <c r="D3">
        <v>8.0354179999999999</v>
      </c>
      <c r="E3">
        <v>80.520538000000002</v>
      </c>
      <c r="F3">
        <v>5.4837069999999999</v>
      </c>
      <c r="G3">
        <v>2.881678</v>
      </c>
      <c r="H3">
        <v>743.76525900000001</v>
      </c>
      <c r="I3">
        <v>0</v>
      </c>
      <c r="J3">
        <v>971.20416299999999</v>
      </c>
      <c r="K3">
        <v>1094.2551269999999</v>
      </c>
      <c r="L3">
        <v>272299.53125</v>
      </c>
      <c r="M3">
        <v>299282.125</v>
      </c>
      <c r="N3">
        <v>-2.025477</v>
      </c>
      <c r="O3">
        <v>-7.2000000000000005E-4</v>
      </c>
    </row>
    <row r="4" spans="1:15" s="1" customFormat="1" ht="129.6" x14ac:dyDescent="0.3">
      <c r="A4" s="1" t="s">
        <v>0</v>
      </c>
      <c r="B4" s="1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10</v>
      </c>
      <c r="L4" s="1" t="s">
        <v>11</v>
      </c>
      <c r="M4" s="1" t="s">
        <v>12</v>
      </c>
      <c r="N4" s="1" t="s">
        <v>13</v>
      </c>
      <c r="O4" s="1" t="s">
        <v>14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0"/>
  <sheetViews>
    <sheetView workbookViewId="0">
      <selection activeCell="O10" sqref="A10:O10"/>
    </sheetView>
  </sheetViews>
  <sheetFormatPr defaultRowHeight="14.4" x14ac:dyDescent="0.3"/>
  <cols>
    <col min="1" max="1" width="7.33203125" bestFit="1" customWidth="1"/>
    <col min="2" max="2" width="43.88671875" bestFit="1" customWidth="1"/>
    <col min="3" max="3" width="18.88671875" bestFit="1" customWidth="1"/>
    <col min="4" max="4" width="25.33203125" bestFit="1" customWidth="1"/>
    <col min="5" max="5" width="43.88671875" bestFit="1" customWidth="1"/>
    <col min="6" max="6" width="33.88671875" bestFit="1" customWidth="1"/>
    <col min="7" max="7" width="31.33203125" bestFit="1" customWidth="1"/>
    <col min="8" max="8" width="16.5546875" bestFit="1" customWidth="1"/>
    <col min="9" max="9" width="25.109375" bestFit="1" customWidth="1"/>
    <col min="10" max="10" width="27.109375" bestFit="1" customWidth="1"/>
    <col min="11" max="11" width="43.88671875" bestFit="1" customWidth="1"/>
    <col min="12" max="12" width="17.88671875" bestFit="1" customWidth="1"/>
    <col min="13" max="13" width="35.88671875" bestFit="1" customWidth="1"/>
    <col min="14" max="14" width="36.5546875" bestFit="1" customWidth="1"/>
    <col min="15" max="15" width="35.6640625" bestFit="1" customWidth="1"/>
  </cols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2010</v>
      </c>
      <c r="B2">
        <v>915.83544900000004</v>
      </c>
      <c r="C2">
        <v>1804.256592</v>
      </c>
      <c r="D2">
        <v>8.0354179999999999</v>
      </c>
      <c r="E2">
        <v>80.520538000000002</v>
      </c>
      <c r="F2">
        <v>5.4837069999999999</v>
      </c>
      <c r="G2">
        <v>2.881678</v>
      </c>
      <c r="H2">
        <v>743.76525900000001</v>
      </c>
      <c r="I2">
        <v>0</v>
      </c>
      <c r="J2">
        <v>971.20416299999999</v>
      </c>
      <c r="K2">
        <v>1094.2551269999999</v>
      </c>
      <c r="L2">
        <v>272299.53125</v>
      </c>
      <c r="M2">
        <v>299282.125</v>
      </c>
      <c r="N2">
        <v>-2.025477</v>
      </c>
      <c r="O2">
        <v>-7.2000000000000005E-4</v>
      </c>
    </row>
    <row r="3" spans="1:15" x14ac:dyDescent="0.3">
      <c r="A3">
        <v>2011</v>
      </c>
      <c r="B3">
        <v>1094.2551269999999</v>
      </c>
      <c r="C3">
        <v>1524.1713870000001</v>
      </c>
      <c r="D3">
        <v>8.2856690000000004</v>
      </c>
      <c r="E3">
        <v>80.520538000000002</v>
      </c>
      <c r="F3">
        <v>5.3704159999999996</v>
      </c>
      <c r="G3">
        <v>2.8209460000000002</v>
      </c>
      <c r="H3">
        <v>715.20532200000002</v>
      </c>
      <c r="I3">
        <v>0</v>
      </c>
      <c r="J3">
        <v>949.83612100000005</v>
      </c>
      <c r="K3">
        <v>1038.535034</v>
      </c>
      <c r="L3">
        <v>280437.28125</v>
      </c>
      <c r="M3">
        <v>293404.1875</v>
      </c>
      <c r="N3">
        <v>-6.2057140000000004</v>
      </c>
      <c r="O3">
        <v>-2.2880000000000001E-3</v>
      </c>
    </row>
    <row r="4" spans="1:15" x14ac:dyDescent="0.3">
      <c r="A4">
        <v>2012</v>
      </c>
      <c r="B4">
        <v>1038.535034</v>
      </c>
      <c r="C4">
        <v>2098.298096</v>
      </c>
      <c r="D4">
        <v>8.7733340000000002</v>
      </c>
      <c r="E4">
        <v>80.520538000000002</v>
      </c>
      <c r="F4">
        <v>5.2328159999999997</v>
      </c>
      <c r="G4">
        <v>2.7528820000000001</v>
      </c>
      <c r="H4">
        <v>735.044983</v>
      </c>
      <c r="I4">
        <v>0</v>
      </c>
      <c r="J4">
        <v>1275.793091</v>
      </c>
      <c r="K4">
        <v>1223.827393</v>
      </c>
      <c r="L4">
        <v>306854.65625</v>
      </c>
      <c r="M4">
        <v>286793.40625</v>
      </c>
      <c r="N4">
        <v>6.0585310000000003</v>
      </c>
      <c r="O4">
        <v>1.8749999999999999E-3</v>
      </c>
    </row>
    <row r="5" spans="1:15" x14ac:dyDescent="0.3">
      <c r="A5">
        <v>2013</v>
      </c>
      <c r="B5">
        <v>1223.827393</v>
      </c>
      <c r="C5">
        <v>1143.835693</v>
      </c>
      <c r="D5">
        <v>9.6932650000000002</v>
      </c>
      <c r="E5">
        <v>80.520538000000002</v>
      </c>
      <c r="F5">
        <v>5.1135789999999997</v>
      </c>
      <c r="G5">
        <v>2.6875290000000001</v>
      </c>
      <c r="H5">
        <v>784.47772199999997</v>
      </c>
      <c r="I5">
        <v>0</v>
      </c>
      <c r="J5">
        <v>733.03741500000001</v>
      </c>
      <c r="K5">
        <v>942.27905299999998</v>
      </c>
      <c r="L5">
        <v>347810.3125</v>
      </c>
      <c r="M5">
        <v>280536.28125</v>
      </c>
      <c r="N5">
        <v>-0.50874900000000001</v>
      </c>
      <c r="O5">
        <v>-2.0699999999999999E-4</v>
      </c>
    </row>
    <row r="6" spans="1:15" x14ac:dyDescent="0.3">
      <c r="A6">
        <v>2014</v>
      </c>
      <c r="B6">
        <v>942.27905299999998</v>
      </c>
      <c r="C6">
        <v>1845.775269</v>
      </c>
      <c r="D6">
        <v>8.7241070000000001</v>
      </c>
      <c r="E6">
        <v>80.520538000000002</v>
      </c>
      <c r="F6">
        <v>4.9891110000000003</v>
      </c>
      <c r="G6">
        <v>2.6248640000000001</v>
      </c>
      <c r="H6">
        <v>744.884277</v>
      </c>
      <c r="I6">
        <v>0</v>
      </c>
      <c r="J6">
        <v>1034.0076899999999</v>
      </c>
      <c r="K6">
        <v>1100.2639160000001</v>
      </c>
      <c r="L6">
        <v>302282.96875</v>
      </c>
      <c r="M6">
        <v>274545.09375</v>
      </c>
      <c r="N6">
        <v>-0.50732999999999995</v>
      </c>
      <c r="O6">
        <v>-1.76E-4</v>
      </c>
    </row>
    <row r="7" spans="1:15" x14ac:dyDescent="0.3">
      <c r="A7">
        <v>2015</v>
      </c>
      <c r="B7">
        <v>1100.2639160000001</v>
      </c>
      <c r="C7">
        <v>1430.2767329999999</v>
      </c>
      <c r="D7">
        <v>9.4459669999999996</v>
      </c>
      <c r="E7">
        <v>80.520538000000002</v>
      </c>
      <c r="F7">
        <v>4.8909390000000004</v>
      </c>
      <c r="G7">
        <v>2.5721910000000001</v>
      </c>
      <c r="H7">
        <v>673.37060499999995</v>
      </c>
      <c r="I7">
        <v>0</v>
      </c>
      <c r="J7">
        <v>838.416382</v>
      </c>
      <c r="K7">
        <v>1110.4727780000001</v>
      </c>
      <c r="L7">
        <v>334525.34375</v>
      </c>
      <c r="M7">
        <v>269813.8125</v>
      </c>
      <c r="N7">
        <v>-0.566137</v>
      </c>
      <c r="O7">
        <v>-2.1599999999999999E-4</v>
      </c>
    </row>
    <row r="8" spans="1:15" x14ac:dyDescent="0.3">
      <c r="A8">
        <v>2016</v>
      </c>
      <c r="B8">
        <v>1110.4727780000001</v>
      </c>
      <c r="C8">
        <v>1738.1292719999999</v>
      </c>
      <c r="D8">
        <v>10.755705000000001</v>
      </c>
      <c r="E8">
        <v>80.520538000000002</v>
      </c>
      <c r="F8">
        <v>4.9163139999999999</v>
      </c>
      <c r="G8">
        <v>2.5870389999999999</v>
      </c>
      <c r="H8">
        <v>738.44592299999999</v>
      </c>
      <c r="I8">
        <v>0</v>
      </c>
      <c r="J8">
        <v>1048.1561280000001</v>
      </c>
      <c r="K8">
        <v>1155.3520510000001</v>
      </c>
      <c r="L8">
        <v>389880.8125</v>
      </c>
      <c r="M8">
        <v>271458.25</v>
      </c>
      <c r="N8">
        <v>-0.253467</v>
      </c>
      <c r="O8">
        <v>-8.6000000000000003E-5</v>
      </c>
    </row>
    <row r="9" spans="1:15" x14ac:dyDescent="0.3">
      <c r="A9">
        <v>2017</v>
      </c>
      <c r="B9">
        <v>1155.3520510000001</v>
      </c>
      <c r="C9">
        <v>1860.419312</v>
      </c>
      <c r="D9">
        <v>9.8982480000000006</v>
      </c>
      <c r="E9">
        <v>80.520538000000002</v>
      </c>
      <c r="F9">
        <v>4.9396459999999998</v>
      </c>
      <c r="G9">
        <v>2.6020599999999998</v>
      </c>
      <c r="H9">
        <v>795.46160899999995</v>
      </c>
      <c r="I9">
        <v>0</v>
      </c>
      <c r="J9">
        <v>1189.233154</v>
      </c>
      <c r="K9">
        <v>1123.459106</v>
      </c>
      <c r="L9">
        <v>358782.375</v>
      </c>
      <c r="M9">
        <v>273147.21875</v>
      </c>
      <c r="N9">
        <v>-0.373865</v>
      </c>
      <c r="O9">
        <v>-1.2E-4</v>
      </c>
    </row>
    <row r="10" spans="1:15" x14ac:dyDescent="0.3">
      <c r="A10" t="s">
        <v>17</v>
      </c>
      <c r="B10" s="3">
        <f>AVERAGE(B2:B9)</f>
        <v>1072.6026001250002</v>
      </c>
      <c r="C10" s="3">
        <f t="shared" ref="C10:O10" si="0">AVERAGE(C2:C9)</f>
        <v>1680.6452942500002</v>
      </c>
      <c r="D10" s="3">
        <f t="shared" si="0"/>
        <v>9.2014641249999993</v>
      </c>
      <c r="E10" s="3">
        <f t="shared" si="0"/>
        <v>80.520538000000002</v>
      </c>
      <c r="F10" s="3">
        <f t="shared" si="0"/>
        <v>5.1170659999999994</v>
      </c>
      <c r="G10" s="3">
        <f t="shared" si="0"/>
        <v>2.6911486250000003</v>
      </c>
      <c r="H10" s="3">
        <f t="shared" si="0"/>
        <v>741.33196250000003</v>
      </c>
      <c r="I10" s="3">
        <f t="shared" si="0"/>
        <v>0</v>
      </c>
      <c r="J10" s="3">
        <f t="shared" si="0"/>
        <v>1004.9605179999999</v>
      </c>
      <c r="K10" s="3">
        <f t="shared" si="0"/>
        <v>1098.55555725</v>
      </c>
      <c r="L10" s="4">
        <f t="shared" si="0"/>
        <v>324109.16015625</v>
      </c>
      <c r="M10" s="4">
        <f t="shared" si="0"/>
        <v>281122.546875</v>
      </c>
      <c r="N10" s="5">
        <f t="shared" si="0"/>
        <v>-0.54777600000000004</v>
      </c>
      <c r="O10" s="5">
        <f t="shared" si="0"/>
        <v>-2.4225000000000003E-4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10"/>
  <sheetViews>
    <sheetView workbookViewId="0">
      <selection activeCell="B2" sqref="B2:O2"/>
    </sheetView>
  </sheetViews>
  <sheetFormatPr defaultRowHeight="14.4" x14ac:dyDescent="0.3"/>
  <sheetData>
    <row r="1" spans="1:1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x14ac:dyDescent="0.3">
      <c r="A2">
        <v>2010</v>
      </c>
      <c r="B2">
        <v>1325.3876949999999</v>
      </c>
      <c r="C2">
        <v>1797.1419679999999</v>
      </c>
      <c r="D2">
        <v>7.8140980000000004</v>
      </c>
      <c r="E2">
        <v>80.520652999999996</v>
      </c>
      <c r="F2">
        <v>5.6459359999999998</v>
      </c>
      <c r="G2">
        <v>2.9839039999999999</v>
      </c>
      <c r="H2">
        <v>648.50256300000001</v>
      </c>
      <c r="I2">
        <v>49.810768000000003</v>
      </c>
      <c r="J2">
        <v>1196.400635</v>
      </c>
      <c r="K2">
        <v>1315.7430420000001</v>
      </c>
      <c r="L2">
        <v>243951.5</v>
      </c>
      <c r="M2">
        <v>305783.40625</v>
      </c>
      <c r="N2">
        <v>-3.0694379999999999</v>
      </c>
      <c r="O2">
        <v>-9.5399999999999999E-4</v>
      </c>
    </row>
    <row r="3" spans="1:15" x14ac:dyDescent="0.3">
      <c r="A3">
        <v>2011</v>
      </c>
      <c r="B3">
        <v>1315.7430420000001</v>
      </c>
      <c r="C3">
        <v>1512.6695560000001</v>
      </c>
      <c r="D3">
        <v>8.3389310000000005</v>
      </c>
      <c r="E3">
        <v>80.520652999999996</v>
      </c>
      <c r="F3">
        <v>5.5279780000000001</v>
      </c>
      <c r="G3">
        <v>2.9197820000000001</v>
      </c>
      <c r="H3">
        <v>616.06323199999997</v>
      </c>
      <c r="I3">
        <v>47.714832000000001</v>
      </c>
      <c r="J3">
        <v>981.84710700000005</v>
      </c>
      <c r="K3">
        <v>1270.435669</v>
      </c>
      <c r="L3">
        <v>261117.203125</v>
      </c>
      <c r="M3">
        <v>299660.96875</v>
      </c>
      <c r="N3">
        <v>-3.819537</v>
      </c>
      <c r="O3">
        <v>-1.307E-3</v>
      </c>
    </row>
    <row r="4" spans="1:15" x14ac:dyDescent="0.3">
      <c r="A4">
        <v>2012</v>
      </c>
      <c r="B4">
        <v>1270.435669</v>
      </c>
      <c r="C4">
        <v>2085.8793949999999</v>
      </c>
      <c r="D4">
        <v>8.5008339999999993</v>
      </c>
      <c r="E4">
        <v>80.520652999999996</v>
      </c>
      <c r="F4">
        <v>5.3873930000000003</v>
      </c>
      <c r="G4">
        <v>2.849281</v>
      </c>
      <c r="H4">
        <v>612.550476</v>
      </c>
      <c r="I4">
        <v>75.710723999999999</v>
      </c>
      <c r="J4">
        <v>1311.6170649999999</v>
      </c>
      <c r="K4">
        <v>1452.1904300000001</v>
      </c>
      <c r="L4">
        <v>268635.25</v>
      </c>
      <c r="M4">
        <v>292885.59375</v>
      </c>
      <c r="N4">
        <v>4.194032</v>
      </c>
      <c r="O4">
        <v>1.2149999999999999E-3</v>
      </c>
    </row>
    <row r="5" spans="1:15" x14ac:dyDescent="0.3">
      <c r="A5">
        <v>2013</v>
      </c>
      <c r="B5">
        <v>1452.1904300000001</v>
      </c>
      <c r="C5">
        <v>1135.297607</v>
      </c>
      <c r="D5">
        <v>9.5779979999999991</v>
      </c>
      <c r="E5">
        <v>80.520652999999996</v>
      </c>
      <c r="F5">
        <v>5.2645200000000001</v>
      </c>
      <c r="G5">
        <v>2.7816730000000001</v>
      </c>
      <c r="H5">
        <v>707.08862299999998</v>
      </c>
      <c r="I5">
        <v>32.909492</v>
      </c>
      <c r="J5">
        <v>738.28924600000005</v>
      </c>
      <c r="K5">
        <v>1201.494263</v>
      </c>
      <c r="L5">
        <v>310455.59375</v>
      </c>
      <c r="M5">
        <v>286358</v>
      </c>
      <c r="N5">
        <v>-0.28791099999999997</v>
      </c>
      <c r="O5">
        <v>-1.07E-4</v>
      </c>
    </row>
    <row r="6" spans="1:15" x14ac:dyDescent="0.3">
      <c r="A6">
        <v>2014</v>
      </c>
      <c r="B6">
        <v>1201.494263</v>
      </c>
      <c r="C6">
        <v>1831.1160890000001</v>
      </c>
      <c r="D6">
        <v>8.6637810000000002</v>
      </c>
      <c r="E6">
        <v>80.520652999999996</v>
      </c>
      <c r="F6">
        <v>5.1357710000000001</v>
      </c>
      <c r="G6">
        <v>2.7162199999999999</v>
      </c>
      <c r="H6">
        <v>665.54882799999996</v>
      </c>
      <c r="I6">
        <v>41.451805</v>
      </c>
      <c r="J6">
        <v>1042.42749</v>
      </c>
      <c r="K6">
        <v>1374.625366</v>
      </c>
      <c r="L6">
        <v>269518.34375</v>
      </c>
      <c r="M6">
        <v>280291.25</v>
      </c>
      <c r="N6">
        <v>-0.16084699999999999</v>
      </c>
      <c r="O6">
        <v>-5.1E-5</v>
      </c>
    </row>
    <row r="7" spans="1:15" x14ac:dyDescent="0.3">
      <c r="A7">
        <v>2015</v>
      </c>
      <c r="B7">
        <v>1374.625366</v>
      </c>
      <c r="C7">
        <v>1419.5200199999999</v>
      </c>
      <c r="D7">
        <v>9.2490260000000006</v>
      </c>
      <c r="E7">
        <v>80.520652999999996</v>
      </c>
      <c r="F7">
        <v>5.0340610000000003</v>
      </c>
      <c r="G7">
        <v>2.6617799999999998</v>
      </c>
      <c r="H7">
        <v>610.61254899999994</v>
      </c>
      <c r="I7">
        <v>28.151278000000001</v>
      </c>
      <c r="J7">
        <v>850.31622300000004</v>
      </c>
      <c r="K7">
        <v>1394.7163089999999</v>
      </c>
      <c r="L7">
        <v>302340.125</v>
      </c>
      <c r="M7">
        <v>275152</v>
      </c>
      <c r="N7">
        <v>-2.4909880000000002</v>
      </c>
      <c r="O7">
        <v>-8.6200000000000003E-4</v>
      </c>
    </row>
    <row r="8" spans="1:15" x14ac:dyDescent="0.3">
      <c r="A8">
        <v>2016</v>
      </c>
      <c r="B8">
        <v>1394.7163089999999</v>
      </c>
      <c r="C8">
        <v>1726.846313</v>
      </c>
      <c r="D8">
        <v>10.733095</v>
      </c>
      <c r="E8">
        <v>80.520652999999996</v>
      </c>
      <c r="F8">
        <v>5.0587859999999996</v>
      </c>
      <c r="G8">
        <v>2.6772260000000001</v>
      </c>
      <c r="H8">
        <v>636.87506099999996</v>
      </c>
      <c r="I8">
        <v>43.792453999999999</v>
      </c>
      <c r="J8">
        <v>1091.940918</v>
      </c>
      <c r="K8">
        <v>1442.1204829999999</v>
      </c>
      <c r="L8">
        <v>353721.5625</v>
      </c>
      <c r="M8">
        <v>276990.40625</v>
      </c>
      <c r="N8">
        <v>-0.46901300000000001</v>
      </c>
      <c r="O8">
        <v>-1.46E-4</v>
      </c>
    </row>
    <row r="9" spans="1:15" x14ac:dyDescent="0.3">
      <c r="A9">
        <v>2017</v>
      </c>
      <c r="B9">
        <v>1442.1204829999999</v>
      </c>
      <c r="C9">
        <v>1847.83728</v>
      </c>
      <c r="D9">
        <v>9.9215199999999992</v>
      </c>
      <c r="E9">
        <v>80.520652999999996</v>
      </c>
      <c r="F9">
        <v>5.0827840000000002</v>
      </c>
      <c r="G9">
        <v>2.6924769999999998</v>
      </c>
      <c r="H9">
        <v>681.41375700000003</v>
      </c>
      <c r="I9">
        <v>54.097824000000003</v>
      </c>
      <c r="J9">
        <v>1204.5310059999999</v>
      </c>
      <c r="K9">
        <v>1441.194702</v>
      </c>
      <c r="L9">
        <v>321121.375</v>
      </c>
      <c r="M9">
        <v>278804.75</v>
      </c>
      <c r="N9">
        <v>-1.5529539999999999</v>
      </c>
      <c r="O9">
        <v>-4.5899999999999999E-4</v>
      </c>
    </row>
    <row r="10" spans="1:15" x14ac:dyDescent="0.3">
      <c r="A10" t="s">
        <v>17</v>
      </c>
      <c r="B10" s="3">
        <v>1347.0891571250002</v>
      </c>
      <c r="C10" s="3">
        <v>1669.5385285</v>
      </c>
      <c r="D10" s="3">
        <v>9.0999103750000003</v>
      </c>
      <c r="E10" s="3">
        <v>80.520652999999996</v>
      </c>
      <c r="F10" s="3">
        <v>5.2671536250000006</v>
      </c>
      <c r="G10" s="3">
        <v>2.7852928750000001</v>
      </c>
      <c r="H10" s="3">
        <v>647.33188612499998</v>
      </c>
      <c r="I10" s="3">
        <v>46.704897125000002</v>
      </c>
      <c r="J10" s="3">
        <v>1052.1712112499999</v>
      </c>
      <c r="K10" s="3">
        <v>1361.5650330000001</v>
      </c>
      <c r="L10" s="4">
        <v>291357.619140625</v>
      </c>
      <c r="M10" s="4">
        <v>286990.796875</v>
      </c>
      <c r="N10" s="5">
        <v>-0.95708199999999999</v>
      </c>
      <c r="O10" s="5">
        <v>-3.3387499999999997E-4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4 F A A B Q S w M E F A A C A A g A Q y U i T s H S d h i n A A A A + A A A A B I A H A B D b 2 5 m a W c v U G F j a 2 F n Z S 5 4 b W w g o h g A K K A U A A A A A A A A A A A A A A A A A A A A A A A A A A A A h Y 9 B D o I w F E S v Q r q n r V U M I Z + y c C u J C d G 4 b U q F R i i G F s v d X H g k r y C J o u 5 c z u R N 8 u Z x u 0 M 2 t k 1 w V b 3 V n U n R A l M U K C O 7 U p s q R Y M 7 h T H K O O y E P I t K B R N s b D J a n a L a u U t C i P c e + y X u + o o w S h f k m G 8 L W a t W h N p Y J 4 x U 6 L M q / 6 8 Q h 8 N L h j O 8 X u G I x R G O Y g Z k r i H X 5 o u w y R h T I D 8 l b I b G D b 3 i y o T 7 A s g c g b x f 8 C d Q S w M E F A A C A A g A Q y U i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M l I k 5 F + z u U F Q I A A N M E A A A T A B w A R m 9 y b X V s Y X M v U 2 V j d G l v b j E u b S C i G A A o o B Q A A A A A A A A A A A A A A A A A A A A A A A A A A A C V V N 9 v 2 j A Q f k f i f z h l L y C l C J B Q p V U 8 U K B j 0 k Y p Z E N T M 0 X G O R K r i Y 1 8 N h V C / d 9 3 b d g 6 T S x V 8 + C c 7 8 d 3 9 9 3 Z J p R O G Q 2 r 6 t + 7 a j a a D c q F x R R G X 6 L 1 1 + T O K / m Q j H P k 9 V o Q F k p j s v S 6 C 0 M o 0 D U b w N / K e C u R N W P a d y Z G + h K 1 a 9 2 o A j t j o x 1 v q B V M P s a f 5 z f T 9 Y r 2 O n b W 6 4 d 4 I p y o d P E S M 4 t E X E S E 5 J T O 4 v X y O v 6 d 8 Y + Q q M H l Z c K m p N / t d S 9 6 l 8 n c 7 A f x G 7 V 2 J O 2 D d n g / Y V W p H N p h E A Y h j E 3 h S 0 3 D 3 i C E q Z Y m 5 b T D X n / Q D + H O G 4 c r d y h w + C p 2 5 k b j z 3 Z Y k f 4 Q L K w p 2 Z b C D E W K l g L u Q C Q 2 7 H i y n P S t q j 8 h 3 J / 0 o 6 J Y S V E I S 0 N u x N + Q 4 1 z o j B G j w w 5 f 4 S I r N G 2 N L a u K n 4 3 U O p M / P B 6 D H y g s c 3 P s A 9 q X G 7 R P I R w D c M a B 0 j B b f i O w K G S O B E K n L B P a v V G W t w 6 Q N W Y L h S A H B 0 a C V l n C r H / b P g e 5 s C j V r t b l 0 x p 2 v t x x Y 2 v d Z i r L Y S x I M g + C z B q v 0 0 f B g w L J 5 8 e q j X 8 5 p h X C O Y A t t w K M d 6 R S B J c j b A Q x 2 7 q c z r w z Y D S N a u 2 r + e 0 6 m X 4 f L W q 9 q j y p I s n X L M M 3 S n z H z F y u 6 O 2 Z K W t V J l 6 6 2 R L y Y u v O e p V e K x 6 t K K p 0 3 r K U m v L 5 Z s r a O E H E D A u h + T l 4 5 m h x x / K h t q T / B 2 2 t e H m X / g 1 7 a j c b S p + 9 M 1 e / A F B L A Q I t A B Q A A g A I A E M l I k 7 B 0 n Y Y p w A A A P g A A A A S A A A A A A A A A A A A A A A A A A A A A A B D b 2 5 m a W c v U G F j a 2 F n Z S 5 4 b W x Q S w E C L Q A U A A I A C A B D J S J O D 8 r p q 6 Q A A A D p A A A A E w A A A A A A A A A A A A A A A A D z A A A A W 0 N v b n R l b n R f V H l w Z X N d L n h t b F B L A Q I t A B Q A A g A I A E M l I k 5 F + z u U F Q I A A N M E A A A T A A A A A A A A A A A A A A A A A O Q B A A B G b 3 J t d W x h c y 9 T Z W N 0 a W 9 u M S 5 t U E s F B g A A A A A D A A M A w g A A A E Y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8 W A A A A A A A A n R Y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C Y X N l b G l u Z V 9 S d W 4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Q U x U V 0 1 f U X V p Y 2 t f Q 2 h l Y 2 t f Q m F z Z W x p b m V f U n V u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x L T A y V D E y O j Q y O j A 2 L j U 0 N z I y M T d a I i A v P j x F b n R y e S B U e X B l P S J G a W x s Q 2 9 s d W 1 u V H l w Z X M i I F Z h b H V l P S J z Q l F V R k J R V U Z C U V V G Q l F V R k J R V U Y i I C 8 + P E V u d H J 5 I F R 5 c G U 9 I k Z p b G x D b 2 x 1 b W 5 O Y W 1 l c y I g V m F s d W U 9 I n N b J n F 1 b 3 Q 7 W W V h c i Z x d W 9 0 O y w m c X V v d D s g d G 9 0 I G l u I E h S V X M g c m V h Y 2 h l c y B h b m Q g c m V z Z X J 2 b 2 l y c y B h d C B l b m Q g b 2 Y g b G F z d C B 5 Z W F y I C h t b S B I M k 8 p J n F 1 b 3 Q 7 L C Z x d W 9 0 O y B Q c m V j a X A g K G 1 t I E g y T y k m c X V v d D s s J n F 1 b 3 Q 7 I E d X I H B 1 b X B p b m c g K G 1 t I E g y T y k m c X V v d D s s J n F 1 b 3 Q 7 I E h p Z 2 g g Q 2 F z Y 2 F k Z X M g Z 3 J v d W 5 k d 2 F 0 Z X I g Y 2 9 u d H J p Y n V 0 a W 9 u I G 1 t I E g y T y Z x d W 9 0 O y w m c X V v d D s g Z n J v b S B v d X R z a W R l I H R o Z S B i Y X N p b i A o b W 0 g S D J P K S Z x d W 9 0 O y w m c X V v d D s g d G 8 g b 3 V 0 c 2 l k Z S B 0 a G U g Y m F z a W 4 g K G 1 t I E g y T y k m c X V v d D s s J n F 1 b 3 Q 7 I E F F V C A o b W 0 g S D J P K S Z x d W 9 0 O y w m c X V v d D s g U 0 5 P V 1 9 F V k F Q I C h t b S B I M k 8 p J n F 1 b 3 Q 7 L C Z x d W 9 0 O y B i Y X N p b i B k a X N j a G F y Z 2 U g K G 1 t I E g y T y k m c X V v d D s s J n F 1 b 3 Q 7 I H R v d C B p b i B I U l V z I H J l Y W N o Z X M g Y W 5 k I H J l c 2 V y d m 9 p c n M g Y X Q g Z W 5 k I G 9 m I H R o a X M g e W V h c i A o b W 0 g S D J P K S Z x d W 9 0 O y w m c X V v d D s g a X J y a W d h d G l v b i A o Y W M t Z n Q p J n F 1 b 3 Q 7 L C Z x d W 9 0 O y B t d W 5 p Y 2 l w Y W w g Y W 5 k I H J 1 c m F s I G R v b W V z d G l j I C h h Y y 1 m d C k m c X V v d D s s J n F 1 b 3 Q 7 I G 1 h c 3 M g Y m F s Y W 5 j Z S B k a X N j c m V w Y W 5 j e S A o b W 0 g S D J P K S Z x d W 9 0 O y w m c X V v d D s g b W F z c y B i Y W x h b m N l I G R p c 2 N y Z X B h b m N 5 I C h m c m F j d G l v b i k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U x U V 0 1 f U X V p Y 2 t f Q 2 h l Y 2 t f Q m F z Z W x p b m V f U n V u M C 9 D a G F u Z 2 V k I F R 5 c G U u e 1 l l Y X I s M H 0 m c X V v d D s s J n F 1 b 3 Q 7 U 2 V j d G l v b j E v Q U x U V 0 1 f U X V p Y 2 t f Q 2 h l Y 2 t f Q m F z Z W x p b m V f U n V u M C 9 D a G F u Z 2 V k I F R 5 c G U u e y B 0 b 3 Q g a W 4 g S F J V c y B y Z W F j a G V z I G F u Z C B y Z X N l c n Z v a X J z I G F 0 I G V u Z C B v Z i B s Y X N 0 I H l l Y X I g K G 1 t I E g y T y k s M X 0 m c X V v d D s s J n F 1 b 3 Q 7 U 2 V j d G l v b j E v Q U x U V 0 1 f U X V p Y 2 t f Q 2 h l Y 2 t f Q m F z Z W x p b m V f U n V u M C 9 D a G F u Z 2 V k I F R 5 c G U u e y B Q c m V j a X A g K G 1 t I E g y T y k s M n 0 m c X V v d D s s J n F 1 b 3 Q 7 U 2 V j d G l v b j E v Q U x U V 0 1 f U X V p Y 2 t f Q 2 h l Y 2 t f Q m F z Z W x p b m V f U n V u M C 9 D a G F u Z 2 V k I F R 5 c G U u e y B H V y B w d W 1 w a W 5 n I C h t b S B I M k 8 p L D N 9 J n F 1 b 3 Q 7 L C Z x d W 9 0 O 1 N l Y 3 R p b 2 4 x L 0 F M V F d N X 1 F 1 a W N r X 0 N o Z W N r X 0 J h c 2 V s a W 5 l X 1 J 1 b j A v Q 2 h h b m d l Z C B U e X B l L n s g S G l n a C B D Y X N j Y W R l c y B n c m 9 1 b m R 3 Y X R l c i B j b 2 5 0 c m l i d X R p b 2 4 g b W 0 g S D J P L D R 9 J n F 1 b 3 Q 7 L C Z x d W 9 0 O 1 N l Y 3 R p b 2 4 x L 0 F M V F d N X 1 F 1 a W N r X 0 N o Z W N r X 0 J h c 2 V s a W 5 l X 1 J 1 b j A v Q 2 h h b m d l Z C B U e X B l L n s g Z n J v b S B v d X R z a W R l I H R o Z S B i Y X N p b i A o b W 0 g S D J P K S w 1 f S Z x d W 9 0 O y w m c X V v d D t T Z W N 0 a W 9 u M S 9 B T F R X T V 9 R d W l j a 1 9 D a G V j a 1 9 C Y X N l b G l u Z V 9 S d W 4 w L 0 N o Y W 5 n Z W Q g V H l w Z S 5 7 I H R v I G 9 1 d H N p Z G U g d G h l I G J h c 2 l u I C h t b S B I M k 8 p L D Z 9 J n F 1 b 3 Q 7 L C Z x d W 9 0 O 1 N l Y 3 R p b 2 4 x L 0 F M V F d N X 1 F 1 a W N r X 0 N o Z W N r X 0 J h c 2 V s a W 5 l X 1 J 1 b j A v Q 2 h h b m d l Z C B U e X B l L n s g Q U V U I C h t b S B I M k 8 p L D d 9 J n F 1 b 3 Q 7 L C Z x d W 9 0 O 1 N l Y 3 R p b 2 4 x L 0 F M V F d N X 1 F 1 a W N r X 0 N o Z W N r X 0 J h c 2 V s a W 5 l X 1 J 1 b j A v Q 2 h h b m d l Z C B U e X B l L n s g U 0 5 P V 1 9 F V k F Q I C h t b S B I M k 8 p L D h 9 J n F 1 b 3 Q 7 L C Z x d W 9 0 O 1 N l Y 3 R p b 2 4 x L 0 F M V F d N X 1 F 1 a W N r X 0 N o Z W N r X 0 J h c 2 V s a W 5 l X 1 J 1 b j A v Q 2 h h b m d l Z C B U e X B l L n s g Y m F z a W 4 g Z G l z Y 2 h h c m d l I C h t b S B I M k 8 p L D l 9 J n F 1 b 3 Q 7 L C Z x d W 9 0 O 1 N l Y 3 R p b 2 4 x L 0 F M V F d N X 1 F 1 a W N r X 0 N o Z W N r X 0 J h c 2 V s a W 5 l X 1 J 1 b j A v Q 2 h h b m d l Z C B U e X B l L n s g d G 9 0 I G l u I E h S V X M g c m V h Y 2 h l c y B h b m Q g c m V z Z X J 2 b 2 l y c y B h d C B l b m Q g b 2 Y g d G h p c y B 5 Z W F y I C h t b S B I M k 8 p L D E w f S Z x d W 9 0 O y w m c X V v d D t T Z W N 0 a W 9 u M S 9 B T F R X T V 9 R d W l j a 1 9 D a G V j a 1 9 C Y X N l b G l u Z V 9 S d W 4 w L 0 N o Y W 5 n Z W Q g V H l w Z S 5 7 I G l y c m l n Y X R p b 2 4 g K G F j L W Z 0 K S w x M X 0 m c X V v d D s s J n F 1 b 3 Q 7 U 2 V j d G l v b j E v Q U x U V 0 1 f U X V p Y 2 t f Q 2 h l Y 2 t f Q m F z Z W x p b m V f U n V u M C 9 D a G F u Z 2 V k I F R 5 c G U u e y B t d W 5 p Y 2 l w Y W w g Y W 5 k I H J 1 c m F s I G R v b W V z d G l j I C h h Y y 1 m d C k s M T J 9 J n F 1 b 3 Q 7 L C Z x d W 9 0 O 1 N l Y 3 R p b 2 4 x L 0 F M V F d N X 1 F 1 a W N r X 0 N o Z W N r X 0 J h c 2 V s a W 5 l X 1 J 1 b j A v Q 2 h h b m d l Z C B U e X B l L n s g b W F z c y B i Y W x h b m N l I G R p c 2 N y Z X B h b m N 5 I C h t b S B I M k 8 p L D E z f S Z x d W 9 0 O y w m c X V v d D t T Z W N 0 a W 9 u M S 9 B T F R X T V 9 R d W l j a 1 9 D a G V j a 1 9 C Y X N l b G l u Z V 9 S d W 4 w L 0 N o Y W 5 n Z W Q g V H l w Z S 5 7 I G 1 h c 3 M g Y m F s Y W 5 j Z S B k a X N j c m V w Y W 5 j e S A o Z n J h Y 3 R p b 2 4 p L D E 0 f S Z x d W 9 0 O 1 0 s J n F 1 b 3 Q 7 Q 2 9 s d W 1 u Q 2 9 1 b n Q m c X V v d D s 6 M T U s J n F 1 b 3 Q 7 S 2 V 5 Q 2 9 s d W 1 u T m F t Z X M m c X V v d D s 6 W 1 0 s J n F 1 b 3 Q 7 Q 2 9 s d W 1 u S W R l b n R p d G l l c y Z x d W 9 0 O z p b J n F 1 b 3 Q 7 U 2 V j d G l v b j E v Q U x U V 0 1 f U X V p Y 2 t f Q 2 h l Y 2 t f Q m F z Z W x p b m V f U n V u M C 9 D a G F u Z 2 V k I F R 5 c G U u e 1 l l Y X I s M H 0 m c X V v d D s s J n F 1 b 3 Q 7 U 2 V j d G l v b j E v Q U x U V 0 1 f U X V p Y 2 t f Q 2 h l Y 2 t f Q m F z Z W x p b m V f U n V u M C 9 D a G F u Z 2 V k I F R 5 c G U u e y B 0 b 3 Q g a W 4 g S F J V c y B y Z W F j a G V z I G F u Z C B y Z X N l c n Z v a X J z I G F 0 I G V u Z C B v Z i B s Y X N 0 I H l l Y X I g K G 1 t I E g y T y k s M X 0 m c X V v d D s s J n F 1 b 3 Q 7 U 2 V j d G l v b j E v Q U x U V 0 1 f U X V p Y 2 t f Q 2 h l Y 2 t f Q m F z Z W x p b m V f U n V u M C 9 D a G F u Z 2 V k I F R 5 c G U u e y B Q c m V j a X A g K G 1 t I E g y T y k s M n 0 m c X V v d D s s J n F 1 b 3 Q 7 U 2 V j d G l v b j E v Q U x U V 0 1 f U X V p Y 2 t f Q 2 h l Y 2 t f Q m F z Z W x p b m V f U n V u M C 9 D a G F u Z 2 V k I F R 5 c G U u e y B H V y B w d W 1 w a W 5 n I C h t b S B I M k 8 p L D N 9 J n F 1 b 3 Q 7 L C Z x d W 9 0 O 1 N l Y 3 R p b 2 4 x L 0 F M V F d N X 1 F 1 a W N r X 0 N o Z W N r X 0 J h c 2 V s a W 5 l X 1 J 1 b j A v Q 2 h h b m d l Z C B U e X B l L n s g S G l n a C B D Y X N j Y W R l c y B n c m 9 1 b m R 3 Y X R l c i B j b 2 5 0 c m l i d X R p b 2 4 g b W 0 g S D J P L D R 9 J n F 1 b 3 Q 7 L C Z x d W 9 0 O 1 N l Y 3 R p b 2 4 x L 0 F M V F d N X 1 F 1 a W N r X 0 N o Z W N r X 0 J h c 2 V s a W 5 l X 1 J 1 b j A v Q 2 h h b m d l Z C B U e X B l L n s g Z n J v b S B v d X R z a W R l I H R o Z S B i Y X N p b i A o b W 0 g S D J P K S w 1 f S Z x d W 9 0 O y w m c X V v d D t T Z W N 0 a W 9 u M S 9 B T F R X T V 9 R d W l j a 1 9 D a G V j a 1 9 C Y X N l b G l u Z V 9 S d W 4 w L 0 N o Y W 5 n Z W Q g V H l w Z S 5 7 I H R v I G 9 1 d H N p Z G U g d G h l I G J h c 2 l u I C h t b S B I M k 8 p L D Z 9 J n F 1 b 3 Q 7 L C Z x d W 9 0 O 1 N l Y 3 R p b 2 4 x L 0 F M V F d N X 1 F 1 a W N r X 0 N o Z W N r X 0 J h c 2 V s a W 5 l X 1 J 1 b j A v Q 2 h h b m d l Z C B U e X B l L n s g Q U V U I C h t b S B I M k 8 p L D d 9 J n F 1 b 3 Q 7 L C Z x d W 9 0 O 1 N l Y 3 R p b 2 4 x L 0 F M V F d N X 1 F 1 a W N r X 0 N o Z W N r X 0 J h c 2 V s a W 5 l X 1 J 1 b j A v Q 2 h h b m d l Z C B U e X B l L n s g U 0 5 P V 1 9 F V k F Q I C h t b S B I M k 8 p L D h 9 J n F 1 b 3 Q 7 L C Z x d W 9 0 O 1 N l Y 3 R p b 2 4 x L 0 F M V F d N X 1 F 1 a W N r X 0 N o Z W N r X 0 J h c 2 V s a W 5 l X 1 J 1 b j A v Q 2 h h b m d l Z C B U e X B l L n s g Y m F z a W 4 g Z G l z Y 2 h h c m d l I C h t b S B I M k 8 p L D l 9 J n F 1 b 3 Q 7 L C Z x d W 9 0 O 1 N l Y 3 R p b 2 4 x L 0 F M V F d N X 1 F 1 a W N r X 0 N o Z W N r X 0 J h c 2 V s a W 5 l X 1 J 1 b j A v Q 2 h h b m d l Z C B U e X B l L n s g d G 9 0 I G l u I E h S V X M g c m V h Y 2 h l c y B h b m Q g c m V z Z X J 2 b 2 l y c y B h d C B l b m Q g b 2 Y g d G h p c y B 5 Z W F y I C h t b S B I M k 8 p L D E w f S Z x d W 9 0 O y w m c X V v d D t T Z W N 0 a W 9 u M S 9 B T F R X T V 9 R d W l j a 1 9 D a G V j a 1 9 C Y X N l b G l u Z V 9 S d W 4 w L 0 N o Y W 5 n Z W Q g V H l w Z S 5 7 I G l y c m l n Y X R p b 2 4 g K G F j L W Z 0 K S w x M X 0 m c X V v d D s s J n F 1 b 3 Q 7 U 2 V j d G l v b j E v Q U x U V 0 1 f U X V p Y 2 t f Q 2 h l Y 2 t f Q m F z Z W x p b m V f U n V u M C 9 D a G F u Z 2 V k I F R 5 c G U u e y B t d W 5 p Y 2 l w Y W w g Y W 5 k I H J 1 c m F s I G R v b W V z d G l j I C h h Y y 1 m d C k s M T J 9 J n F 1 b 3 Q 7 L C Z x d W 9 0 O 1 N l Y 3 R p b 2 4 x L 0 F M V F d N X 1 F 1 a W N r X 0 N o Z W N r X 0 J h c 2 V s a W 5 l X 1 J 1 b j A v Q 2 h h b m d l Z C B U e X B l L n s g b W F z c y B i Y W x h b m N l I G R p c 2 N y Z X B h b m N 5 I C h t b S B I M k 8 p L D E z f S Z x d W 9 0 O y w m c X V v d D t T Z W N 0 a W 9 u M S 9 B T F R X T V 9 R d W l j a 1 9 D a G V j a 1 9 C Y X N l b G l u Z V 9 S d W 4 w L 0 N o Y W 5 n Z W Q g V H l w Z S 5 7 I G 1 h c 3 M g Y m F s Y W 5 j Z S B k a X N j c m V w Y W 5 j e S A o Z n J h Y 3 R p b 2 4 p L D E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U x U V 0 1 f U X V p Y 2 t f Q 2 h l Y 2 t f Q m F z Z W x p b m V f U n V u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T F R X T V 9 R d W l j a 1 9 D a G V j a 1 9 C Y X N l b G l u Z V 9 S d W 4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M V F d N X 1 F 1 a W N r X 0 N o Z W N r X 0 J h c 2 V s a W 5 l X 1 J 1 b j A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e x N w v O l 1 X U i S B 4 7 W P s D m T Q A A A A A C A A A A A A A Q Z g A A A A E A A C A A A A A X I + 3 F B + V 8 j T e f C d 4 H j g T / j H V L 3 9 B c s D a K g X T t P W h f L g A A A A A O g A A A A A I A A C A A A A D A r J 4 5 U T R 9 y C D 4 z C / B T g j D G l K U k S U E V B n n g 5 N B L Q j C Q 1 A A A A D o Y B G K E p f q Z E a + s U E O 3 i 3 r W 6 S j B 8 p j K j M P c K Q y / c M t m J p M w J 3 n K z T q B 8 n o 0 M k l K o f f U M H M d p H S 5 w 3 + E Q f H t F 9 T B g K f D A T S n j 2 v P e g Q f / g W e U A A A A C D 8 r d a Y l V n J r o I O W f l o H E i N k 9 7 7 h H b 6 d E C O g k 0 R D i Q d X m 1 o n K U U v z Y r b g k 8 B 3 5 W R 0 Q p e n k q + L Z u P Q c d n k 9 C e 3 X < / D a t a M a s h u p > 
</file>

<file path=customXml/itemProps1.xml><?xml version="1.0" encoding="utf-8"?>
<ds:datastoreItem xmlns:ds="http://schemas.openxmlformats.org/officeDocument/2006/customXml" ds:itemID="{652437C4-3121-4F23-9CC7-9A6545D4376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2010</vt:lpstr>
      <vt:lpstr>2010-17</vt:lpstr>
      <vt:lpstr>2010-18</vt:lpstr>
      <vt:lpstr>2010-19</vt:lpstr>
      <vt:lpstr>CW3M c118</vt:lpstr>
      <vt:lpstr>INFEWS_i577_WRB_2010-17_Nov5</vt:lpstr>
      <vt:lpstr>CW3M c131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dcterms:created xsi:type="dcterms:W3CDTF">2019-01-02T12:46:07Z</dcterms:created>
  <dcterms:modified xsi:type="dcterms:W3CDTF">2021-05-21T15:09:39Z</dcterms:modified>
</cp:coreProperties>
</file>