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0F4A61C5-84EC-4704-833C-07E55AC467F8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7" i="4" l="1"/>
  <c r="Q57" i="4"/>
  <c r="L57" i="4"/>
  <c r="G57" i="4"/>
  <c r="V64" i="4"/>
  <c r="Q64" i="4"/>
  <c r="L64" i="4"/>
  <c r="G64" i="4"/>
  <c r="V82" i="4"/>
  <c r="Q82" i="4"/>
  <c r="L82" i="4"/>
  <c r="G82" i="4"/>
  <c r="V94" i="4"/>
  <c r="Q94" i="4"/>
  <c r="L94" i="4"/>
  <c r="G94" i="4"/>
  <c r="BH11" i="4"/>
  <c r="Y11" i="4"/>
  <c r="X11" i="4"/>
  <c r="W11" i="4"/>
  <c r="V11" i="4"/>
  <c r="T11" i="4"/>
  <c r="S11" i="4"/>
  <c r="R11" i="4"/>
  <c r="Q11" i="4"/>
  <c r="O11" i="4"/>
  <c r="N11" i="4"/>
  <c r="M11" i="4"/>
  <c r="L11" i="4"/>
  <c r="J11" i="4"/>
  <c r="I11" i="4"/>
  <c r="H11" i="4"/>
  <c r="G11" i="4"/>
  <c r="BH14" i="4"/>
  <c r="Y14" i="4"/>
  <c r="X14" i="4"/>
  <c r="W14" i="4"/>
  <c r="V14" i="4"/>
  <c r="T14" i="4"/>
  <c r="S14" i="4"/>
  <c r="R14" i="4"/>
  <c r="Q14" i="4"/>
  <c r="O14" i="4"/>
  <c r="N14" i="4"/>
  <c r="M14" i="4"/>
  <c r="L14" i="4"/>
  <c r="J14" i="4"/>
  <c r="I14" i="4"/>
  <c r="H14" i="4"/>
  <c r="G14" i="4"/>
  <c r="BH22" i="4"/>
  <c r="Y22" i="4"/>
  <c r="X22" i="4"/>
  <c r="W22" i="4"/>
  <c r="V22" i="4"/>
  <c r="T22" i="4"/>
  <c r="S22" i="4"/>
  <c r="R22" i="4"/>
  <c r="Q22" i="4"/>
  <c r="O22" i="4"/>
  <c r="N22" i="4"/>
  <c r="M22" i="4"/>
  <c r="L22" i="4"/>
  <c r="J22" i="4"/>
  <c r="I22" i="4"/>
  <c r="H22" i="4"/>
  <c r="G22" i="4"/>
  <c r="BH19" i="4"/>
  <c r="Y19" i="4"/>
  <c r="X19" i="4"/>
  <c r="W19" i="4"/>
  <c r="V19" i="4"/>
  <c r="T19" i="4"/>
  <c r="S19" i="4"/>
  <c r="R19" i="4"/>
  <c r="Q19" i="4"/>
  <c r="O19" i="4"/>
  <c r="N19" i="4"/>
  <c r="M19" i="4"/>
  <c r="L19" i="4"/>
  <c r="J19" i="4"/>
  <c r="I19" i="4"/>
  <c r="H19" i="4"/>
  <c r="G19" i="4"/>
  <c r="BH25" i="4"/>
  <c r="Y25" i="4"/>
  <c r="X25" i="4"/>
  <c r="W25" i="4"/>
  <c r="V25" i="4"/>
  <c r="T25" i="4"/>
  <c r="S25" i="4"/>
  <c r="R25" i="4"/>
  <c r="Q25" i="4"/>
  <c r="O25" i="4"/>
  <c r="N25" i="4"/>
  <c r="M25" i="4"/>
  <c r="L25" i="4"/>
  <c r="J25" i="4"/>
  <c r="I25" i="4"/>
  <c r="H25" i="4"/>
  <c r="G25" i="4"/>
  <c r="BH28" i="4"/>
  <c r="Y28" i="4"/>
  <c r="X28" i="4"/>
  <c r="W28" i="4"/>
  <c r="V28" i="4"/>
  <c r="T28" i="4"/>
  <c r="S28" i="4"/>
  <c r="R28" i="4"/>
  <c r="Q28" i="4"/>
  <c r="O28" i="4"/>
  <c r="N28" i="4"/>
  <c r="M28" i="4"/>
  <c r="L28" i="4"/>
  <c r="J28" i="4"/>
  <c r="I28" i="4"/>
  <c r="H28" i="4"/>
  <c r="G28" i="4"/>
  <c r="BH31" i="4"/>
  <c r="Y31" i="4"/>
  <c r="X31" i="4"/>
  <c r="W31" i="4"/>
  <c r="V31" i="4"/>
  <c r="T31" i="4"/>
  <c r="S31" i="4"/>
  <c r="R31" i="4"/>
  <c r="Q31" i="4"/>
  <c r="O31" i="4"/>
  <c r="N31" i="4"/>
  <c r="M31" i="4"/>
  <c r="L31" i="4"/>
  <c r="J31" i="4"/>
  <c r="I31" i="4"/>
  <c r="H31" i="4"/>
  <c r="G31" i="4"/>
  <c r="V72" i="4" l="1"/>
  <c r="Q72" i="4"/>
  <c r="L72" i="4"/>
  <c r="G72" i="4"/>
  <c r="V111" i="4"/>
  <c r="Q111" i="4"/>
  <c r="L111" i="4"/>
  <c r="G111" i="4"/>
  <c r="BH7" i="4"/>
  <c r="Y7" i="4"/>
  <c r="X7" i="4"/>
  <c r="W7" i="4"/>
  <c r="V7" i="4"/>
  <c r="T7" i="4"/>
  <c r="S7" i="4"/>
  <c r="R7" i="4"/>
  <c r="Q7" i="4"/>
  <c r="O7" i="4"/>
  <c r="N7" i="4"/>
  <c r="M7" i="4"/>
  <c r="L7" i="4"/>
  <c r="J7" i="4"/>
  <c r="I7" i="4"/>
  <c r="H7" i="4"/>
  <c r="G7" i="4"/>
  <c r="BH44" i="4"/>
  <c r="Y44" i="4"/>
  <c r="X44" i="4"/>
  <c r="W44" i="4"/>
  <c r="V44" i="4"/>
  <c r="T44" i="4"/>
  <c r="S44" i="4"/>
  <c r="R44" i="4"/>
  <c r="Q44" i="4"/>
  <c r="O44" i="4"/>
  <c r="N44" i="4"/>
  <c r="M44" i="4"/>
  <c r="L44" i="4"/>
  <c r="J44" i="4"/>
  <c r="I44" i="4"/>
  <c r="H44" i="4"/>
  <c r="G44" i="4"/>
  <c r="BH41" i="4"/>
  <c r="Y41" i="4"/>
  <c r="X41" i="4"/>
  <c r="W41" i="4"/>
  <c r="V41" i="4"/>
  <c r="T41" i="4"/>
  <c r="S41" i="4"/>
  <c r="R41" i="4"/>
  <c r="Q41" i="4"/>
  <c r="O41" i="4"/>
  <c r="N41" i="4"/>
  <c r="M41" i="4"/>
  <c r="L41" i="4"/>
  <c r="J41" i="4"/>
  <c r="I41" i="4"/>
  <c r="H41" i="4"/>
  <c r="G41" i="4"/>
  <c r="V93" i="4" l="1"/>
  <c r="Q93" i="4"/>
  <c r="L93" i="4"/>
  <c r="G93" i="4"/>
  <c r="V81" i="4"/>
  <c r="Q81" i="4"/>
  <c r="L81" i="4"/>
  <c r="G81" i="4"/>
  <c r="V71" i="4"/>
  <c r="Q71" i="4"/>
  <c r="L71" i="4"/>
  <c r="G71" i="4"/>
  <c r="V63" i="4"/>
  <c r="Q63" i="4"/>
  <c r="L63" i="4"/>
  <c r="G63" i="4"/>
  <c r="V56" i="4"/>
  <c r="Q56" i="4"/>
  <c r="L56" i="4"/>
  <c r="G56" i="4"/>
  <c r="BH40" i="4"/>
  <c r="Y40" i="4"/>
  <c r="X40" i="4"/>
  <c r="W40" i="4"/>
  <c r="V40" i="4"/>
  <c r="T40" i="4"/>
  <c r="S40" i="4"/>
  <c r="R40" i="4"/>
  <c r="Q40" i="4"/>
  <c r="O40" i="4"/>
  <c r="N40" i="4"/>
  <c r="M40" i="4"/>
  <c r="L40" i="4"/>
  <c r="J40" i="4"/>
  <c r="I40" i="4"/>
  <c r="H40" i="4"/>
  <c r="G40" i="4"/>
  <c r="V110" i="4"/>
  <c r="Q110" i="4"/>
  <c r="L110" i="4"/>
  <c r="G110" i="4"/>
  <c r="V109" i="4" l="1"/>
  <c r="Q109" i="4"/>
  <c r="L109" i="4"/>
  <c r="G109" i="4"/>
  <c r="BH39" i="4"/>
  <c r="Y39" i="4"/>
  <c r="X39" i="4"/>
  <c r="W39" i="4"/>
  <c r="V39" i="4"/>
  <c r="T39" i="4"/>
  <c r="S39" i="4"/>
  <c r="R39" i="4"/>
  <c r="Q39" i="4"/>
  <c r="O39" i="4"/>
  <c r="N39" i="4"/>
  <c r="M39" i="4"/>
  <c r="L39" i="4"/>
  <c r="J39" i="4"/>
  <c r="I39" i="4"/>
  <c r="H39" i="4"/>
  <c r="G39" i="4"/>
  <c r="V55" i="4"/>
  <c r="Q55" i="4"/>
  <c r="L55" i="4"/>
  <c r="G55" i="4"/>
  <c r="V62" i="4"/>
  <c r="Q62" i="4"/>
  <c r="L62" i="4"/>
  <c r="G62" i="4"/>
  <c r="V70" i="4"/>
  <c r="Q70" i="4"/>
  <c r="L70" i="4"/>
  <c r="G70" i="4"/>
  <c r="V80" i="4"/>
  <c r="Q80" i="4"/>
  <c r="L80" i="4"/>
  <c r="G80" i="4"/>
  <c r="V92" i="4"/>
  <c r="Q92" i="4"/>
  <c r="L92" i="4"/>
  <c r="G92" i="4"/>
  <c r="V108" i="4"/>
  <c r="Q108" i="4"/>
  <c r="L108" i="4"/>
  <c r="G108" i="4"/>
  <c r="BH18" i="4" l="1"/>
  <c r="Y18" i="4"/>
  <c r="X18" i="4"/>
  <c r="W18" i="4"/>
  <c r="V18" i="4"/>
  <c r="T18" i="4"/>
  <c r="S18" i="4"/>
  <c r="R18" i="4"/>
  <c r="Q18" i="4"/>
  <c r="O18" i="4"/>
  <c r="N18" i="4"/>
  <c r="M18" i="4"/>
  <c r="L18" i="4"/>
  <c r="J18" i="4"/>
  <c r="I18" i="4"/>
  <c r="H18" i="4"/>
  <c r="G18" i="4"/>
  <c r="BH38" i="4"/>
  <c r="Y38" i="4"/>
  <c r="X38" i="4"/>
  <c r="W38" i="4"/>
  <c r="V38" i="4"/>
  <c r="T38" i="4"/>
  <c r="S38" i="4"/>
  <c r="R38" i="4"/>
  <c r="Q38" i="4"/>
  <c r="O38" i="4"/>
  <c r="N38" i="4"/>
  <c r="M38" i="4"/>
  <c r="L38" i="4"/>
  <c r="J38" i="4"/>
  <c r="I38" i="4"/>
  <c r="H38" i="4"/>
  <c r="G38" i="4"/>
  <c r="V61" i="4" l="1"/>
  <c r="Q61" i="4"/>
  <c r="L61" i="4"/>
  <c r="G61" i="4"/>
  <c r="V91" i="4"/>
  <c r="Q91" i="4"/>
  <c r="L91" i="4"/>
  <c r="G91" i="4"/>
  <c r="V107" i="4"/>
  <c r="Q107" i="4"/>
  <c r="L107" i="4"/>
  <c r="G107" i="4"/>
  <c r="V106" i="4" l="1"/>
  <c r="Q106" i="4"/>
  <c r="L106" i="4"/>
  <c r="G106" i="4"/>
  <c r="V60" i="4"/>
  <c r="Q60" i="4"/>
  <c r="L60" i="4"/>
  <c r="G60" i="4"/>
  <c r="V105" i="4" l="1"/>
  <c r="Q105" i="4"/>
  <c r="L105" i="4"/>
  <c r="G105" i="4"/>
  <c r="V90" i="4"/>
  <c r="Q90" i="4"/>
  <c r="L90" i="4"/>
  <c r="G90" i="4"/>
  <c r="V89" i="4"/>
  <c r="Q89" i="4"/>
  <c r="L89" i="4"/>
  <c r="G89" i="4"/>
  <c r="V104" i="4"/>
  <c r="Q104" i="4"/>
  <c r="L104" i="4"/>
  <c r="G104" i="4"/>
  <c r="V88" i="4"/>
  <c r="Q88" i="4"/>
  <c r="L88" i="4"/>
  <c r="G88" i="4"/>
  <c r="V59" i="4"/>
  <c r="Q59" i="4"/>
  <c r="L59" i="4"/>
  <c r="G59" i="4"/>
  <c r="V79" i="4"/>
  <c r="Q79" i="4"/>
  <c r="L79" i="4"/>
  <c r="G79" i="4"/>
  <c r="V86" i="4"/>
  <c r="Q86" i="4"/>
  <c r="L86" i="4"/>
  <c r="G86" i="4"/>
  <c r="V103" i="4"/>
  <c r="Q103" i="4"/>
  <c r="L103" i="4"/>
  <c r="G103" i="4"/>
  <c r="V78" i="4"/>
  <c r="Q78" i="4"/>
  <c r="L78" i="4"/>
  <c r="G78" i="4"/>
  <c r="V54" i="4"/>
  <c r="Q54" i="4"/>
  <c r="L54" i="4"/>
  <c r="G54" i="4"/>
  <c r="V69" i="4"/>
  <c r="Q69" i="4"/>
  <c r="L69" i="4"/>
  <c r="G69" i="4"/>
  <c r="V53" i="4" l="1"/>
  <c r="Q53" i="4"/>
  <c r="L53" i="4"/>
  <c r="G53" i="4"/>
  <c r="V77" i="4"/>
  <c r="Q77" i="4"/>
  <c r="L77" i="4"/>
  <c r="G77" i="4"/>
  <c r="V102" i="4"/>
  <c r="Q102" i="4"/>
  <c r="L102" i="4"/>
  <c r="G102" i="4"/>
  <c r="V87" i="4"/>
  <c r="Q87" i="4"/>
  <c r="L87" i="4"/>
  <c r="G87" i="4"/>
  <c r="V52" i="4"/>
  <c r="Q52" i="4"/>
  <c r="L52" i="4"/>
  <c r="G52" i="4"/>
  <c r="V68" i="4"/>
  <c r="Q68" i="4"/>
  <c r="L68" i="4"/>
  <c r="G68" i="4"/>
  <c r="V101" i="4" l="1"/>
  <c r="Q101" i="4"/>
  <c r="L101" i="4"/>
  <c r="G101" i="4"/>
  <c r="V76" i="4"/>
  <c r="Q76" i="4"/>
  <c r="L76" i="4"/>
  <c r="G76" i="4"/>
  <c r="V75" i="4"/>
  <c r="Q75" i="4"/>
  <c r="L75" i="4"/>
  <c r="G75" i="4"/>
  <c r="V100" i="4" l="1"/>
  <c r="Q100" i="4"/>
  <c r="L100" i="4"/>
  <c r="G100" i="4"/>
  <c r="V99" i="4"/>
  <c r="Q99" i="4"/>
  <c r="L99" i="4"/>
  <c r="G99" i="4"/>
  <c r="G96" i="4" l="1"/>
  <c r="L96" i="4"/>
  <c r="Q96" i="4"/>
  <c r="V96" i="4"/>
  <c r="G97" i="4"/>
  <c r="L97" i="4"/>
  <c r="Q97" i="4"/>
  <c r="V97" i="4"/>
  <c r="V98" i="4"/>
  <c r="Q98" i="4"/>
  <c r="L98" i="4"/>
  <c r="G98" i="4"/>
  <c r="V51" i="4" l="1"/>
  <c r="Q51" i="4"/>
  <c r="L51" i="4"/>
  <c r="G51" i="4"/>
  <c r="BH17" i="4" l="1"/>
  <c r="Y17" i="4"/>
  <c r="X17" i="4"/>
  <c r="W17" i="4"/>
  <c r="V17" i="4"/>
  <c r="T17" i="4"/>
  <c r="S17" i="4"/>
  <c r="R17" i="4"/>
  <c r="Q17" i="4"/>
  <c r="O17" i="4"/>
  <c r="N17" i="4"/>
  <c r="M17" i="4"/>
  <c r="L17" i="4"/>
  <c r="J17" i="4"/>
  <c r="I17" i="4"/>
  <c r="H17" i="4"/>
  <c r="G17" i="4"/>
  <c r="V50" i="4" l="1"/>
  <c r="Q50" i="4"/>
  <c r="L50" i="4"/>
  <c r="G50" i="4"/>
  <c r="BH6" i="4" l="1"/>
  <c r="Y6" i="4"/>
  <c r="X6" i="4"/>
  <c r="W6" i="4"/>
  <c r="V6" i="4"/>
  <c r="T6" i="4"/>
  <c r="S6" i="4"/>
  <c r="R6" i="4"/>
  <c r="Q6" i="4"/>
  <c r="O6" i="4"/>
  <c r="N6" i="4"/>
  <c r="M6" i="4"/>
  <c r="L6" i="4"/>
  <c r="J6" i="4"/>
  <c r="I6" i="4"/>
  <c r="H6" i="4"/>
  <c r="G6" i="4"/>
  <c r="V85" i="4" l="1"/>
  <c r="Q85" i="4"/>
  <c r="L85" i="4"/>
  <c r="G85" i="4"/>
  <c r="A1" i="5"/>
  <c r="V67" i="4" l="1"/>
  <c r="Q67" i="4"/>
  <c r="L67" i="4"/>
  <c r="G67" i="4"/>
  <c r="V49" i="4"/>
  <c r="Q49" i="4"/>
  <c r="L49" i="4"/>
  <c r="G49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H5" i="4" l="1"/>
  <c r="Y5" i="4"/>
  <c r="X5" i="4"/>
  <c r="W5" i="4"/>
  <c r="V5" i="4"/>
  <c r="T5" i="4"/>
  <c r="S5" i="4"/>
  <c r="R5" i="4"/>
  <c r="Q5" i="4"/>
  <c r="O5" i="4"/>
  <c r="N5" i="4"/>
  <c r="M5" i="4"/>
  <c r="L5" i="4"/>
  <c r="J5" i="4"/>
  <c r="I5" i="4"/>
  <c r="H5" i="4"/>
  <c r="G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G13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V9" i="4"/>
  <c r="Q9" i="4"/>
  <c r="L9" i="4"/>
  <c r="G9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H10" i="4"/>
  <c r="Y10" i="4"/>
  <c r="X10" i="4"/>
  <c r="W10" i="4"/>
  <c r="V10" i="4"/>
  <c r="T10" i="4"/>
  <c r="S10" i="4"/>
  <c r="R10" i="4"/>
  <c r="Q10" i="4"/>
  <c r="O10" i="4"/>
  <c r="N10" i="4"/>
  <c r="M10" i="4"/>
  <c r="L10" i="4"/>
  <c r="J10" i="4"/>
  <c r="I10" i="4"/>
  <c r="H10" i="4"/>
  <c r="G10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V84" i="4"/>
  <c r="Q84" i="4"/>
  <c r="L84" i="4"/>
  <c r="G84" i="4"/>
  <c r="V74" i="4"/>
  <c r="Q74" i="4"/>
  <c r="L74" i="4"/>
  <c r="G74" i="4"/>
  <c r="V66" i="4"/>
  <c r="Q66" i="4"/>
  <c r="L66" i="4"/>
  <c r="G66" i="4"/>
  <c r="V48" i="4"/>
  <c r="Q48" i="4"/>
  <c r="L48" i="4"/>
  <c r="G48" i="4"/>
  <c r="BH43" i="4"/>
  <c r="Y43" i="4"/>
  <c r="X43" i="4"/>
  <c r="W43" i="4"/>
  <c r="V43" i="4"/>
  <c r="T43" i="4"/>
  <c r="S43" i="4"/>
  <c r="R43" i="4"/>
  <c r="Q43" i="4"/>
  <c r="O43" i="4"/>
  <c r="N43" i="4"/>
  <c r="M43" i="4"/>
  <c r="L43" i="4"/>
  <c r="J43" i="4"/>
  <c r="I43" i="4"/>
  <c r="H43" i="4"/>
  <c r="G43" i="4"/>
  <c r="BH37" i="4"/>
  <c r="Y37" i="4"/>
  <c r="X37" i="4"/>
  <c r="W37" i="4"/>
  <c r="V37" i="4"/>
  <c r="T37" i="4"/>
  <c r="S37" i="4"/>
  <c r="R37" i="4"/>
  <c r="Q37" i="4"/>
  <c r="O37" i="4"/>
  <c r="N37" i="4"/>
  <c r="M37" i="4"/>
  <c r="L37" i="4"/>
  <c r="J37" i="4"/>
  <c r="I37" i="4"/>
  <c r="H37" i="4"/>
  <c r="G37" i="4"/>
  <c r="BH35" i="4"/>
  <c r="Y35" i="4"/>
  <c r="X35" i="4"/>
  <c r="W35" i="4"/>
  <c r="V35" i="4"/>
  <c r="T35" i="4"/>
  <c r="S35" i="4"/>
  <c r="R35" i="4"/>
  <c r="Q35" i="4"/>
  <c r="O35" i="4"/>
  <c r="N35" i="4"/>
  <c r="M35" i="4"/>
  <c r="L35" i="4"/>
  <c r="J35" i="4"/>
  <c r="I35" i="4"/>
  <c r="H35" i="4"/>
  <c r="G35" i="4"/>
  <c r="Y34" i="4"/>
  <c r="X34" i="4"/>
  <c r="W34" i="4"/>
  <c r="V34" i="4"/>
  <c r="T34" i="4"/>
  <c r="S34" i="4"/>
  <c r="R34" i="4"/>
  <c r="Q34" i="4"/>
  <c r="O34" i="4"/>
  <c r="N34" i="4"/>
  <c r="M34" i="4"/>
  <c r="L34" i="4"/>
  <c r="J34" i="4"/>
  <c r="I34" i="4"/>
  <c r="H34" i="4"/>
  <c r="G34" i="4"/>
  <c r="Y33" i="4"/>
  <c r="X33" i="4"/>
  <c r="W33" i="4"/>
  <c r="V33" i="4"/>
  <c r="T33" i="4"/>
  <c r="S33" i="4"/>
  <c r="R33" i="4"/>
  <c r="Q33" i="4"/>
  <c r="O33" i="4"/>
  <c r="N33" i="4"/>
  <c r="M33" i="4"/>
  <c r="L33" i="4"/>
  <c r="J33" i="4"/>
  <c r="I33" i="4"/>
  <c r="H33" i="4"/>
  <c r="G33" i="4"/>
  <c r="BH30" i="4"/>
  <c r="Y30" i="4"/>
  <c r="X30" i="4"/>
  <c r="W30" i="4"/>
  <c r="V30" i="4"/>
  <c r="T30" i="4"/>
  <c r="S30" i="4"/>
  <c r="R30" i="4"/>
  <c r="Q30" i="4"/>
  <c r="O30" i="4"/>
  <c r="N30" i="4"/>
  <c r="M30" i="4"/>
  <c r="L30" i="4"/>
  <c r="J30" i="4"/>
  <c r="I30" i="4"/>
  <c r="H30" i="4"/>
  <c r="G30" i="4"/>
  <c r="BH27" i="4"/>
  <c r="Y27" i="4"/>
  <c r="X27" i="4"/>
  <c r="W27" i="4"/>
  <c r="V27" i="4"/>
  <c r="T27" i="4"/>
  <c r="S27" i="4"/>
  <c r="R27" i="4"/>
  <c r="Q27" i="4"/>
  <c r="O27" i="4"/>
  <c r="N27" i="4"/>
  <c r="M27" i="4"/>
  <c r="L27" i="4"/>
  <c r="J27" i="4"/>
  <c r="I27" i="4"/>
  <c r="H27" i="4"/>
  <c r="G27" i="4"/>
  <c r="BH24" i="4"/>
  <c r="Y24" i="4"/>
  <c r="X24" i="4"/>
  <c r="W24" i="4"/>
  <c r="V24" i="4"/>
  <c r="T24" i="4"/>
  <c r="S24" i="4"/>
  <c r="R24" i="4"/>
  <c r="Q24" i="4"/>
  <c r="O24" i="4"/>
  <c r="N24" i="4"/>
  <c r="M24" i="4"/>
  <c r="L24" i="4"/>
  <c r="J24" i="4"/>
  <c r="I24" i="4"/>
  <c r="H24" i="4"/>
  <c r="G24" i="4"/>
  <c r="BH21" i="4"/>
  <c r="Y21" i="4"/>
  <c r="X21" i="4"/>
  <c r="W21" i="4"/>
  <c r="V21" i="4"/>
  <c r="T21" i="4"/>
  <c r="S21" i="4"/>
  <c r="R21" i="4"/>
  <c r="Q21" i="4"/>
  <c r="O21" i="4"/>
  <c r="N21" i="4"/>
  <c r="M21" i="4"/>
  <c r="L21" i="4"/>
  <c r="J21" i="4"/>
  <c r="I21" i="4"/>
  <c r="H21" i="4"/>
  <c r="G21" i="4"/>
  <c r="BH16" i="4"/>
  <c r="Y16" i="4"/>
  <c r="X16" i="4"/>
  <c r="W16" i="4"/>
  <c r="V16" i="4"/>
  <c r="T16" i="4"/>
  <c r="S16" i="4"/>
  <c r="R16" i="4"/>
  <c r="Q16" i="4"/>
  <c r="O16" i="4"/>
  <c r="N16" i="4"/>
  <c r="M16" i="4"/>
  <c r="L16" i="4"/>
  <c r="J16" i="4"/>
  <c r="I16" i="4"/>
  <c r="H16" i="4"/>
  <c r="G16" i="4"/>
  <c r="BH13" i="4"/>
  <c r="Y13" i="4"/>
  <c r="X13" i="4"/>
  <c r="W13" i="4"/>
  <c r="V13" i="4"/>
  <c r="T13" i="4"/>
  <c r="S13" i="4"/>
  <c r="R13" i="4"/>
  <c r="Q13" i="4"/>
  <c r="O13" i="4"/>
  <c r="N13" i="4"/>
  <c r="M13" i="4"/>
  <c r="L13" i="4"/>
  <c r="J13" i="4"/>
  <c r="I13" i="4"/>
  <c r="H13" i="4"/>
  <c r="BH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<sst xmlns="http://schemas.openxmlformats.org/spreadsheetml/2006/main" count="23088" uniqueCount="180">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</sst>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49" fontId="0" fillId="3" borderId="0" xfId="0" applyNumberFormat="1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2" fontId="0" fillId="3" borderId="0" xfId="0" applyNumberFormat="1" applyFill="1" applyAlignment="1">
      <alignment vertical="top"/>
    </xf>
    <xf numFmtId="165" fontId="0" fillId="3" borderId="0" xfId="1" applyNumberFormat="1" applyFont="1" applyFill="1" applyAlignment="1">
      <alignment vertical="top"/>
    </xf>
    <xf numFmtId="166" fontId="0" fillId="3" borderId="0" xfId="0" applyNumberFormat="1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3" borderId="0" xfId="0" quotePrefix="1" applyFill="1" applyAlignment="1">
      <alignment vertical="top"/>
    </xf>
    <xf numFmtId="0" fontId="0" fillId="3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Y111"/>
  <sheetViews>
    <sheetView tabSelected="1" workbookViewId="0">
      <pane ySplit="3" topLeftCell="A28" activePane="bottomLeft" state="frozen"/>
      <selection pane="bottomLeft" activeCell="F58" sqref="F58"/>
    </sheetView>
  </sheetViews>
  <sheetFormatPr defaultRowHeight="14.4" x14ac:dyDescent="0.3"/>
  <cols>
    <col min="3" max="3" width="49.5546875" customWidth="1"/>
    <col min="4" max="4" width="11.5546875" customWidth="1"/>
    <col min="5" max="5" width="8.44140625" style="77" customWidth="1"/>
    <col min="6" max="6" width="8.88671875" style="16"/>
    <col min="7" max="7" width="3.5546875" style="16" customWidth="1"/>
    <col min="8" max="8" width="3.44140625" style="16" customWidth="1"/>
    <col min="9" max="10" width="3.5546875" style="16" customWidth="1"/>
    <col min="11" max="11" width="8.88671875" style="19"/>
    <col min="12" max="12" width="3.6640625" style="19" customWidth="1"/>
    <col min="13" max="13" width="3.44140625" style="26" customWidth="1"/>
    <col min="14" max="15" width="3.5546875" style="26" customWidth="1"/>
    <col min="16" max="16" width="8.88671875" style="17"/>
    <col min="17" max="17" width="3.5546875" style="17" customWidth="1"/>
    <col min="18" max="18" width="3.44140625" style="17" customWidth="1"/>
    <col min="19" max="20" width="3.5546875" style="17" customWidth="1"/>
    <col min="21" max="21" width="8.88671875" style="18"/>
    <col min="22" max="22" width="3.33203125" style="18" customWidth="1"/>
    <col min="23" max="23" width="3.44140625" style="18" customWidth="1"/>
    <col min="24" max="25" width="3.5546875" style="18" customWidth="1"/>
    <col min="26" max="26" width="8.88671875" style="24"/>
    <col min="27" max="27" width="8.88671875" style="25"/>
    <col min="28" max="29" width="8.88671875" style="26"/>
    <col min="30" max="30" width="8.88671875" style="17"/>
    <col min="31" max="31" width="8.88671875" style="27"/>
    <col min="32" max="33" width="8.88671875" style="18"/>
    <col min="34" max="34" width="8.88671875" style="16"/>
    <col min="35" max="35" width="8.88671875" style="28"/>
    <col min="36" max="37" width="8.88671875" style="26"/>
    <col min="38" max="39" width="8.88671875" style="29"/>
    <col min="44" max="45" width="8.88671875" style="30"/>
    <col min="46" max="47" width="8.88671875" style="31"/>
    <col min="62" max="63" width="8.88671875" style="30"/>
    <col min="64" max="65" width="8.88671875" style="31"/>
  </cols>
  <sheetData>
    <row r="1" spans="1:77" ht="45.6" x14ac:dyDescent="0.3">
      <c r="A1" t="s">
        <v>61</v>
      </c>
      <c r="C1" s="69"/>
      <c r="E1" s="77" t="s">
        <v>173</v>
      </c>
      <c r="F1" s="16" t="s">
        <v>48</v>
      </c>
      <c r="H1" s="20" t="s">
        <v>62</v>
      </c>
      <c r="I1" s="20" t="s">
        <v>63</v>
      </c>
      <c r="J1" s="20" t="s">
        <v>64</v>
      </c>
      <c r="K1" s="19" t="s">
        <v>49</v>
      </c>
      <c r="M1" s="21" t="s">
        <v>62</v>
      </c>
      <c r="N1" s="21" t="s">
        <v>63</v>
      </c>
      <c r="O1" s="21" t="s">
        <v>64</v>
      </c>
      <c r="P1" s="17" t="s">
        <v>50</v>
      </c>
      <c r="R1" s="22" t="s">
        <v>62</v>
      </c>
      <c r="S1" s="22" t="s">
        <v>63</v>
      </c>
      <c r="T1" s="22" t="s">
        <v>64</v>
      </c>
      <c r="U1" s="18" t="s">
        <v>51</v>
      </c>
      <c r="W1" s="23" t="s">
        <v>62</v>
      </c>
      <c r="X1" s="23" t="s">
        <v>63</v>
      </c>
      <c r="Y1" s="23" t="s">
        <v>64</v>
      </c>
    </row>
    <row r="3" spans="1:77" x14ac:dyDescent="0.3">
      <c r="A3" t="s">
        <v>54</v>
      </c>
      <c r="E3" s="77" t="s">
        <v>65</v>
      </c>
      <c r="K3" s="19" t="s">
        <v>65</v>
      </c>
      <c r="P3" s="17" t="s">
        <v>65</v>
      </c>
      <c r="U3" s="18" t="s">
        <v>65</v>
      </c>
      <c r="Z3" s="82" t="s">
        <v>66</v>
      </c>
      <c r="AA3" s="82"/>
      <c r="AB3" s="88" t="s">
        <v>67</v>
      </c>
      <c r="AC3" s="88"/>
      <c r="AD3" s="86" t="s">
        <v>50</v>
      </c>
      <c r="AE3" s="86"/>
      <c r="AF3" s="85" t="s">
        <v>68</v>
      </c>
      <c r="AG3" s="85"/>
      <c r="AH3" s="89" t="s">
        <v>48</v>
      </c>
      <c r="AI3" s="89"/>
      <c r="AJ3" s="88" t="s">
        <v>67</v>
      </c>
      <c r="AK3" s="88"/>
      <c r="AL3" s="86" t="s">
        <v>50</v>
      </c>
      <c r="AM3" s="86"/>
      <c r="AN3" s="85" t="s">
        <v>68</v>
      </c>
      <c r="AO3" s="85"/>
      <c r="AQ3" s="32" t="s">
        <v>53</v>
      </c>
      <c r="AR3" s="82" t="s">
        <v>48</v>
      </c>
      <c r="AS3" s="82"/>
      <c r="AT3" s="87" t="s">
        <v>67</v>
      </c>
      <c r="AU3" s="87"/>
      <c r="AV3" s="84" t="s">
        <v>50</v>
      </c>
      <c r="AW3" s="84"/>
      <c r="AX3" s="85" t="s">
        <v>68</v>
      </c>
      <c r="AY3" s="85"/>
      <c r="AZ3" s="82" t="s">
        <v>48</v>
      </c>
      <c r="BA3" s="82"/>
      <c r="BB3" s="83" t="s">
        <v>67</v>
      </c>
      <c r="BC3" s="83"/>
      <c r="BD3" s="84" t="s">
        <v>50</v>
      </c>
      <c r="BE3" s="84"/>
      <c r="BF3" s="85" t="s">
        <v>68</v>
      </c>
      <c r="BG3" s="85"/>
      <c r="BH3">
        <f>MIN(BH6:BH147)</f>
        <v>1</v>
      </c>
      <c r="BI3" t="s">
        <v>52</v>
      </c>
      <c r="BJ3" s="33" t="s">
        <v>48</v>
      </c>
      <c r="BK3" s="33"/>
      <c r="BL3" s="34" t="s">
        <v>67</v>
      </c>
      <c r="BM3" s="34"/>
      <c r="BN3" s="35" t="s">
        <v>50</v>
      </c>
      <c r="BO3" s="35"/>
      <c r="BP3" s="35" t="s">
        <v>68</v>
      </c>
      <c r="BQ3" s="35"/>
      <c r="BR3" t="s">
        <v>48</v>
      </c>
      <c r="BT3" t="s">
        <v>67</v>
      </c>
      <c r="BV3" t="s">
        <v>50</v>
      </c>
      <c r="BX3" t="s">
        <v>68</v>
      </c>
    </row>
    <row r="4" spans="1:77" x14ac:dyDescent="0.3">
      <c r="A4" s="3" t="s">
        <v>16</v>
      </c>
      <c r="B4" s="3" t="s">
        <v>56</v>
      </c>
      <c r="E4" s="77" t="s">
        <v>164</v>
      </c>
      <c r="F4" s="16" t="s">
        <v>48</v>
      </c>
      <c r="K4" s="19" t="s">
        <v>49</v>
      </c>
      <c r="P4" s="17" t="s">
        <v>50</v>
      </c>
      <c r="U4" s="18" t="s">
        <v>51</v>
      </c>
      <c r="Z4" s="36" t="s">
        <v>69</v>
      </c>
      <c r="AA4" s="36" t="s">
        <v>70</v>
      </c>
      <c r="AB4" s="37" t="s">
        <v>69</v>
      </c>
      <c r="AC4" s="37" t="s">
        <v>70</v>
      </c>
      <c r="AD4" s="38" t="s">
        <v>69</v>
      </c>
      <c r="AE4" s="38" t="s">
        <v>70</v>
      </c>
      <c r="AF4" s="3" t="s">
        <v>69</v>
      </c>
      <c r="AG4" s="3" t="s">
        <v>70</v>
      </c>
      <c r="AH4" s="39" t="s">
        <v>69</v>
      </c>
      <c r="AI4" s="39" t="s">
        <v>70</v>
      </c>
      <c r="AJ4" s="37" t="s">
        <v>69</v>
      </c>
      <c r="AK4" s="37" t="s">
        <v>70</v>
      </c>
      <c r="AL4" s="38" t="s">
        <v>69</v>
      </c>
      <c r="AM4" s="38" t="s">
        <v>70</v>
      </c>
      <c r="AN4" s="3" t="s">
        <v>69</v>
      </c>
      <c r="AO4" s="3" t="s">
        <v>70</v>
      </c>
      <c r="AR4" s="36" t="s">
        <v>71</v>
      </c>
      <c r="AS4" s="36" t="s">
        <v>72</v>
      </c>
      <c r="AT4" s="40" t="s">
        <v>71</v>
      </c>
      <c r="AU4" s="40" t="s">
        <v>72</v>
      </c>
      <c r="AV4" s="41" t="s">
        <v>71</v>
      </c>
      <c r="AW4" s="41" t="s">
        <v>72</v>
      </c>
      <c r="AX4" s="3" t="s">
        <v>71</v>
      </c>
      <c r="AY4" s="3" t="s">
        <v>72</v>
      </c>
      <c r="AZ4" s="36" t="s">
        <v>71</v>
      </c>
      <c r="BA4" s="36" t="s">
        <v>72</v>
      </c>
      <c r="BB4" s="40" t="s">
        <v>71</v>
      </c>
      <c r="BC4" s="40" t="s">
        <v>72</v>
      </c>
      <c r="BD4" s="41" t="s">
        <v>71</v>
      </c>
      <c r="BE4" s="41" t="s">
        <v>72</v>
      </c>
      <c r="BF4" s="3" t="s">
        <v>71</v>
      </c>
      <c r="BG4" s="3" t="s">
        <v>72</v>
      </c>
      <c r="BJ4" s="35" t="s">
        <v>71</v>
      </c>
      <c r="BK4" s="35" t="s">
        <v>72</v>
      </c>
      <c r="BL4" s="35" t="s">
        <v>71</v>
      </c>
      <c r="BM4" s="35" t="s">
        <v>72</v>
      </c>
      <c r="BN4" s="35" t="s">
        <v>71</v>
      </c>
      <c r="BO4" s="35" t="s">
        <v>72</v>
      </c>
      <c r="BP4" s="35" t="s">
        <v>71</v>
      </c>
      <c r="BQ4" s="35" t="s">
        <v>72</v>
      </c>
      <c r="BR4" t="s">
        <v>71</v>
      </c>
      <c r="BS4" t="s">
        <v>72</v>
      </c>
      <c r="BT4" t="s">
        <v>71</v>
      </c>
      <c r="BU4" t="s">
        <v>72</v>
      </c>
      <c r="BV4" t="s">
        <v>71</v>
      </c>
      <c r="BW4" t="s">
        <v>72</v>
      </c>
      <c r="BX4" t="s">
        <v>71</v>
      </c>
      <c r="BY4" t="s">
        <v>72</v>
      </c>
    </row>
    <row r="5" spans="1:77" x14ac:dyDescent="0.3">
      <c r="A5" s="2">
        <v>14158500</v>
      </c>
      <c r="B5">
        <v>23773373</v>
      </c>
      <c r="C5" t="s">
        <v>129</v>
      </c>
      <c r="D5" t="s">
        <v>130</v>
      </c>
      <c r="F5" s="16">
        <v>0.69299999999999995</v>
      </c>
      <c r="G5" s="16" t="str">
        <f>IF(F5&gt;0.8,"VG",IF(F5&gt;0.7,"G",IF(F5&gt;0.45,"S","NS")))</f>
        <v>S</v>
      </c>
      <c r="H5" s="16" t="str">
        <f>AI5</f>
        <v>NS</v>
      </c>
      <c r="I5" s="16" t="str">
        <f>BA5</f>
        <v>NS</v>
      </c>
      <c r="J5" s="16" t="str">
        <f>BS5</f>
        <v>NS</v>
      </c>
      <c r="K5" s="19">
        <v>0</v>
      </c>
      <c r="L5" s="26" t="str">
        <f>IF(ABS(K5)&lt;5%,"VG",IF(ABS(K5)&lt;10%,"G",IF(ABS(K5)&lt;15%,"S","NS")))</f>
        <v>VG</v>
      </c>
      <c r="M5" s="26" t="str">
        <f t="shared" ref="M5" si="0">AN5</f>
        <v>NS</v>
      </c>
      <c r="N5" s="26" t="str">
        <f>BC5</f>
        <v>NS</v>
      </c>
      <c r="O5" s="26" t="str">
        <f t="shared" ref="O5" si="1">BX5</f>
        <v>NS</v>
      </c>
      <c r="P5" s="17">
        <v>0.55000000000000004</v>
      </c>
      <c r="Q5" s="17" t="str">
        <f>IF(P5&lt;=0.5,"VG",IF(P5&lt;=0.6,"G",IF(P5&lt;=0.7,"S","NS")))</f>
        <v>G</v>
      </c>
      <c r="R5" s="17" t="str">
        <f>AM5</f>
        <v>NS</v>
      </c>
      <c r="S5" s="17" t="str">
        <f>BE5</f>
        <v>NS</v>
      </c>
      <c r="T5" s="17" t="str">
        <f>BW5</f>
        <v>NS</v>
      </c>
      <c r="U5" s="18">
        <v>0.69399999999999995</v>
      </c>
      <c r="V5" s="18" t="str">
        <f>IF(U5&gt;0.85,"VG",IF(U5&gt;0.75,"G",IF(U5&gt;0.6,"S","NS")))</f>
        <v>S</v>
      </c>
      <c r="W5" s="18" t="str">
        <f>AO5</f>
        <v>NS</v>
      </c>
      <c r="X5" s="18" t="str">
        <f>BG5</f>
        <v>NS</v>
      </c>
      <c r="Y5" s="18" t="str">
        <f>BY5</f>
        <v>NS</v>
      </c>
      <c r="Z5" s="33">
        <v>-1.4541049943029001</v>
      </c>
      <c r="AA5" s="33">
        <v>-1.3504457651966399</v>
      </c>
      <c r="AB5" s="42">
        <v>62.899204382333799</v>
      </c>
      <c r="AC5" s="42">
        <v>62.157426473123202</v>
      </c>
      <c r="AD5" s="43">
        <v>1.5665583277691599</v>
      </c>
      <c r="AE5" s="43">
        <v>1.5331163573573401</v>
      </c>
      <c r="AF5" s="35">
        <v>0.50888231720407495</v>
      </c>
      <c r="AG5" s="35">
        <v>0.46514882670209701</v>
      </c>
      <c r="AH5" s="36" t="s">
        <v>73</v>
      </c>
      <c r="AI5" s="36" t="s">
        <v>73</v>
      </c>
      <c r="AJ5" s="40" t="s">
        <v>73</v>
      </c>
      <c r="AK5" s="40" t="s">
        <v>73</v>
      </c>
      <c r="AL5" s="41" t="s">
        <v>73</v>
      </c>
      <c r="AM5" s="41" t="s">
        <v>73</v>
      </c>
      <c r="AN5" s="3" t="s">
        <v>73</v>
      </c>
      <c r="AO5" s="3" t="s">
        <v>73</v>
      </c>
      <c r="AQ5" s="44" t="s">
        <v>74</v>
      </c>
      <c r="AR5" s="33">
        <v>-1.4035295644097801</v>
      </c>
      <c r="AS5" s="33">
        <v>-1.41662761682807</v>
      </c>
      <c r="AT5" s="42">
        <v>62.146960657570503</v>
      </c>
      <c r="AU5" s="42">
        <v>62.151711810774401</v>
      </c>
      <c r="AV5" s="43">
        <v>1.5503320819778501</v>
      </c>
      <c r="AW5" s="43">
        <v>1.5545506157176301</v>
      </c>
      <c r="AX5" s="35">
        <v>0.52114593619514005</v>
      </c>
      <c r="AY5" s="35">
        <v>0.51427154263673303</v>
      </c>
      <c r="AZ5" s="36" t="s">
        <v>73</v>
      </c>
      <c r="BA5" s="36" t="s">
        <v>73</v>
      </c>
      <c r="BB5" s="40" t="s">
        <v>73</v>
      </c>
      <c r="BC5" s="40" t="s">
        <v>73</v>
      </c>
      <c r="BD5" s="41" t="s">
        <v>73</v>
      </c>
      <c r="BE5" s="41" t="s">
        <v>73</v>
      </c>
      <c r="BF5" s="3" t="s">
        <v>73</v>
      </c>
      <c r="BG5" s="3" t="s">
        <v>73</v>
      </c>
      <c r="BH5">
        <f t="shared" ref="BH5" si="2">IF(BI5=AQ5,1,0)</f>
        <v>1</v>
      </c>
      <c r="BI5" t="s">
        <v>74</v>
      </c>
      <c r="BJ5" s="35">
        <v>-1.4512831889503</v>
      </c>
      <c r="BK5" s="35">
        <v>-1.4554895635925</v>
      </c>
      <c r="BL5" s="35">
        <v>62.8780054845842</v>
      </c>
      <c r="BM5" s="35">
        <v>62.728644377839302</v>
      </c>
      <c r="BN5" s="35">
        <v>1.5656574302670101</v>
      </c>
      <c r="BO5" s="35">
        <v>1.5670001798316799</v>
      </c>
      <c r="BP5" s="35">
        <v>0.51047864847191304</v>
      </c>
      <c r="BQ5" s="35">
        <v>0.50298660633611003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</row>
    <row r="6" spans="1:77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E6" s="77"/>
      <c r="F6" s="49">
        <v>0.42799999999999999</v>
      </c>
      <c r="G6" s="49" t="str">
        <f>IF(F6&gt;0.8,"VG",IF(F6&gt;0.7,"G",IF(F6&gt;0.45,"S","NS")))</f>
        <v>NS</v>
      </c>
      <c r="H6" s="49" t="str">
        <f>AI6</f>
        <v>NS</v>
      </c>
      <c r="I6" s="49" t="str">
        <f>BA6</f>
        <v>NS</v>
      </c>
      <c r="J6" s="49" t="str">
        <f>BS6</f>
        <v>NS</v>
      </c>
      <c r="K6" s="50">
        <v>2E-3</v>
      </c>
      <c r="L6" s="49" t="str">
        <f>IF(ABS(K6)&lt;5%,"VG",IF(ABS(K6)&lt;10%,"G",IF(ABS(K6)&lt;15%,"S","NS")))</f>
        <v>VG</v>
      </c>
      <c r="M6" s="49" t="str">
        <f t="shared" ref="M6" si="3">AN6</f>
        <v>NS</v>
      </c>
      <c r="N6" s="49" t="str">
        <f>BC6</f>
        <v>NS</v>
      </c>
      <c r="O6" s="49" t="str">
        <f t="shared" ref="O6" si="4">BX6</f>
        <v>NS</v>
      </c>
      <c r="P6" s="49">
        <v>0.754</v>
      </c>
      <c r="Q6" s="49" t="str">
        <f>IF(P6&lt;=0.5,"VG",IF(P6&lt;=0.6,"G",IF(P6&lt;=0.7,"S","NS")))</f>
        <v>NS</v>
      </c>
      <c r="R6" s="49" t="str">
        <f>AM6</f>
        <v>NS</v>
      </c>
      <c r="S6" s="49" t="str">
        <f>BE6</f>
        <v>NS</v>
      </c>
      <c r="T6" s="49" t="str">
        <f>BW6</f>
        <v>NS</v>
      </c>
      <c r="U6" s="49">
        <v>0.43</v>
      </c>
      <c r="V6" s="49" t="str">
        <f>IF(U6&gt;0.85,"VG",IF(U6&gt;0.75,"G",IF(U6&gt;0.6,"S","NS")))</f>
        <v>NS</v>
      </c>
      <c r="W6" s="49" t="str">
        <f>AO6</f>
        <v>NS</v>
      </c>
      <c r="X6" s="49" t="str">
        <f>BG6</f>
        <v>NS</v>
      </c>
      <c r="Y6" s="49" t="str">
        <f>BY6</f>
        <v>NS</v>
      </c>
      <c r="Z6" s="51">
        <v>-1.4541049943029001</v>
      </c>
      <c r="AA6" s="51">
        <v>-1.3504457651966399</v>
      </c>
      <c r="AB6" s="51">
        <v>62.899204382333799</v>
      </c>
      <c r="AC6" s="51">
        <v>62.157426473123202</v>
      </c>
      <c r="AD6" s="51">
        <v>1.5665583277691599</v>
      </c>
      <c r="AE6" s="51">
        <v>1.5331163573573401</v>
      </c>
      <c r="AF6" s="51">
        <v>0.50888231720407495</v>
      </c>
      <c r="AG6" s="51">
        <v>0.46514882670209701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Q6" s="53" t="s">
        <v>74</v>
      </c>
      <c r="AR6" s="51">
        <v>-1.4035295644097801</v>
      </c>
      <c r="AS6" s="51">
        <v>-1.41662761682807</v>
      </c>
      <c r="AT6" s="51">
        <v>62.146960657570503</v>
      </c>
      <c r="AU6" s="51">
        <v>62.151711810774401</v>
      </c>
      <c r="AV6" s="51">
        <v>1.5503320819778501</v>
      </c>
      <c r="AW6" s="51">
        <v>1.5545506157176301</v>
      </c>
      <c r="AX6" s="51">
        <v>0.52114593619514005</v>
      </c>
      <c r="AY6" s="51">
        <v>0.51427154263673303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47">
        <f t="shared" ref="BH6" si="5">IF(BI6=AQ6,1,0)</f>
        <v>1</v>
      </c>
      <c r="BI6" s="47" t="s">
        <v>74</v>
      </c>
      <c r="BJ6" s="51">
        <v>-1.4512831889503</v>
      </c>
      <c r="BK6" s="51">
        <v>-1.4554895635925</v>
      </c>
      <c r="BL6" s="51">
        <v>62.8780054845842</v>
      </c>
      <c r="BM6" s="51">
        <v>62.728644377839302</v>
      </c>
      <c r="BN6" s="51">
        <v>1.5656574302670101</v>
      </c>
      <c r="BO6" s="51">
        <v>1.5670001798316799</v>
      </c>
      <c r="BP6" s="51">
        <v>0.51047864847191304</v>
      </c>
      <c r="BQ6" s="51">
        <v>0.50298660633611003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</row>
    <row r="7" spans="1:77" s="76" customFormat="1" x14ac:dyDescent="0.3">
      <c r="A7" s="102">
        <v>14158500</v>
      </c>
      <c r="B7" s="76">
        <v>23773373</v>
      </c>
      <c r="C7" s="76" t="s">
        <v>2</v>
      </c>
      <c r="D7" s="103" t="s">
        <v>178</v>
      </c>
      <c r="E7" s="77"/>
      <c r="F7" s="16">
        <v>0.37</v>
      </c>
      <c r="G7" s="16" t="str">
        <f>IF(F7&gt;0.8,"VG",IF(F7&gt;0.7,"G",IF(F7&gt;0.45,"S","NS")))</f>
        <v>NS</v>
      </c>
      <c r="H7" s="16" t="str">
        <f>AI7</f>
        <v>NS</v>
      </c>
      <c r="I7" s="16" t="str">
        <f>BA7</f>
        <v>NS</v>
      </c>
      <c r="J7" s="16" t="str">
        <f>BS7</f>
        <v>NS</v>
      </c>
      <c r="K7" s="28">
        <v>7.2999999999999995E-2</v>
      </c>
      <c r="L7" s="16" t="str">
        <f>IF(ABS(K7)&lt;5%,"VG",IF(ABS(K7)&lt;10%,"G",IF(ABS(K7)&lt;15%,"S","NS")))</f>
        <v>G</v>
      </c>
      <c r="M7" s="16" t="str">
        <f t="shared" ref="M7" si="6">AN7</f>
        <v>NS</v>
      </c>
      <c r="N7" s="16" t="str">
        <f>BC7</f>
        <v>NS</v>
      </c>
      <c r="O7" s="16" t="str">
        <f t="shared" ref="O7" si="7">BX7</f>
        <v>NS</v>
      </c>
      <c r="P7" s="16">
        <v>0.79</v>
      </c>
      <c r="Q7" s="16" t="str">
        <f>IF(P7&lt;=0.5,"VG",IF(P7&lt;=0.6,"G",IF(P7&lt;=0.7,"S","NS")))</f>
        <v>NS</v>
      </c>
      <c r="R7" s="16" t="str">
        <f>AM7</f>
        <v>NS</v>
      </c>
      <c r="S7" s="16" t="str">
        <f>BE7</f>
        <v>NS</v>
      </c>
      <c r="T7" s="16" t="str">
        <f>BW7</f>
        <v>NS</v>
      </c>
      <c r="U7" s="16">
        <v>0.4</v>
      </c>
      <c r="V7" s="16" t="str">
        <f>IF(U7&gt;0.85,"VG",IF(U7&gt;0.75,"G",IF(U7&gt;0.6,"S","NS")))</f>
        <v>NS</v>
      </c>
      <c r="W7" s="16" t="str">
        <f>AO7</f>
        <v>NS</v>
      </c>
      <c r="X7" s="16" t="str">
        <f>BG7</f>
        <v>NS</v>
      </c>
      <c r="Y7" s="16" t="str">
        <f>BY7</f>
        <v>NS</v>
      </c>
      <c r="Z7" s="104">
        <v>-1.4541049943029001</v>
      </c>
      <c r="AA7" s="104">
        <v>-1.3504457651966399</v>
      </c>
      <c r="AB7" s="104">
        <v>62.899204382333799</v>
      </c>
      <c r="AC7" s="104">
        <v>62.157426473123202</v>
      </c>
      <c r="AD7" s="104">
        <v>1.5665583277691599</v>
      </c>
      <c r="AE7" s="104">
        <v>1.5331163573573401</v>
      </c>
      <c r="AF7" s="104">
        <v>0.50888231720407495</v>
      </c>
      <c r="AG7" s="104">
        <v>0.46514882670209701</v>
      </c>
      <c r="AH7" s="39" t="s">
        <v>73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Q7" s="105" t="s">
        <v>74</v>
      </c>
      <c r="AR7" s="104">
        <v>-1.4035295644097801</v>
      </c>
      <c r="AS7" s="104">
        <v>-1.41662761682807</v>
      </c>
      <c r="AT7" s="104">
        <v>62.146960657570503</v>
      </c>
      <c r="AU7" s="104">
        <v>62.151711810774401</v>
      </c>
      <c r="AV7" s="104">
        <v>1.5503320819778501</v>
      </c>
      <c r="AW7" s="104">
        <v>1.5545506157176301</v>
      </c>
      <c r="AX7" s="104">
        <v>0.52114593619514005</v>
      </c>
      <c r="AY7" s="104">
        <v>0.51427154263673303</v>
      </c>
      <c r="AZ7" s="39" t="s">
        <v>73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76">
        <f t="shared" ref="BH7" si="8">IF(BI7=AQ7,1,0)</f>
        <v>1</v>
      </c>
      <c r="BI7" s="76" t="s">
        <v>74</v>
      </c>
      <c r="BJ7" s="104">
        <v>-1.4512831889503</v>
      </c>
      <c r="BK7" s="104">
        <v>-1.4554895635925</v>
      </c>
      <c r="BL7" s="104">
        <v>62.8780054845842</v>
      </c>
      <c r="BM7" s="104">
        <v>62.728644377839302</v>
      </c>
      <c r="BN7" s="104">
        <v>1.5656574302670101</v>
      </c>
      <c r="BO7" s="104">
        <v>1.5670001798316799</v>
      </c>
      <c r="BP7" s="104">
        <v>0.51047864847191304</v>
      </c>
      <c r="BQ7" s="104">
        <v>0.50298660633611003</v>
      </c>
      <c r="BR7" s="76" t="s">
        <v>73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</row>
    <row r="8" spans="1:77" s="69" customFormat="1" x14ac:dyDescent="0.3">
      <c r="A8" s="72"/>
      <c r="E8" s="80"/>
      <c r="F8" s="70"/>
      <c r="G8" s="70"/>
      <c r="H8" s="70"/>
      <c r="I8" s="70"/>
      <c r="J8" s="70"/>
      <c r="K8" s="71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3"/>
      <c r="AA8" s="73"/>
      <c r="AB8" s="73"/>
      <c r="AC8" s="73"/>
      <c r="AD8" s="73"/>
      <c r="AE8" s="73"/>
      <c r="AF8" s="73"/>
      <c r="AG8" s="73"/>
      <c r="AH8" s="74"/>
      <c r="AI8" s="74"/>
      <c r="AJ8" s="74"/>
      <c r="AK8" s="74"/>
      <c r="AL8" s="74"/>
      <c r="AM8" s="74"/>
      <c r="AN8" s="74"/>
      <c r="AO8" s="74"/>
      <c r="AQ8" s="75"/>
      <c r="AR8" s="73"/>
      <c r="AS8" s="73"/>
      <c r="AT8" s="73"/>
      <c r="AU8" s="73"/>
      <c r="AV8" s="73"/>
      <c r="AW8" s="73"/>
      <c r="AX8" s="73"/>
      <c r="AY8" s="73"/>
      <c r="AZ8" s="74"/>
      <c r="BA8" s="74"/>
      <c r="BB8" s="74"/>
      <c r="BC8" s="74"/>
      <c r="BD8" s="74"/>
      <c r="BE8" s="74"/>
      <c r="BF8" s="74"/>
      <c r="BG8" s="74"/>
      <c r="BJ8" s="73"/>
      <c r="BK8" s="73"/>
      <c r="BL8" s="73"/>
      <c r="BM8" s="73"/>
      <c r="BN8" s="73"/>
      <c r="BO8" s="73"/>
      <c r="BP8" s="73"/>
      <c r="BQ8" s="73"/>
    </row>
    <row r="9" spans="1:77" x14ac:dyDescent="0.3">
      <c r="A9" s="2" t="s">
        <v>89</v>
      </c>
      <c r="B9">
        <v>23773363</v>
      </c>
      <c r="C9" t="s">
        <v>90</v>
      </c>
      <c r="D9" t="s">
        <v>91</v>
      </c>
      <c r="F9" s="16">
        <v>-9.5</v>
      </c>
      <c r="G9" s="16" t="str">
        <f>IF(F9&gt;0.8,"VG",IF(F9&gt;0.7,"G",IF(F9&gt;0.45,"S","NS")))</f>
        <v>NS</v>
      </c>
      <c r="K9" s="19">
        <v>-0.58399999999999996</v>
      </c>
      <c r="L9" s="26" t="str">
        <f>IF(ABS(K9)&lt;5%,"VG",IF(ABS(K9)&lt;10%,"G",IF(ABS(K9)&lt;15%,"S","NS")))</f>
        <v>NS</v>
      </c>
      <c r="P9" s="17">
        <v>1.0109999999999999</v>
      </c>
      <c r="Q9" s="17" t="str">
        <f>IF(P9&lt;=0.5,"VG",IF(P9&lt;=0.6,"G",IF(P9&lt;=0.7,"S","NS")))</f>
        <v>NS</v>
      </c>
      <c r="U9" s="18">
        <v>0.42399999999999999</v>
      </c>
      <c r="V9" s="18" t="str">
        <f>IF(U9&gt;0.85,"VG",IF(U9&gt;0.75,"G",IF(U9&gt;0.6,"S","NS")))</f>
        <v>NS</v>
      </c>
      <c r="Z9" s="33"/>
      <c r="AA9" s="33"/>
      <c r="AB9" s="42"/>
      <c r="AC9" s="42"/>
      <c r="AD9" s="43"/>
      <c r="AE9" s="43"/>
      <c r="AF9" s="35"/>
      <c r="AG9" s="35"/>
      <c r="AH9" s="36"/>
      <c r="AI9" s="36"/>
      <c r="AJ9" s="40"/>
      <c r="AK9" s="40"/>
      <c r="AL9" s="41"/>
      <c r="AM9" s="41"/>
      <c r="AN9" s="3"/>
      <c r="AO9" s="3"/>
      <c r="AQ9" s="44"/>
      <c r="AR9" s="33"/>
      <c r="AS9" s="33"/>
      <c r="AT9" s="42"/>
      <c r="AU9" s="42"/>
      <c r="AV9" s="43"/>
      <c r="AW9" s="43"/>
      <c r="AX9" s="35"/>
      <c r="AY9" s="35"/>
      <c r="AZ9" s="36"/>
      <c r="BA9" s="36"/>
      <c r="BB9" s="40"/>
      <c r="BC9" s="40"/>
      <c r="BD9" s="41"/>
      <c r="BE9" s="41"/>
      <c r="BF9" s="3"/>
      <c r="BG9" s="3"/>
      <c r="BJ9" s="35"/>
      <c r="BK9" s="35"/>
      <c r="BL9" s="35"/>
      <c r="BM9" s="35"/>
      <c r="BN9" s="35"/>
      <c r="BO9" s="35"/>
      <c r="BP9" s="35"/>
      <c r="BQ9" s="35"/>
    </row>
    <row r="10" spans="1:77" s="55" customFormat="1" ht="28.8" x14ac:dyDescent="0.3">
      <c r="A10" s="54">
        <v>14158790</v>
      </c>
      <c r="B10" s="55">
        <v>23773393</v>
      </c>
      <c r="C10" s="56" t="s">
        <v>92</v>
      </c>
      <c r="D10" s="55" t="s">
        <v>172</v>
      </c>
      <c r="E10" s="78"/>
      <c r="F10" s="57">
        <v>0.69399999999999995</v>
      </c>
      <c r="G10" s="57" t="str">
        <f t="shared" ref="G10" si="9">IF(F10&gt;0.8,"VG",IF(F10&gt;0.7,"G",IF(F10&gt;0.45,"S","NS")))</f>
        <v>S</v>
      </c>
      <c r="H10" s="57" t="str">
        <f t="shared" ref="H10" si="10">AI10</f>
        <v>S</v>
      </c>
      <c r="I10" s="57" t="str">
        <f t="shared" ref="I10" si="11">BA10</f>
        <v>G</v>
      </c>
      <c r="J10" s="57" t="str">
        <f t="shared" ref="J10" si="12">BS10</f>
        <v>G</v>
      </c>
      <c r="K10" s="58">
        <v>2E-3</v>
      </c>
      <c r="L10" s="57" t="str">
        <f t="shared" ref="L10" si="13">IF(ABS(K10)&lt;5%,"VG",IF(ABS(K10)&lt;10%,"G",IF(ABS(K10)&lt;15%,"S","NS")))</f>
        <v>VG</v>
      </c>
      <c r="M10" s="57" t="str">
        <f>AN10</f>
        <v>G</v>
      </c>
      <c r="N10" s="57" t="str">
        <f>BC10</f>
        <v>G</v>
      </c>
      <c r="O10" s="57" t="str">
        <f>BX10</f>
        <v>G</v>
      </c>
      <c r="P10" s="57">
        <v>0.55200000000000005</v>
      </c>
      <c r="Q10" s="57" t="str">
        <f t="shared" ref="Q10" si="14">IF(P10&lt;=0.5,"VG",IF(P10&lt;=0.6,"G",IF(P10&lt;=0.7,"S","NS")))</f>
        <v>G</v>
      </c>
      <c r="R10" s="57" t="str">
        <f t="shared" ref="R10" si="15">AM10</f>
        <v>G</v>
      </c>
      <c r="S10" s="57" t="str">
        <f t="shared" ref="S10" si="16">BE10</f>
        <v>VG</v>
      </c>
      <c r="T10" s="57" t="str">
        <f t="shared" ref="T10" si="17">BW10</f>
        <v>VG</v>
      </c>
      <c r="U10" s="57">
        <v>0.71799999999999997</v>
      </c>
      <c r="V10" s="57" t="str">
        <f t="shared" ref="V10" si="18">IF(U10&gt;0.85,"VG",IF(U10&gt;0.75,"G",IF(U10&gt;0.6,"S","NS")))</f>
        <v>S</v>
      </c>
      <c r="W10" s="57" t="str">
        <f t="shared" ref="W10" si="19">AO10</f>
        <v>S</v>
      </c>
      <c r="X10" s="57" t="str">
        <f t="shared" ref="X10" si="20">BG10</f>
        <v>G</v>
      </c>
      <c r="Y10" s="57" t="str">
        <f t="shared" ref="Y10" si="21">BY10</f>
        <v>G</v>
      </c>
      <c r="Z10" s="59">
        <v>0.73826421128751596</v>
      </c>
      <c r="AA10" s="59">
        <v>0.68764690136602502</v>
      </c>
      <c r="AB10" s="59">
        <v>7.6075962877986996</v>
      </c>
      <c r="AC10" s="59">
        <v>3.4185755354494298</v>
      </c>
      <c r="AD10" s="59">
        <v>0.51160120085129301</v>
      </c>
      <c r="AE10" s="59">
        <v>0.55888558635374996</v>
      </c>
      <c r="AF10" s="59">
        <v>0.80425822209953401</v>
      </c>
      <c r="AG10" s="59">
        <v>0.71702551703780304</v>
      </c>
      <c r="AH10" s="60" t="s">
        <v>75</v>
      </c>
      <c r="AI10" s="60" t="s">
        <v>76</v>
      </c>
      <c r="AJ10" s="60" t="s">
        <v>75</v>
      </c>
      <c r="AK10" s="60" t="s">
        <v>77</v>
      </c>
      <c r="AL10" s="60" t="s">
        <v>75</v>
      </c>
      <c r="AM10" s="60" t="s">
        <v>75</v>
      </c>
      <c r="AN10" s="60" t="s">
        <v>75</v>
      </c>
      <c r="AO10" s="60" t="s">
        <v>76</v>
      </c>
      <c r="AQ10" s="61" t="s">
        <v>78</v>
      </c>
      <c r="AR10" s="59">
        <v>0.73520929581453698</v>
      </c>
      <c r="AS10" s="59">
        <v>0.75118898337791196</v>
      </c>
      <c r="AT10" s="59">
        <v>8.0861336842206004</v>
      </c>
      <c r="AU10" s="59">
        <v>7.9465833675547897</v>
      </c>
      <c r="AV10" s="59">
        <v>0.51457818082917495</v>
      </c>
      <c r="AW10" s="59">
        <v>0.49880959956890197</v>
      </c>
      <c r="AX10" s="59">
        <v>0.80222190842627705</v>
      </c>
      <c r="AY10" s="59">
        <v>0.81279403757242896</v>
      </c>
      <c r="AZ10" s="60" t="s">
        <v>75</v>
      </c>
      <c r="BA10" s="60" t="s">
        <v>75</v>
      </c>
      <c r="BB10" s="60" t="s">
        <v>75</v>
      </c>
      <c r="BC10" s="60" t="s">
        <v>75</v>
      </c>
      <c r="BD10" s="60" t="s">
        <v>75</v>
      </c>
      <c r="BE10" s="60" t="s">
        <v>77</v>
      </c>
      <c r="BF10" s="60" t="s">
        <v>75</v>
      </c>
      <c r="BG10" s="60" t="s">
        <v>75</v>
      </c>
      <c r="BH10" s="55">
        <f t="shared" ref="BH10:BH30" si="22">IF(BI10=AQ10,1,0)</f>
        <v>1</v>
      </c>
      <c r="BI10" s="55" t="s">
        <v>78</v>
      </c>
      <c r="BJ10" s="59">
        <v>0.73593302929872295</v>
      </c>
      <c r="BK10" s="59">
        <v>0.75000401917089399</v>
      </c>
      <c r="BL10" s="59">
        <v>9.9614971936286505</v>
      </c>
      <c r="BM10" s="59">
        <v>9.4196893225000498</v>
      </c>
      <c r="BN10" s="59">
        <v>0.51387446978934104</v>
      </c>
      <c r="BO10" s="59">
        <v>0.49999598081295199</v>
      </c>
      <c r="BP10" s="59">
        <v>0.80755704914537996</v>
      </c>
      <c r="BQ10" s="59">
        <v>0.81135155731168696</v>
      </c>
      <c r="BR10" s="55" t="s">
        <v>75</v>
      </c>
      <c r="BS10" s="55" t="s">
        <v>75</v>
      </c>
      <c r="BT10" s="55" t="s">
        <v>75</v>
      </c>
      <c r="BU10" s="55" t="s">
        <v>75</v>
      </c>
      <c r="BV10" s="55" t="s">
        <v>75</v>
      </c>
      <c r="BW10" s="55" t="s">
        <v>77</v>
      </c>
      <c r="BX10" s="55" t="s">
        <v>75</v>
      </c>
      <c r="BY10" s="55" t="s">
        <v>75</v>
      </c>
    </row>
    <row r="11" spans="1:77" s="119" customFormat="1" ht="28.8" x14ac:dyDescent="0.3">
      <c r="A11" s="118">
        <v>14158790</v>
      </c>
      <c r="B11" s="119">
        <v>23773393</v>
      </c>
      <c r="C11" s="120" t="s">
        <v>92</v>
      </c>
      <c r="D11" s="119" t="s">
        <v>178</v>
      </c>
      <c r="E11" s="78"/>
      <c r="F11" s="121">
        <v>0.4</v>
      </c>
      <c r="G11" s="121" t="str">
        <f t="shared" ref="G11" si="23">IF(F11&gt;0.8,"VG",IF(F11&gt;0.7,"G",IF(F11&gt;0.45,"S","NS")))</f>
        <v>NS</v>
      </c>
      <c r="H11" s="121" t="str">
        <f t="shared" ref="H11" si="24">AI11</f>
        <v>S</v>
      </c>
      <c r="I11" s="121" t="str">
        <f t="shared" ref="I11" si="25">BA11</f>
        <v>G</v>
      </c>
      <c r="J11" s="121" t="str">
        <f t="shared" ref="J11" si="26">BS11</f>
        <v>G</v>
      </c>
      <c r="K11" s="122">
        <v>0.34200000000000003</v>
      </c>
      <c r="L11" s="121" t="str">
        <f t="shared" ref="L11" si="27">IF(ABS(K11)&lt;5%,"VG",IF(ABS(K11)&lt;10%,"G",IF(ABS(K11)&lt;15%,"S","NS")))</f>
        <v>NS</v>
      </c>
      <c r="M11" s="121" t="str">
        <f>AN11</f>
        <v>G</v>
      </c>
      <c r="N11" s="121" t="str">
        <f>BC11</f>
        <v>G</v>
      </c>
      <c r="O11" s="121" t="str">
        <f>BX11</f>
        <v>G</v>
      </c>
      <c r="P11" s="121">
        <v>0.74</v>
      </c>
      <c r="Q11" s="121" t="str">
        <f t="shared" ref="Q11" si="28">IF(P11&lt;=0.5,"VG",IF(P11&lt;=0.6,"G",IF(P11&lt;=0.7,"S","NS")))</f>
        <v>NS</v>
      </c>
      <c r="R11" s="121" t="str">
        <f t="shared" ref="R11" si="29">AM11</f>
        <v>G</v>
      </c>
      <c r="S11" s="121" t="str">
        <f t="shared" ref="S11" si="30">BE11</f>
        <v>VG</v>
      </c>
      <c r="T11" s="121" t="str">
        <f t="shared" ref="T11" si="31">BW11</f>
        <v>VG</v>
      </c>
      <c r="U11" s="121">
        <v>0.56999999999999995</v>
      </c>
      <c r="V11" s="121" t="str">
        <f t="shared" ref="V11" si="32">IF(U11&gt;0.85,"VG",IF(U11&gt;0.75,"G",IF(U11&gt;0.6,"S","NS")))</f>
        <v>NS</v>
      </c>
      <c r="W11" s="121" t="str">
        <f t="shared" ref="W11" si="33">AO11</f>
        <v>S</v>
      </c>
      <c r="X11" s="121" t="str">
        <f t="shared" ref="X11" si="34">BG11</f>
        <v>G</v>
      </c>
      <c r="Y11" s="121" t="str">
        <f t="shared" ref="Y11" si="35">BY11</f>
        <v>G</v>
      </c>
      <c r="Z11" s="123">
        <v>0.73826421128751596</v>
      </c>
      <c r="AA11" s="123">
        <v>0.68764690136602502</v>
      </c>
      <c r="AB11" s="123">
        <v>7.6075962877986996</v>
      </c>
      <c r="AC11" s="123">
        <v>3.4185755354494298</v>
      </c>
      <c r="AD11" s="123">
        <v>0.51160120085129301</v>
      </c>
      <c r="AE11" s="123">
        <v>0.55888558635374996</v>
      </c>
      <c r="AF11" s="123">
        <v>0.80425822209953401</v>
      </c>
      <c r="AG11" s="123">
        <v>0.71702551703780304</v>
      </c>
      <c r="AH11" s="124" t="s">
        <v>75</v>
      </c>
      <c r="AI11" s="124" t="s">
        <v>76</v>
      </c>
      <c r="AJ11" s="124" t="s">
        <v>75</v>
      </c>
      <c r="AK11" s="124" t="s">
        <v>77</v>
      </c>
      <c r="AL11" s="124" t="s">
        <v>75</v>
      </c>
      <c r="AM11" s="124" t="s">
        <v>75</v>
      </c>
      <c r="AN11" s="124" t="s">
        <v>75</v>
      </c>
      <c r="AO11" s="124" t="s">
        <v>76</v>
      </c>
      <c r="AQ11" s="125" t="s">
        <v>78</v>
      </c>
      <c r="AR11" s="123">
        <v>0.73520929581453698</v>
      </c>
      <c r="AS11" s="123">
        <v>0.75118898337791196</v>
      </c>
      <c r="AT11" s="123">
        <v>8.0861336842206004</v>
      </c>
      <c r="AU11" s="123">
        <v>7.9465833675547897</v>
      </c>
      <c r="AV11" s="123">
        <v>0.51457818082917495</v>
      </c>
      <c r="AW11" s="123">
        <v>0.49880959956890197</v>
      </c>
      <c r="AX11" s="123">
        <v>0.80222190842627705</v>
      </c>
      <c r="AY11" s="123">
        <v>0.81279403757242896</v>
      </c>
      <c r="AZ11" s="124" t="s">
        <v>75</v>
      </c>
      <c r="BA11" s="124" t="s">
        <v>75</v>
      </c>
      <c r="BB11" s="124" t="s">
        <v>75</v>
      </c>
      <c r="BC11" s="124" t="s">
        <v>75</v>
      </c>
      <c r="BD11" s="124" t="s">
        <v>75</v>
      </c>
      <c r="BE11" s="124" t="s">
        <v>77</v>
      </c>
      <c r="BF11" s="124" t="s">
        <v>75</v>
      </c>
      <c r="BG11" s="124" t="s">
        <v>75</v>
      </c>
      <c r="BH11" s="119">
        <f t="shared" ref="BH11" si="36">IF(BI11=AQ11,1,0)</f>
        <v>1</v>
      </c>
      <c r="BI11" s="119" t="s">
        <v>78</v>
      </c>
      <c r="BJ11" s="123">
        <v>0.73593302929872295</v>
      </c>
      <c r="BK11" s="123">
        <v>0.75000401917089399</v>
      </c>
      <c r="BL11" s="123">
        <v>9.9614971936286505</v>
      </c>
      <c r="BM11" s="123">
        <v>9.4196893225000498</v>
      </c>
      <c r="BN11" s="123">
        <v>0.51387446978934104</v>
      </c>
      <c r="BO11" s="123">
        <v>0.49999598081295199</v>
      </c>
      <c r="BP11" s="123">
        <v>0.80755704914537996</v>
      </c>
      <c r="BQ11" s="123">
        <v>0.81135155731168696</v>
      </c>
      <c r="BR11" s="119" t="s">
        <v>75</v>
      </c>
      <c r="BS11" s="119" t="s">
        <v>75</v>
      </c>
      <c r="BT11" s="119" t="s">
        <v>75</v>
      </c>
      <c r="BU11" s="119" t="s">
        <v>75</v>
      </c>
      <c r="BV11" s="119" t="s">
        <v>75</v>
      </c>
      <c r="BW11" s="119" t="s">
        <v>77</v>
      </c>
      <c r="BX11" s="119" t="s">
        <v>75</v>
      </c>
      <c r="BY11" s="119" t="s">
        <v>75</v>
      </c>
    </row>
    <row r="12" spans="1:77" s="110" customFormat="1" x14ac:dyDescent="0.3">
      <c r="A12" s="109"/>
      <c r="C12" s="111"/>
      <c r="E12" s="112"/>
      <c r="F12" s="113"/>
      <c r="G12" s="113"/>
      <c r="H12" s="113"/>
      <c r="I12" s="113"/>
      <c r="J12" s="113"/>
      <c r="K12" s="114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5"/>
      <c r="AA12" s="115"/>
      <c r="AB12" s="115"/>
      <c r="AC12" s="115"/>
      <c r="AD12" s="115"/>
      <c r="AE12" s="115"/>
      <c r="AF12" s="115"/>
      <c r="AG12" s="115"/>
      <c r="AH12" s="116"/>
      <c r="AI12" s="116"/>
      <c r="AJ12" s="116"/>
      <c r="AK12" s="116"/>
      <c r="AL12" s="116"/>
      <c r="AM12" s="116"/>
      <c r="AN12" s="116"/>
      <c r="AO12" s="116"/>
      <c r="AQ12" s="117"/>
      <c r="AR12" s="115"/>
      <c r="AS12" s="115"/>
      <c r="AT12" s="115"/>
      <c r="AU12" s="115"/>
      <c r="AV12" s="115"/>
      <c r="AW12" s="115"/>
      <c r="AX12" s="115"/>
      <c r="AY12" s="115"/>
      <c r="AZ12" s="116"/>
      <c r="BA12" s="116"/>
      <c r="BB12" s="116"/>
      <c r="BC12" s="116"/>
      <c r="BD12" s="116"/>
      <c r="BE12" s="116"/>
      <c r="BF12" s="116"/>
      <c r="BG12" s="116"/>
      <c r="BJ12" s="115"/>
      <c r="BK12" s="115"/>
      <c r="BL12" s="115"/>
      <c r="BM12" s="115"/>
      <c r="BN12" s="115"/>
      <c r="BO12" s="115"/>
      <c r="BP12" s="115"/>
      <c r="BQ12" s="115"/>
    </row>
    <row r="13" spans="1:77" x14ac:dyDescent="0.3">
      <c r="A13" s="2" t="s">
        <v>154</v>
      </c>
      <c r="B13" s="47">
        <v>23773359</v>
      </c>
      <c r="C13" s="47" t="s">
        <v>4</v>
      </c>
      <c r="D13" s="47" t="s">
        <v>172</v>
      </c>
      <c r="F13" s="16">
        <v>0.30599999999999999</v>
      </c>
      <c r="G13" s="16" t="str">
        <f t="shared" ref="G13:G43" si="37">IF(F13&gt;0.8,"VG",IF(F13&gt;0.7,"G",IF(F13&gt;0.45,"S","NS")))</f>
        <v>NS</v>
      </c>
      <c r="H13" s="16" t="str">
        <f t="shared" ref="H13:H43" si="38">AI13</f>
        <v>NS</v>
      </c>
      <c r="I13" s="16" t="str">
        <f t="shared" ref="I13:I43" si="39">BA13</f>
        <v>NS</v>
      </c>
      <c r="J13" s="16" t="str">
        <f t="shared" ref="J13:J43" si="40">BS13</f>
        <v>NS</v>
      </c>
      <c r="K13" s="19">
        <v>1E-3</v>
      </c>
      <c r="L13" s="26" t="str">
        <f t="shared" ref="L13:L43" si="41">IF(ABS(K13)&lt;5%,"VG",IF(ABS(K13)&lt;10%,"G",IF(ABS(K13)&lt;15%,"S","NS")))</f>
        <v>VG</v>
      </c>
      <c r="M13" s="26" t="str">
        <f t="shared" ref="M13:M43" si="42">AN13</f>
        <v>S</v>
      </c>
      <c r="N13" s="26" t="str">
        <f t="shared" ref="N13:N43" si="43">BC13</f>
        <v>NS</v>
      </c>
      <c r="O13" s="26" t="str">
        <f t="shared" ref="O13:O43" si="44">BX13</f>
        <v>S</v>
      </c>
      <c r="P13" s="17">
        <v>0.83199999999999996</v>
      </c>
      <c r="Q13" s="17" t="str">
        <f t="shared" ref="Q13:Q43" si="45">IF(P13&lt;=0.5,"VG",IF(P13&lt;=0.6,"G",IF(P13&lt;=0.7,"S","NS")))</f>
        <v>NS</v>
      </c>
      <c r="R13" s="17" t="str">
        <f t="shared" ref="R13:R43" si="46">AM13</f>
        <v>NS</v>
      </c>
      <c r="S13" s="17" t="str">
        <f t="shared" ref="S13:S43" si="47">BE13</f>
        <v>NS</v>
      </c>
      <c r="T13" s="17" t="str">
        <f t="shared" ref="T13:T43" si="48">BW13</f>
        <v>NS</v>
      </c>
      <c r="U13" s="18">
        <v>0.57199999999999995</v>
      </c>
      <c r="V13" s="18" t="str">
        <f t="shared" ref="V13:V43" si="49">IF(U13&gt;0.85,"VG",IF(U13&gt;0.75,"G",IF(U13&gt;0.6,"S","NS")))</f>
        <v>NS</v>
      </c>
      <c r="W13" s="18" t="str">
        <f t="shared" ref="W13:W43" si="50">AO13</f>
        <v>S</v>
      </c>
      <c r="X13" s="18" t="str">
        <f t="shared" ref="X13:X43" si="51">BG13</f>
        <v>S</v>
      </c>
      <c r="Y13" s="18" t="str">
        <f t="shared" ref="Y13:Y43" si="52">BY13</f>
        <v>S</v>
      </c>
      <c r="Z13" s="33">
        <v>-1.6843588853474301</v>
      </c>
      <c r="AA13" s="33">
        <v>-1.38167388656029</v>
      </c>
      <c r="AB13" s="42">
        <v>47.052543454625599</v>
      </c>
      <c r="AC13" s="42">
        <v>45.075806202645801</v>
      </c>
      <c r="AD13" s="43">
        <v>1.6384013199907499</v>
      </c>
      <c r="AE13" s="43">
        <v>1.54326727644964</v>
      </c>
      <c r="AF13" s="35">
        <v>0.69305225977485296</v>
      </c>
      <c r="AG13" s="35">
        <v>0.64770252991781896</v>
      </c>
      <c r="AH13" s="36" t="s">
        <v>73</v>
      </c>
      <c r="AI13" s="36" t="s">
        <v>73</v>
      </c>
      <c r="AJ13" s="40" t="s">
        <v>73</v>
      </c>
      <c r="AK13" s="40" t="s">
        <v>73</v>
      </c>
      <c r="AL13" s="41" t="s">
        <v>73</v>
      </c>
      <c r="AM13" s="41" t="s">
        <v>73</v>
      </c>
      <c r="AN13" s="3" t="s">
        <v>76</v>
      </c>
      <c r="AO13" s="3" t="s">
        <v>76</v>
      </c>
      <c r="AQ13" s="44" t="s">
        <v>79</v>
      </c>
      <c r="AR13" s="33">
        <v>-1.83479107370433</v>
      </c>
      <c r="AS13" s="33">
        <v>-1.6237819867810701</v>
      </c>
      <c r="AT13" s="42">
        <v>48.467621608912999</v>
      </c>
      <c r="AU13" s="42">
        <v>47.068713217609201</v>
      </c>
      <c r="AV13" s="43">
        <v>1.6836837807926801</v>
      </c>
      <c r="AW13" s="43">
        <v>1.6198092439485201</v>
      </c>
      <c r="AX13" s="35">
        <v>0.68246393329774402</v>
      </c>
      <c r="AY13" s="35">
        <v>0.70648446797057196</v>
      </c>
      <c r="AZ13" s="36" t="s">
        <v>73</v>
      </c>
      <c r="BA13" s="36" t="s">
        <v>73</v>
      </c>
      <c r="BB13" s="40" t="s">
        <v>73</v>
      </c>
      <c r="BC13" s="40" t="s">
        <v>73</v>
      </c>
      <c r="BD13" s="41" t="s">
        <v>73</v>
      </c>
      <c r="BE13" s="41" t="s">
        <v>73</v>
      </c>
      <c r="BF13" s="3" t="s">
        <v>76</v>
      </c>
      <c r="BG13" s="3" t="s">
        <v>76</v>
      </c>
      <c r="BH13">
        <f t="shared" si="22"/>
        <v>1</v>
      </c>
      <c r="BI13" t="s">
        <v>79</v>
      </c>
      <c r="BJ13" s="35">
        <v>-1.75261954637585</v>
      </c>
      <c r="BK13" s="35">
        <v>-1.5537418558679299</v>
      </c>
      <c r="BL13" s="35">
        <v>47.711807796612902</v>
      </c>
      <c r="BM13" s="35">
        <v>46.367428032967098</v>
      </c>
      <c r="BN13" s="35">
        <v>1.6591020301282999</v>
      </c>
      <c r="BO13" s="35">
        <v>1.59804313329395</v>
      </c>
      <c r="BP13" s="35">
        <v>0.691906189651458</v>
      </c>
      <c r="BQ13" s="35">
        <v>0.71335534686557001</v>
      </c>
      <c r="BR13" t="s">
        <v>73</v>
      </c>
      <c r="BS13" t="s">
        <v>73</v>
      </c>
      <c r="BT13" t="s">
        <v>73</v>
      </c>
      <c r="BU13" t="s">
        <v>73</v>
      </c>
      <c r="BV13" t="s">
        <v>73</v>
      </c>
      <c r="BW13" t="s">
        <v>73</v>
      </c>
      <c r="BX13" t="s">
        <v>76</v>
      </c>
      <c r="BY13" t="s">
        <v>76</v>
      </c>
    </row>
    <row r="14" spans="1:77" s="76" customFormat="1" x14ac:dyDescent="0.3">
      <c r="A14" s="102" t="s">
        <v>154</v>
      </c>
      <c r="B14" s="76">
        <v>23773359</v>
      </c>
      <c r="C14" s="76" t="s">
        <v>4</v>
      </c>
      <c r="D14" s="76" t="s">
        <v>178</v>
      </c>
      <c r="E14" s="77"/>
      <c r="F14" s="16">
        <v>0.3</v>
      </c>
      <c r="G14" s="16" t="str">
        <f t="shared" ref="G14" si="53">IF(F14&gt;0.8,"VG",IF(F14&gt;0.7,"G",IF(F14&gt;0.45,"S","NS")))</f>
        <v>NS</v>
      </c>
      <c r="H14" s="16" t="str">
        <f t="shared" ref="H14" si="54">AI14</f>
        <v>NS</v>
      </c>
      <c r="I14" s="16" t="str">
        <f t="shared" ref="I14" si="55">BA14</f>
        <v>NS</v>
      </c>
      <c r="J14" s="16" t="str">
        <f t="shared" ref="J14" si="56">BS14</f>
        <v>NS</v>
      </c>
      <c r="K14" s="28">
        <v>0.12</v>
      </c>
      <c r="L14" s="16" t="str">
        <f t="shared" ref="L14" si="57">IF(ABS(K14)&lt;5%,"VG",IF(ABS(K14)&lt;10%,"G",IF(ABS(K14)&lt;15%,"S","NS")))</f>
        <v>S</v>
      </c>
      <c r="M14" s="16" t="str">
        <f t="shared" ref="M14" si="58">AN14</f>
        <v>S</v>
      </c>
      <c r="N14" s="16" t="str">
        <f t="shared" ref="N14" si="59">BC14</f>
        <v>NS</v>
      </c>
      <c r="O14" s="16" t="str">
        <f t="shared" ref="O14" si="60">BX14</f>
        <v>S</v>
      </c>
      <c r="P14" s="16">
        <v>0.79</v>
      </c>
      <c r="Q14" s="16" t="str">
        <f t="shared" ref="Q14" si="61">IF(P14&lt;=0.5,"VG",IF(P14&lt;=0.6,"G",IF(P14&lt;=0.7,"S","NS")))</f>
        <v>NS</v>
      </c>
      <c r="R14" s="16" t="str">
        <f t="shared" ref="R14" si="62">AM14</f>
        <v>NS</v>
      </c>
      <c r="S14" s="16" t="str">
        <f t="shared" ref="S14" si="63">BE14</f>
        <v>NS</v>
      </c>
      <c r="T14" s="16" t="str">
        <f t="shared" ref="T14" si="64">BW14</f>
        <v>NS</v>
      </c>
      <c r="U14" s="16">
        <v>0.48</v>
      </c>
      <c r="V14" s="16" t="str">
        <f t="shared" ref="V14" si="65">IF(U14&gt;0.85,"VG",IF(U14&gt;0.75,"G",IF(U14&gt;0.6,"S","NS")))</f>
        <v>NS</v>
      </c>
      <c r="W14" s="16" t="str">
        <f t="shared" ref="W14" si="66">AO14</f>
        <v>S</v>
      </c>
      <c r="X14" s="16" t="str">
        <f t="shared" ref="X14" si="67">BG14</f>
        <v>S</v>
      </c>
      <c r="Y14" s="16" t="str">
        <f t="shared" ref="Y14" si="68">BY14</f>
        <v>S</v>
      </c>
      <c r="Z14" s="104">
        <v>-1.6843588853474301</v>
      </c>
      <c r="AA14" s="104">
        <v>-1.38167388656029</v>
      </c>
      <c r="AB14" s="104">
        <v>47.052543454625599</v>
      </c>
      <c r="AC14" s="104">
        <v>45.075806202645801</v>
      </c>
      <c r="AD14" s="104">
        <v>1.6384013199907499</v>
      </c>
      <c r="AE14" s="104">
        <v>1.54326727644964</v>
      </c>
      <c r="AF14" s="104">
        <v>0.69305225977485296</v>
      </c>
      <c r="AG14" s="104">
        <v>0.64770252991781896</v>
      </c>
      <c r="AH14" s="39" t="s">
        <v>73</v>
      </c>
      <c r="AI14" s="39" t="s">
        <v>73</v>
      </c>
      <c r="AJ14" s="39" t="s">
        <v>73</v>
      </c>
      <c r="AK14" s="39" t="s">
        <v>73</v>
      </c>
      <c r="AL14" s="39" t="s">
        <v>73</v>
      </c>
      <c r="AM14" s="39" t="s">
        <v>73</v>
      </c>
      <c r="AN14" s="39" t="s">
        <v>76</v>
      </c>
      <c r="AO14" s="39" t="s">
        <v>76</v>
      </c>
      <c r="AQ14" s="105" t="s">
        <v>79</v>
      </c>
      <c r="AR14" s="104">
        <v>-1.83479107370433</v>
      </c>
      <c r="AS14" s="104">
        <v>-1.6237819867810701</v>
      </c>
      <c r="AT14" s="104">
        <v>48.467621608912999</v>
      </c>
      <c r="AU14" s="104">
        <v>47.068713217609201</v>
      </c>
      <c r="AV14" s="104">
        <v>1.6836837807926801</v>
      </c>
      <c r="AW14" s="104">
        <v>1.6198092439485201</v>
      </c>
      <c r="AX14" s="104">
        <v>0.68246393329774402</v>
      </c>
      <c r="AY14" s="104">
        <v>0.70648446797057196</v>
      </c>
      <c r="AZ14" s="39" t="s">
        <v>73</v>
      </c>
      <c r="BA14" s="39" t="s">
        <v>73</v>
      </c>
      <c r="BB14" s="39" t="s">
        <v>73</v>
      </c>
      <c r="BC14" s="39" t="s">
        <v>73</v>
      </c>
      <c r="BD14" s="39" t="s">
        <v>73</v>
      </c>
      <c r="BE14" s="39" t="s">
        <v>73</v>
      </c>
      <c r="BF14" s="39" t="s">
        <v>76</v>
      </c>
      <c r="BG14" s="39" t="s">
        <v>76</v>
      </c>
      <c r="BH14" s="76">
        <f t="shared" ref="BH14" si="69">IF(BI14=AQ14,1,0)</f>
        <v>1</v>
      </c>
      <c r="BI14" s="76" t="s">
        <v>79</v>
      </c>
      <c r="BJ14" s="104">
        <v>-1.75261954637585</v>
      </c>
      <c r="BK14" s="104">
        <v>-1.5537418558679299</v>
      </c>
      <c r="BL14" s="104">
        <v>47.711807796612902</v>
      </c>
      <c r="BM14" s="104">
        <v>46.367428032967098</v>
      </c>
      <c r="BN14" s="104">
        <v>1.6591020301282999</v>
      </c>
      <c r="BO14" s="104">
        <v>1.59804313329395</v>
      </c>
      <c r="BP14" s="104">
        <v>0.691906189651458</v>
      </c>
      <c r="BQ14" s="104">
        <v>0.71335534686557001</v>
      </c>
      <c r="BR14" s="76" t="s">
        <v>73</v>
      </c>
      <c r="BS14" s="76" t="s">
        <v>73</v>
      </c>
      <c r="BT14" s="76" t="s">
        <v>73</v>
      </c>
      <c r="BU14" s="76" t="s">
        <v>73</v>
      </c>
      <c r="BV14" s="76" t="s">
        <v>73</v>
      </c>
      <c r="BW14" s="76" t="s">
        <v>73</v>
      </c>
      <c r="BX14" s="76" t="s">
        <v>76</v>
      </c>
      <c r="BY14" s="76" t="s">
        <v>76</v>
      </c>
    </row>
    <row r="15" spans="1:77" s="69" customFormat="1" x14ac:dyDescent="0.3">
      <c r="A15" s="72"/>
      <c r="E15" s="77"/>
      <c r="F15" s="70"/>
      <c r="G15" s="70"/>
      <c r="H15" s="70"/>
      <c r="I15" s="70"/>
      <c r="J15" s="70"/>
      <c r="K15" s="71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3"/>
      <c r="AA15" s="73"/>
      <c r="AB15" s="73"/>
      <c r="AC15" s="73"/>
      <c r="AD15" s="73"/>
      <c r="AE15" s="73"/>
      <c r="AF15" s="73"/>
      <c r="AG15" s="73"/>
      <c r="AH15" s="74"/>
      <c r="AI15" s="74"/>
      <c r="AJ15" s="74"/>
      <c r="AK15" s="74"/>
      <c r="AL15" s="74"/>
      <c r="AM15" s="74"/>
      <c r="AN15" s="74"/>
      <c r="AO15" s="74"/>
      <c r="AQ15" s="75"/>
      <c r="AR15" s="73"/>
      <c r="AS15" s="73"/>
      <c r="AT15" s="73"/>
      <c r="AU15" s="73"/>
      <c r="AV15" s="73"/>
      <c r="AW15" s="73"/>
      <c r="AX15" s="73"/>
      <c r="AY15" s="73"/>
      <c r="AZ15" s="74"/>
      <c r="BA15" s="74"/>
      <c r="BB15" s="74"/>
      <c r="BC15" s="74"/>
      <c r="BD15" s="74"/>
      <c r="BE15" s="74"/>
      <c r="BF15" s="74"/>
      <c r="BG15" s="74"/>
      <c r="BJ15" s="73"/>
      <c r="BK15" s="73"/>
      <c r="BL15" s="73"/>
      <c r="BM15" s="73"/>
      <c r="BN15" s="73"/>
      <c r="BO15" s="73"/>
      <c r="BP15" s="73"/>
      <c r="BQ15" s="73"/>
    </row>
    <row r="16" spans="1:77" s="69" customFormat="1" x14ac:dyDescent="0.3">
      <c r="A16" s="72">
        <v>14159200</v>
      </c>
      <c r="B16" s="69">
        <v>23773037</v>
      </c>
      <c r="C16" s="69" t="s">
        <v>5</v>
      </c>
      <c r="D16" s="69" t="s">
        <v>132</v>
      </c>
      <c r="E16" s="77"/>
      <c r="F16" s="70">
        <v>0.80900000000000005</v>
      </c>
      <c r="G16" s="70" t="str">
        <f t="shared" si="37"/>
        <v>VG</v>
      </c>
      <c r="H16" s="70" t="str">
        <f t="shared" si="38"/>
        <v>G</v>
      </c>
      <c r="I16" s="70" t="str">
        <f t="shared" si="39"/>
        <v>G</v>
      </c>
      <c r="J16" s="70" t="str">
        <f t="shared" si="40"/>
        <v>G</v>
      </c>
      <c r="K16" s="71">
        <v>1E-3</v>
      </c>
      <c r="L16" s="70" t="str">
        <f t="shared" si="41"/>
        <v>VG</v>
      </c>
      <c r="M16" s="70" t="str">
        <f t="shared" si="42"/>
        <v>VG</v>
      </c>
      <c r="N16" s="70" t="str">
        <f t="shared" si="43"/>
        <v>S</v>
      </c>
      <c r="O16" s="70" t="str">
        <f t="shared" si="44"/>
        <v>VG</v>
      </c>
      <c r="P16" s="70">
        <v>0.436</v>
      </c>
      <c r="Q16" s="70" t="str">
        <f t="shared" si="45"/>
        <v>VG</v>
      </c>
      <c r="R16" s="70" t="str">
        <f t="shared" si="46"/>
        <v>VG</v>
      </c>
      <c r="S16" s="70" t="str">
        <f t="shared" si="47"/>
        <v>VG</v>
      </c>
      <c r="T16" s="70" t="str">
        <f t="shared" si="48"/>
        <v>VG</v>
      </c>
      <c r="U16" s="70">
        <v>0.80900000000000005</v>
      </c>
      <c r="V16" s="70" t="str">
        <f t="shared" si="49"/>
        <v>G</v>
      </c>
      <c r="W16" s="70" t="str">
        <f t="shared" si="50"/>
        <v>G</v>
      </c>
      <c r="X16" s="70" t="str">
        <f t="shared" si="51"/>
        <v>G</v>
      </c>
      <c r="Y16" s="70" t="str">
        <f t="shared" si="52"/>
        <v>VG</v>
      </c>
      <c r="Z16" s="73">
        <v>0.75970108906368805</v>
      </c>
      <c r="AA16" s="73">
        <v>0.75063879960706603</v>
      </c>
      <c r="AB16" s="73">
        <v>18.415634885623501</v>
      </c>
      <c r="AC16" s="73">
        <v>15.2545356125226</v>
      </c>
      <c r="AD16" s="73">
        <v>0.49020292832286499</v>
      </c>
      <c r="AE16" s="73">
        <v>0.49936079180581799</v>
      </c>
      <c r="AF16" s="73">
        <v>0.86660761316030299</v>
      </c>
      <c r="AG16" s="73">
        <v>0.81789718318883897</v>
      </c>
      <c r="AH16" s="74" t="s">
        <v>75</v>
      </c>
      <c r="AI16" s="74" t="s">
        <v>75</v>
      </c>
      <c r="AJ16" s="74" t="s">
        <v>73</v>
      </c>
      <c r="AK16" s="74" t="s">
        <v>73</v>
      </c>
      <c r="AL16" s="74" t="s">
        <v>77</v>
      </c>
      <c r="AM16" s="74" t="s">
        <v>77</v>
      </c>
      <c r="AN16" s="74" t="s">
        <v>77</v>
      </c>
      <c r="AO16" s="74" t="s">
        <v>75</v>
      </c>
      <c r="AQ16" s="75" t="s">
        <v>80</v>
      </c>
      <c r="AR16" s="73">
        <v>0.764077031229909</v>
      </c>
      <c r="AS16" s="73">
        <v>0.78185212897951994</v>
      </c>
      <c r="AT16" s="73">
        <v>11.7523691987757</v>
      </c>
      <c r="AU16" s="73">
        <v>11.2784086121226</v>
      </c>
      <c r="AV16" s="73">
        <v>0.48571902245031601</v>
      </c>
      <c r="AW16" s="73">
        <v>0.46706302681809397</v>
      </c>
      <c r="AX16" s="73">
        <v>0.80328492295590603</v>
      </c>
      <c r="AY16" s="73">
        <v>0.81869273756447003</v>
      </c>
      <c r="AZ16" s="74" t="s">
        <v>75</v>
      </c>
      <c r="BA16" s="74" t="s">
        <v>75</v>
      </c>
      <c r="BB16" s="74" t="s">
        <v>76</v>
      </c>
      <c r="BC16" s="74" t="s">
        <v>76</v>
      </c>
      <c r="BD16" s="74" t="s">
        <v>77</v>
      </c>
      <c r="BE16" s="74" t="s">
        <v>77</v>
      </c>
      <c r="BF16" s="74" t="s">
        <v>75</v>
      </c>
      <c r="BG16" s="74" t="s">
        <v>75</v>
      </c>
      <c r="BH16" s="69">
        <f t="shared" si="22"/>
        <v>1</v>
      </c>
      <c r="BI16" s="69" t="s">
        <v>80</v>
      </c>
      <c r="BJ16" s="73">
        <v>0.77280838950758401</v>
      </c>
      <c r="BK16" s="73">
        <v>0.79008821186110201</v>
      </c>
      <c r="BL16" s="73">
        <v>17.311852514792498</v>
      </c>
      <c r="BM16" s="73">
        <v>15.7081291725773</v>
      </c>
      <c r="BN16" s="73">
        <v>0.476646211033316</v>
      </c>
      <c r="BO16" s="73">
        <v>0.45816131235504698</v>
      </c>
      <c r="BP16" s="73">
        <v>0.86857741991317705</v>
      </c>
      <c r="BQ16" s="73">
        <v>0.86727983833181699</v>
      </c>
      <c r="BR16" s="69" t="s">
        <v>75</v>
      </c>
      <c r="BS16" s="69" t="s">
        <v>75</v>
      </c>
      <c r="BT16" s="69" t="s">
        <v>73</v>
      </c>
      <c r="BU16" s="69" t="s">
        <v>73</v>
      </c>
      <c r="BV16" s="69" t="s">
        <v>77</v>
      </c>
      <c r="BW16" s="69" t="s">
        <v>77</v>
      </c>
      <c r="BX16" s="69" t="s">
        <v>77</v>
      </c>
      <c r="BY16" s="69" t="s">
        <v>77</v>
      </c>
    </row>
    <row r="17" spans="1:77" s="63" customFormat="1" x14ac:dyDescent="0.3">
      <c r="A17" s="62">
        <v>14159200</v>
      </c>
      <c r="B17" s="63">
        <v>23773037</v>
      </c>
      <c r="C17" s="63" t="s">
        <v>5</v>
      </c>
      <c r="D17" s="63" t="s">
        <v>172</v>
      </c>
      <c r="E17" s="77"/>
      <c r="F17" s="64">
        <v>0.76700000000000002</v>
      </c>
      <c r="G17" s="64" t="str">
        <f t="shared" ref="G17" si="70">IF(F17&gt;0.8,"VG",IF(F17&gt;0.7,"G",IF(F17&gt;0.45,"S","NS")))</f>
        <v>G</v>
      </c>
      <c r="H17" s="64" t="str">
        <f t="shared" ref="H17" si="71">AI17</f>
        <v>G</v>
      </c>
      <c r="I17" s="64" t="str">
        <f t="shared" ref="I17" si="72">BA17</f>
        <v>G</v>
      </c>
      <c r="J17" s="64" t="str">
        <f t="shared" ref="J17" si="73">BS17</f>
        <v>G</v>
      </c>
      <c r="K17" s="65">
        <v>-0.108</v>
      </c>
      <c r="L17" s="64" t="str">
        <f t="shared" ref="L17" si="74">IF(ABS(K17)&lt;5%,"VG",IF(ABS(K17)&lt;10%,"G",IF(ABS(K17)&lt;15%,"S","NS")))</f>
        <v>S</v>
      </c>
      <c r="M17" s="64" t="str">
        <f t="shared" ref="M17" si="75">AN17</f>
        <v>VG</v>
      </c>
      <c r="N17" s="64" t="str">
        <f t="shared" ref="N17" si="76">BC17</f>
        <v>S</v>
      </c>
      <c r="O17" s="64" t="str">
        <f t="shared" ref="O17" si="77">BX17</f>
        <v>VG</v>
      </c>
      <c r="P17" s="64">
        <v>0.47399999999999998</v>
      </c>
      <c r="Q17" s="64" t="str">
        <f t="shared" ref="Q17" si="78">IF(P17&lt;=0.5,"VG",IF(P17&lt;=0.6,"G",IF(P17&lt;=0.7,"S","NS")))</f>
        <v>VG</v>
      </c>
      <c r="R17" s="64" t="str">
        <f t="shared" ref="R17" si="79">AM17</f>
        <v>VG</v>
      </c>
      <c r="S17" s="64" t="str">
        <f t="shared" ref="S17" si="80">BE17</f>
        <v>VG</v>
      </c>
      <c r="T17" s="64" t="str">
        <f t="shared" ref="T17" si="81">BW17</f>
        <v>VG</v>
      </c>
      <c r="U17" s="64">
        <v>0.82299999999999995</v>
      </c>
      <c r="V17" s="64" t="str">
        <f t="shared" ref="V17" si="82">IF(U17&gt;0.85,"VG",IF(U17&gt;0.75,"G",IF(U17&gt;0.6,"S","NS")))</f>
        <v>G</v>
      </c>
      <c r="W17" s="64" t="str">
        <f t="shared" ref="W17" si="83">AO17</f>
        <v>G</v>
      </c>
      <c r="X17" s="64" t="str">
        <f t="shared" ref="X17" si="84">BG17</f>
        <v>G</v>
      </c>
      <c r="Y17" s="64" t="str">
        <f t="shared" ref="Y17" si="85">BY17</f>
        <v>VG</v>
      </c>
      <c r="Z17" s="66">
        <v>0.75970108906368805</v>
      </c>
      <c r="AA17" s="66">
        <v>0.75063879960706603</v>
      </c>
      <c r="AB17" s="66">
        <v>18.415634885623501</v>
      </c>
      <c r="AC17" s="66">
        <v>15.2545356125226</v>
      </c>
      <c r="AD17" s="66">
        <v>0.49020292832286499</v>
      </c>
      <c r="AE17" s="66">
        <v>0.49936079180581799</v>
      </c>
      <c r="AF17" s="66">
        <v>0.86660761316030299</v>
      </c>
      <c r="AG17" s="66">
        <v>0.81789718318883897</v>
      </c>
      <c r="AH17" s="67" t="s">
        <v>75</v>
      </c>
      <c r="AI17" s="67" t="s">
        <v>75</v>
      </c>
      <c r="AJ17" s="67" t="s">
        <v>73</v>
      </c>
      <c r="AK17" s="67" t="s">
        <v>73</v>
      </c>
      <c r="AL17" s="67" t="s">
        <v>77</v>
      </c>
      <c r="AM17" s="67" t="s">
        <v>77</v>
      </c>
      <c r="AN17" s="67" t="s">
        <v>77</v>
      </c>
      <c r="AO17" s="67" t="s">
        <v>75</v>
      </c>
      <c r="AQ17" s="68" t="s">
        <v>80</v>
      </c>
      <c r="AR17" s="66">
        <v>0.764077031229909</v>
      </c>
      <c r="AS17" s="66">
        <v>0.78185212897951994</v>
      </c>
      <c r="AT17" s="66">
        <v>11.7523691987757</v>
      </c>
      <c r="AU17" s="66">
        <v>11.2784086121226</v>
      </c>
      <c r="AV17" s="66">
        <v>0.48571902245031601</v>
      </c>
      <c r="AW17" s="66">
        <v>0.46706302681809397</v>
      </c>
      <c r="AX17" s="66">
        <v>0.80328492295590603</v>
      </c>
      <c r="AY17" s="66">
        <v>0.81869273756447003</v>
      </c>
      <c r="AZ17" s="67" t="s">
        <v>75</v>
      </c>
      <c r="BA17" s="67" t="s">
        <v>75</v>
      </c>
      <c r="BB17" s="67" t="s">
        <v>76</v>
      </c>
      <c r="BC17" s="67" t="s">
        <v>76</v>
      </c>
      <c r="BD17" s="67" t="s">
        <v>77</v>
      </c>
      <c r="BE17" s="67" t="s">
        <v>77</v>
      </c>
      <c r="BF17" s="67" t="s">
        <v>75</v>
      </c>
      <c r="BG17" s="67" t="s">
        <v>75</v>
      </c>
      <c r="BH17" s="63">
        <f t="shared" ref="BH17" si="86">IF(BI17=AQ17,1,0)</f>
        <v>1</v>
      </c>
      <c r="BI17" s="63" t="s">
        <v>80</v>
      </c>
      <c r="BJ17" s="66">
        <v>0.77280838950758401</v>
      </c>
      <c r="BK17" s="66">
        <v>0.79008821186110201</v>
      </c>
      <c r="BL17" s="66">
        <v>17.311852514792498</v>
      </c>
      <c r="BM17" s="66">
        <v>15.7081291725773</v>
      </c>
      <c r="BN17" s="66">
        <v>0.476646211033316</v>
      </c>
      <c r="BO17" s="66">
        <v>0.45816131235504698</v>
      </c>
      <c r="BP17" s="66">
        <v>0.86857741991317705</v>
      </c>
      <c r="BQ17" s="66">
        <v>0.86727983833181699</v>
      </c>
      <c r="BR17" s="63" t="s">
        <v>75</v>
      </c>
      <c r="BS17" s="63" t="s">
        <v>75</v>
      </c>
      <c r="BT17" s="63" t="s">
        <v>73</v>
      </c>
      <c r="BU17" s="63" t="s">
        <v>73</v>
      </c>
      <c r="BV17" s="63" t="s">
        <v>77</v>
      </c>
      <c r="BW17" s="63" t="s">
        <v>77</v>
      </c>
      <c r="BX17" s="63" t="s">
        <v>77</v>
      </c>
      <c r="BY17" s="63" t="s">
        <v>77</v>
      </c>
    </row>
    <row r="18" spans="1:77" s="63" customFormat="1" x14ac:dyDescent="0.3">
      <c r="A18" s="62">
        <v>14159200</v>
      </c>
      <c r="B18" s="63">
        <v>23773037</v>
      </c>
      <c r="C18" s="63" t="s">
        <v>5</v>
      </c>
      <c r="D18" s="63" t="s">
        <v>175</v>
      </c>
      <c r="E18" s="77"/>
      <c r="F18" s="64">
        <v>0.76700000000000002</v>
      </c>
      <c r="G18" s="64" t="str">
        <f t="shared" ref="G18" si="87">IF(F18&gt;0.8,"VG",IF(F18&gt;0.7,"G",IF(F18&gt;0.45,"S","NS")))</f>
        <v>G</v>
      </c>
      <c r="H18" s="64" t="str">
        <f t="shared" ref="H18" si="88">AI18</f>
        <v>G</v>
      </c>
      <c r="I18" s="64" t="str">
        <f t="shared" ref="I18" si="89">BA18</f>
        <v>G</v>
      </c>
      <c r="J18" s="64" t="str">
        <f t="shared" ref="J18" si="90">BS18</f>
        <v>G</v>
      </c>
      <c r="K18" s="65">
        <v>-0.111</v>
      </c>
      <c r="L18" s="64" t="str">
        <f t="shared" ref="L18" si="91">IF(ABS(K18)&lt;5%,"VG",IF(ABS(K18)&lt;10%,"G",IF(ABS(K18)&lt;15%,"S","NS")))</f>
        <v>S</v>
      </c>
      <c r="M18" s="64" t="str">
        <f t="shared" ref="M18" si="92">AN18</f>
        <v>VG</v>
      </c>
      <c r="N18" s="64" t="str">
        <f t="shared" ref="N18" si="93">BC18</f>
        <v>S</v>
      </c>
      <c r="O18" s="64" t="str">
        <f t="shared" ref="O18" si="94">BX18</f>
        <v>VG</v>
      </c>
      <c r="P18" s="64">
        <v>0.47399999999999998</v>
      </c>
      <c r="Q18" s="64" t="str">
        <f t="shared" ref="Q18" si="95">IF(P18&lt;=0.5,"VG",IF(P18&lt;=0.6,"G",IF(P18&lt;=0.7,"S","NS")))</f>
        <v>VG</v>
      </c>
      <c r="R18" s="64" t="str">
        <f t="shared" ref="R18" si="96">AM18</f>
        <v>VG</v>
      </c>
      <c r="S18" s="64" t="str">
        <f t="shared" ref="S18" si="97">BE18</f>
        <v>VG</v>
      </c>
      <c r="T18" s="64" t="str">
        <f t="shared" ref="T18" si="98">BW18</f>
        <v>VG</v>
      </c>
      <c r="U18" s="64">
        <v>0.83</v>
      </c>
      <c r="V18" s="64" t="str">
        <f t="shared" ref="V18" si="99">IF(U18&gt;0.85,"VG",IF(U18&gt;0.75,"G",IF(U18&gt;0.6,"S","NS")))</f>
        <v>G</v>
      </c>
      <c r="W18" s="64" t="str">
        <f t="shared" ref="W18" si="100">AO18</f>
        <v>G</v>
      </c>
      <c r="X18" s="64" t="str">
        <f t="shared" ref="X18" si="101">BG18</f>
        <v>G</v>
      </c>
      <c r="Y18" s="64" t="str">
        <f t="shared" ref="Y18" si="102">BY18</f>
        <v>VG</v>
      </c>
      <c r="Z18" s="66">
        <v>0.75970108906368805</v>
      </c>
      <c r="AA18" s="66">
        <v>0.75063879960706603</v>
      </c>
      <c r="AB18" s="66">
        <v>18.415634885623501</v>
      </c>
      <c r="AC18" s="66">
        <v>15.2545356125226</v>
      </c>
      <c r="AD18" s="66">
        <v>0.49020292832286499</v>
      </c>
      <c r="AE18" s="66">
        <v>0.49936079180581799</v>
      </c>
      <c r="AF18" s="66">
        <v>0.86660761316030299</v>
      </c>
      <c r="AG18" s="66">
        <v>0.81789718318883897</v>
      </c>
      <c r="AH18" s="67" t="s">
        <v>75</v>
      </c>
      <c r="AI18" s="67" t="s">
        <v>75</v>
      </c>
      <c r="AJ18" s="67" t="s">
        <v>73</v>
      </c>
      <c r="AK18" s="67" t="s">
        <v>73</v>
      </c>
      <c r="AL18" s="67" t="s">
        <v>77</v>
      </c>
      <c r="AM18" s="67" t="s">
        <v>77</v>
      </c>
      <c r="AN18" s="67" t="s">
        <v>77</v>
      </c>
      <c r="AO18" s="67" t="s">
        <v>75</v>
      </c>
      <c r="AQ18" s="68" t="s">
        <v>80</v>
      </c>
      <c r="AR18" s="66">
        <v>0.764077031229909</v>
      </c>
      <c r="AS18" s="66">
        <v>0.78185212897951994</v>
      </c>
      <c r="AT18" s="66">
        <v>11.7523691987757</v>
      </c>
      <c r="AU18" s="66">
        <v>11.2784086121226</v>
      </c>
      <c r="AV18" s="66">
        <v>0.48571902245031601</v>
      </c>
      <c r="AW18" s="66">
        <v>0.46706302681809397</v>
      </c>
      <c r="AX18" s="66">
        <v>0.80328492295590603</v>
      </c>
      <c r="AY18" s="66">
        <v>0.81869273756447003</v>
      </c>
      <c r="AZ18" s="67" t="s">
        <v>75</v>
      </c>
      <c r="BA18" s="67" t="s">
        <v>75</v>
      </c>
      <c r="BB18" s="67" t="s">
        <v>76</v>
      </c>
      <c r="BC18" s="67" t="s">
        <v>76</v>
      </c>
      <c r="BD18" s="67" t="s">
        <v>77</v>
      </c>
      <c r="BE18" s="67" t="s">
        <v>77</v>
      </c>
      <c r="BF18" s="67" t="s">
        <v>75</v>
      </c>
      <c r="BG18" s="67" t="s">
        <v>75</v>
      </c>
      <c r="BH18" s="63">
        <f t="shared" ref="BH18" si="103">IF(BI18=AQ18,1,0)</f>
        <v>1</v>
      </c>
      <c r="BI18" s="63" t="s">
        <v>80</v>
      </c>
      <c r="BJ18" s="66">
        <v>0.77280838950758401</v>
      </c>
      <c r="BK18" s="66">
        <v>0.79008821186110201</v>
      </c>
      <c r="BL18" s="66">
        <v>17.311852514792498</v>
      </c>
      <c r="BM18" s="66">
        <v>15.7081291725773</v>
      </c>
      <c r="BN18" s="66">
        <v>0.476646211033316</v>
      </c>
      <c r="BO18" s="66">
        <v>0.45816131235504698</v>
      </c>
      <c r="BP18" s="66">
        <v>0.86857741991317705</v>
      </c>
      <c r="BQ18" s="66">
        <v>0.86727983833181699</v>
      </c>
      <c r="BR18" s="63" t="s">
        <v>75</v>
      </c>
      <c r="BS18" s="63" t="s">
        <v>75</v>
      </c>
      <c r="BT18" s="63" t="s">
        <v>73</v>
      </c>
      <c r="BU18" s="63" t="s">
        <v>73</v>
      </c>
      <c r="BV18" s="63" t="s">
        <v>77</v>
      </c>
      <c r="BW18" s="63" t="s">
        <v>77</v>
      </c>
      <c r="BX18" s="63" t="s">
        <v>77</v>
      </c>
      <c r="BY18" s="63" t="s">
        <v>77</v>
      </c>
    </row>
    <row r="19" spans="1:77" s="76" customFormat="1" x14ac:dyDescent="0.3">
      <c r="A19" s="102">
        <v>14159200</v>
      </c>
      <c r="B19" s="76">
        <v>23773037</v>
      </c>
      <c r="C19" s="76" t="s">
        <v>5</v>
      </c>
      <c r="D19" s="76" t="s">
        <v>178</v>
      </c>
      <c r="E19" s="77"/>
      <c r="F19" s="16">
        <v>-0.39</v>
      </c>
      <c r="G19" s="16" t="str">
        <f t="shared" ref="G19" si="104">IF(F19&gt;0.8,"VG",IF(F19&gt;0.7,"G",IF(F19&gt;0.45,"S","NS")))</f>
        <v>NS</v>
      </c>
      <c r="H19" s="16" t="str">
        <f t="shared" ref="H19" si="105">AI19</f>
        <v>G</v>
      </c>
      <c r="I19" s="16" t="str">
        <f t="shared" ref="I19" si="106">BA19</f>
        <v>G</v>
      </c>
      <c r="J19" s="16" t="str">
        <f t="shared" ref="J19" si="107">BS19</f>
        <v>G</v>
      </c>
      <c r="K19" s="28">
        <v>-0.36099999999999999</v>
      </c>
      <c r="L19" s="16" t="str">
        <f t="shared" ref="L19" si="108">IF(ABS(K19)&lt;5%,"VG",IF(ABS(K19)&lt;10%,"G",IF(ABS(K19)&lt;15%,"S","NS")))</f>
        <v>NS</v>
      </c>
      <c r="M19" s="16" t="str">
        <f t="shared" ref="M19" si="109">AN19</f>
        <v>VG</v>
      </c>
      <c r="N19" s="16" t="str">
        <f t="shared" ref="N19" si="110">BC19</f>
        <v>S</v>
      </c>
      <c r="O19" s="16" t="str">
        <f t="shared" ref="O19" si="111">BX19</f>
        <v>VG</v>
      </c>
      <c r="P19" s="16">
        <v>0.88</v>
      </c>
      <c r="Q19" s="16" t="str">
        <f t="shared" ref="Q19" si="112">IF(P19&lt;=0.5,"VG",IF(P19&lt;=0.6,"G",IF(P19&lt;=0.7,"S","NS")))</f>
        <v>NS</v>
      </c>
      <c r="R19" s="16" t="str">
        <f t="shared" ref="R19" si="113">AM19</f>
        <v>VG</v>
      </c>
      <c r="S19" s="16" t="str">
        <f t="shared" ref="S19" si="114">BE19</f>
        <v>VG</v>
      </c>
      <c r="T19" s="16" t="str">
        <f t="shared" ref="T19" si="115">BW19</f>
        <v>VG</v>
      </c>
      <c r="U19" s="16">
        <v>0.71</v>
      </c>
      <c r="V19" s="16" t="str">
        <f t="shared" ref="V19" si="116">IF(U19&gt;0.85,"VG",IF(U19&gt;0.75,"G",IF(U19&gt;0.6,"S","NS")))</f>
        <v>S</v>
      </c>
      <c r="W19" s="16" t="str">
        <f t="shared" ref="W19" si="117">AO19</f>
        <v>G</v>
      </c>
      <c r="X19" s="16" t="str">
        <f t="shared" ref="X19" si="118">BG19</f>
        <v>G</v>
      </c>
      <c r="Y19" s="16" t="str">
        <f t="shared" ref="Y19" si="119">BY19</f>
        <v>VG</v>
      </c>
      <c r="Z19" s="104">
        <v>0.75970108906368805</v>
      </c>
      <c r="AA19" s="104">
        <v>0.75063879960706603</v>
      </c>
      <c r="AB19" s="104">
        <v>18.415634885623501</v>
      </c>
      <c r="AC19" s="104">
        <v>15.2545356125226</v>
      </c>
      <c r="AD19" s="104">
        <v>0.49020292832286499</v>
      </c>
      <c r="AE19" s="104">
        <v>0.49936079180581799</v>
      </c>
      <c r="AF19" s="104">
        <v>0.86660761316030299</v>
      </c>
      <c r="AG19" s="104">
        <v>0.81789718318883897</v>
      </c>
      <c r="AH19" s="39" t="s">
        <v>75</v>
      </c>
      <c r="AI19" s="39" t="s">
        <v>75</v>
      </c>
      <c r="AJ19" s="39" t="s">
        <v>73</v>
      </c>
      <c r="AK19" s="39" t="s">
        <v>73</v>
      </c>
      <c r="AL19" s="39" t="s">
        <v>77</v>
      </c>
      <c r="AM19" s="39" t="s">
        <v>77</v>
      </c>
      <c r="AN19" s="39" t="s">
        <v>77</v>
      </c>
      <c r="AO19" s="39" t="s">
        <v>75</v>
      </c>
      <c r="AQ19" s="105" t="s">
        <v>80</v>
      </c>
      <c r="AR19" s="104">
        <v>0.764077031229909</v>
      </c>
      <c r="AS19" s="104">
        <v>0.78185212897951994</v>
      </c>
      <c r="AT19" s="104">
        <v>11.7523691987757</v>
      </c>
      <c r="AU19" s="104">
        <v>11.2784086121226</v>
      </c>
      <c r="AV19" s="104">
        <v>0.48571902245031601</v>
      </c>
      <c r="AW19" s="104">
        <v>0.46706302681809397</v>
      </c>
      <c r="AX19" s="104">
        <v>0.80328492295590603</v>
      </c>
      <c r="AY19" s="104">
        <v>0.81869273756447003</v>
      </c>
      <c r="AZ19" s="39" t="s">
        <v>75</v>
      </c>
      <c r="BA19" s="39" t="s">
        <v>75</v>
      </c>
      <c r="BB19" s="39" t="s">
        <v>76</v>
      </c>
      <c r="BC19" s="39" t="s">
        <v>76</v>
      </c>
      <c r="BD19" s="39" t="s">
        <v>77</v>
      </c>
      <c r="BE19" s="39" t="s">
        <v>77</v>
      </c>
      <c r="BF19" s="39" t="s">
        <v>75</v>
      </c>
      <c r="BG19" s="39" t="s">
        <v>75</v>
      </c>
      <c r="BH19" s="76">
        <f t="shared" ref="BH19" si="120">IF(BI19=AQ19,1,0)</f>
        <v>1</v>
      </c>
      <c r="BI19" s="76" t="s">
        <v>80</v>
      </c>
      <c r="BJ19" s="104">
        <v>0.77280838950758401</v>
      </c>
      <c r="BK19" s="104">
        <v>0.79008821186110201</v>
      </c>
      <c r="BL19" s="104">
        <v>17.311852514792498</v>
      </c>
      <c r="BM19" s="104">
        <v>15.7081291725773</v>
      </c>
      <c r="BN19" s="104">
        <v>0.476646211033316</v>
      </c>
      <c r="BO19" s="104">
        <v>0.45816131235504698</v>
      </c>
      <c r="BP19" s="104">
        <v>0.86857741991317705</v>
      </c>
      <c r="BQ19" s="104">
        <v>0.86727983833181699</v>
      </c>
      <c r="BR19" s="76" t="s">
        <v>75</v>
      </c>
      <c r="BS19" s="76" t="s">
        <v>75</v>
      </c>
      <c r="BT19" s="76" t="s">
        <v>73</v>
      </c>
      <c r="BU19" s="76" t="s">
        <v>73</v>
      </c>
      <c r="BV19" s="76" t="s">
        <v>77</v>
      </c>
      <c r="BW19" s="76" t="s">
        <v>77</v>
      </c>
      <c r="BX19" s="76" t="s">
        <v>77</v>
      </c>
      <c r="BY19" s="76" t="s">
        <v>77</v>
      </c>
    </row>
    <row r="20" spans="1:77" s="69" customFormat="1" x14ac:dyDescent="0.3">
      <c r="A20" s="72"/>
      <c r="E20" s="77"/>
      <c r="F20" s="70"/>
      <c r="G20" s="70"/>
      <c r="H20" s="70"/>
      <c r="I20" s="70"/>
      <c r="J20" s="70"/>
      <c r="K20" s="71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3"/>
      <c r="AA20" s="73"/>
      <c r="AB20" s="73"/>
      <c r="AC20" s="73"/>
      <c r="AD20" s="73"/>
      <c r="AE20" s="73"/>
      <c r="AF20" s="73"/>
      <c r="AG20" s="73"/>
      <c r="AH20" s="74"/>
      <c r="AI20" s="74"/>
      <c r="AJ20" s="74"/>
      <c r="AK20" s="74"/>
      <c r="AL20" s="74"/>
      <c r="AM20" s="74"/>
      <c r="AN20" s="74"/>
      <c r="AO20" s="74"/>
      <c r="AQ20" s="75"/>
      <c r="AR20" s="73"/>
      <c r="AS20" s="73"/>
      <c r="AT20" s="73"/>
      <c r="AU20" s="73"/>
      <c r="AV20" s="73"/>
      <c r="AW20" s="73"/>
      <c r="AX20" s="73"/>
      <c r="AY20" s="73"/>
      <c r="AZ20" s="74"/>
      <c r="BA20" s="74"/>
      <c r="BB20" s="74"/>
      <c r="BC20" s="74"/>
      <c r="BD20" s="74"/>
      <c r="BE20" s="74"/>
      <c r="BF20" s="74"/>
      <c r="BG20" s="74"/>
      <c r="BJ20" s="73"/>
      <c r="BK20" s="73"/>
      <c r="BL20" s="73"/>
      <c r="BM20" s="73"/>
      <c r="BN20" s="73"/>
      <c r="BO20" s="73"/>
      <c r="BP20" s="73"/>
      <c r="BQ20" s="73"/>
    </row>
    <row r="21" spans="1:77" s="47" customFormat="1" x14ac:dyDescent="0.3">
      <c r="A21" s="48">
        <v>14159500</v>
      </c>
      <c r="B21" s="47">
        <v>23773009</v>
      </c>
      <c r="C21" s="47" t="s">
        <v>7</v>
      </c>
      <c r="D21" s="47" t="s">
        <v>172</v>
      </c>
      <c r="E21" s="77"/>
      <c r="F21" s="49">
        <v>0.38400000000000001</v>
      </c>
      <c r="G21" s="49" t="str">
        <f t="shared" si="37"/>
        <v>NS</v>
      </c>
      <c r="H21" s="49" t="str">
        <f t="shared" si="38"/>
        <v>NS</v>
      </c>
      <c r="I21" s="49" t="str">
        <f t="shared" si="39"/>
        <v>NS</v>
      </c>
      <c r="J21" s="49" t="str">
        <f t="shared" si="40"/>
        <v>S</v>
      </c>
      <c r="K21" s="50">
        <v>-9.7000000000000003E-2</v>
      </c>
      <c r="L21" s="49" t="str">
        <f t="shared" si="41"/>
        <v>G</v>
      </c>
      <c r="M21" s="49" t="str">
        <f t="shared" si="42"/>
        <v>NS</v>
      </c>
      <c r="N21" s="49" t="str">
        <f t="shared" si="43"/>
        <v>G</v>
      </c>
      <c r="O21" s="49" t="str">
        <f t="shared" si="44"/>
        <v>NS</v>
      </c>
      <c r="P21" s="49">
        <v>0.77200000000000002</v>
      </c>
      <c r="Q21" s="49" t="str">
        <f t="shared" si="45"/>
        <v>NS</v>
      </c>
      <c r="R21" s="49" t="str">
        <f t="shared" si="46"/>
        <v>NS</v>
      </c>
      <c r="S21" s="49" t="str">
        <f t="shared" si="47"/>
        <v>NS</v>
      </c>
      <c r="T21" s="49" t="str">
        <f t="shared" si="48"/>
        <v>NS</v>
      </c>
      <c r="U21" s="49">
        <v>0.502</v>
      </c>
      <c r="V21" s="49" t="str">
        <f t="shared" si="49"/>
        <v>NS</v>
      </c>
      <c r="W21" s="49" t="str">
        <f t="shared" si="50"/>
        <v>NS</v>
      </c>
      <c r="X21" s="49" t="str">
        <f t="shared" si="51"/>
        <v>NS</v>
      </c>
      <c r="Y21" s="49" t="str">
        <f t="shared" si="52"/>
        <v>NS</v>
      </c>
      <c r="Z21" s="51">
        <v>0.484549486618644</v>
      </c>
      <c r="AA21" s="51">
        <v>0.38027639142194303</v>
      </c>
      <c r="AB21" s="51">
        <v>14.799010010840499</v>
      </c>
      <c r="AC21" s="51">
        <v>11.1423348148207</v>
      </c>
      <c r="AD21" s="51">
        <v>0.71794882365065305</v>
      </c>
      <c r="AE21" s="51">
        <v>0.78722525910825403</v>
      </c>
      <c r="AF21" s="51">
        <v>0.54811663774119601</v>
      </c>
      <c r="AG21" s="51">
        <v>0.44309989892837198</v>
      </c>
      <c r="AH21" s="52" t="s">
        <v>76</v>
      </c>
      <c r="AI21" s="52" t="s">
        <v>73</v>
      </c>
      <c r="AJ21" s="52" t="s">
        <v>76</v>
      </c>
      <c r="AK21" s="52" t="s">
        <v>76</v>
      </c>
      <c r="AL21" s="52" t="s">
        <v>73</v>
      </c>
      <c r="AM21" s="52" t="s">
        <v>73</v>
      </c>
      <c r="AN21" s="52" t="s">
        <v>73</v>
      </c>
      <c r="AO21" s="52" t="s">
        <v>73</v>
      </c>
      <c r="AQ21" s="53" t="s">
        <v>81</v>
      </c>
      <c r="AR21" s="51">
        <v>0.40612566257357802</v>
      </c>
      <c r="AS21" s="51">
        <v>0.40751170973063899</v>
      </c>
      <c r="AT21" s="51">
        <v>5.8691993738379802</v>
      </c>
      <c r="AU21" s="51">
        <v>5.7095765691048497</v>
      </c>
      <c r="AV21" s="51">
        <v>0.77063242692377099</v>
      </c>
      <c r="AW21" s="51">
        <v>0.76973260959203305</v>
      </c>
      <c r="AX21" s="51">
        <v>0.46674426659517299</v>
      </c>
      <c r="AY21" s="51">
        <v>0.46657560903393902</v>
      </c>
      <c r="AZ21" s="52" t="s">
        <v>73</v>
      </c>
      <c r="BA21" s="52" t="s">
        <v>73</v>
      </c>
      <c r="BB21" s="52" t="s">
        <v>75</v>
      </c>
      <c r="BC21" s="52" t="s">
        <v>75</v>
      </c>
      <c r="BD21" s="52" t="s">
        <v>73</v>
      </c>
      <c r="BE21" s="52" t="s">
        <v>73</v>
      </c>
      <c r="BF21" s="52" t="s">
        <v>73</v>
      </c>
      <c r="BG21" s="52" t="s">
        <v>73</v>
      </c>
      <c r="BH21" s="47">
        <f t="shared" si="22"/>
        <v>1</v>
      </c>
      <c r="BI21" s="47" t="s">
        <v>81</v>
      </c>
      <c r="BJ21" s="51">
        <v>0.46674383178235301</v>
      </c>
      <c r="BK21" s="51">
        <v>0.45150298851383103</v>
      </c>
      <c r="BL21" s="51">
        <v>13.472234338990299</v>
      </c>
      <c r="BM21" s="51">
        <v>11.931418951461501</v>
      </c>
      <c r="BN21" s="51">
        <v>0.730243910085971</v>
      </c>
      <c r="BO21" s="51">
        <v>0.740605840839896</v>
      </c>
      <c r="BP21" s="51">
        <v>0.52759629043160605</v>
      </c>
      <c r="BQ21" s="51">
        <v>0.50919525165995205</v>
      </c>
      <c r="BR21" s="47" t="s">
        <v>76</v>
      </c>
      <c r="BS21" s="47" t="s">
        <v>76</v>
      </c>
      <c r="BT21" s="47" t="s">
        <v>76</v>
      </c>
      <c r="BU21" s="47" t="s">
        <v>76</v>
      </c>
      <c r="BV21" s="47" t="s">
        <v>73</v>
      </c>
      <c r="BW21" s="47" t="s">
        <v>73</v>
      </c>
      <c r="BX21" s="47" t="s">
        <v>73</v>
      </c>
      <c r="BY21" s="47" t="s">
        <v>73</v>
      </c>
    </row>
    <row r="22" spans="1:77" s="76" customFormat="1" x14ac:dyDescent="0.3">
      <c r="A22" s="102">
        <v>14159500</v>
      </c>
      <c r="B22" s="76">
        <v>23773009</v>
      </c>
      <c r="C22" s="76" t="s">
        <v>7</v>
      </c>
      <c r="D22" s="76" t="s">
        <v>178</v>
      </c>
      <c r="E22" s="77"/>
      <c r="F22" s="16">
        <v>-0.42</v>
      </c>
      <c r="G22" s="16" t="str">
        <f t="shared" ref="G22" si="121">IF(F22&gt;0.8,"VG",IF(F22&gt;0.7,"G",IF(F22&gt;0.45,"S","NS")))</f>
        <v>NS</v>
      </c>
      <c r="H22" s="16" t="str">
        <f t="shared" ref="H22" si="122">AI22</f>
        <v>NS</v>
      </c>
      <c r="I22" s="16" t="str">
        <f t="shared" ref="I22" si="123">BA22</f>
        <v>NS</v>
      </c>
      <c r="J22" s="16" t="str">
        <f t="shared" ref="J22" si="124">BS22</f>
        <v>S</v>
      </c>
      <c r="K22" s="28">
        <v>-0.29899999999999999</v>
      </c>
      <c r="L22" s="16" t="str">
        <f t="shared" ref="L22" si="125">IF(ABS(K22)&lt;5%,"VG",IF(ABS(K22)&lt;10%,"G",IF(ABS(K22)&lt;15%,"S","NS")))</f>
        <v>NS</v>
      </c>
      <c r="M22" s="16" t="str">
        <f t="shared" ref="M22" si="126">AN22</f>
        <v>NS</v>
      </c>
      <c r="N22" s="16" t="str">
        <f t="shared" ref="N22" si="127">BC22</f>
        <v>G</v>
      </c>
      <c r="O22" s="16" t="str">
        <f t="shared" ref="O22" si="128">BX22</f>
        <v>NS</v>
      </c>
      <c r="P22" s="16">
        <v>0.97</v>
      </c>
      <c r="Q22" s="16" t="str">
        <f t="shared" ref="Q22" si="129">IF(P22&lt;=0.5,"VG",IF(P22&lt;=0.6,"G",IF(P22&lt;=0.7,"S","NS")))</f>
        <v>NS</v>
      </c>
      <c r="R22" s="16" t="str">
        <f t="shared" ref="R22" si="130">AM22</f>
        <v>NS</v>
      </c>
      <c r="S22" s="16" t="str">
        <f t="shared" ref="S22" si="131">BE22</f>
        <v>NS</v>
      </c>
      <c r="T22" s="16" t="str">
        <f t="shared" ref="T22" si="132">BW22</f>
        <v>NS</v>
      </c>
      <c r="U22" s="16">
        <v>0.46</v>
      </c>
      <c r="V22" s="16" t="str">
        <f t="shared" ref="V22" si="133">IF(U22&gt;0.85,"VG",IF(U22&gt;0.75,"G",IF(U22&gt;0.6,"S","NS")))</f>
        <v>NS</v>
      </c>
      <c r="W22" s="16" t="str">
        <f t="shared" ref="W22" si="134">AO22</f>
        <v>NS</v>
      </c>
      <c r="X22" s="16" t="str">
        <f t="shared" ref="X22" si="135">BG22</f>
        <v>NS</v>
      </c>
      <c r="Y22" s="16" t="str">
        <f t="shared" ref="Y22" si="136">BY22</f>
        <v>NS</v>
      </c>
      <c r="Z22" s="104">
        <v>0.484549486618644</v>
      </c>
      <c r="AA22" s="104">
        <v>0.38027639142194303</v>
      </c>
      <c r="AB22" s="104">
        <v>14.799010010840499</v>
      </c>
      <c r="AC22" s="104">
        <v>11.1423348148207</v>
      </c>
      <c r="AD22" s="104">
        <v>0.71794882365065305</v>
      </c>
      <c r="AE22" s="104">
        <v>0.78722525910825403</v>
      </c>
      <c r="AF22" s="104">
        <v>0.54811663774119601</v>
      </c>
      <c r="AG22" s="104">
        <v>0.44309989892837198</v>
      </c>
      <c r="AH22" s="39" t="s">
        <v>76</v>
      </c>
      <c r="AI22" s="39" t="s">
        <v>73</v>
      </c>
      <c r="AJ22" s="39" t="s">
        <v>76</v>
      </c>
      <c r="AK22" s="39" t="s">
        <v>76</v>
      </c>
      <c r="AL22" s="39" t="s">
        <v>73</v>
      </c>
      <c r="AM22" s="39" t="s">
        <v>73</v>
      </c>
      <c r="AN22" s="39" t="s">
        <v>73</v>
      </c>
      <c r="AO22" s="39" t="s">
        <v>73</v>
      </c>
      <c r="AQ22" s="105" t="s">
        <v>81</v>
      </c>
      <c r="AR22" s="104">
        <v>0.40612566257357802</v>
      </c>
      <c r="AS22" s="104">
        <v>0.40751170973063899</v>
      </c>
      <c r="AT22" s="104">
        <v>5.8691993738379802</v>
      </c>
      <c r="AU22" s="104">
        <v>5.7095765691048497</v>
      </c>
      <c r="AV22" s="104">
        <v>0.77063242692377099</v>
      </c>
      <c r="AW22" s="104">
        <v>0.76973260959203305</v>
      </c>
      <c r="AX22" s="104">
        <v>0.46674426659517299</v>
      </c>
      <c r="AY22" s="104">
        <v>0.46657560903393902</v>
      </c>
      <c r="AZ22" s="39" t="s">
        <v>73</v>
      </c>
      <c r="BA22" s="39" t="s">
        <v>73</v>
      </c>
      <c r="BB22" s="39" t="s">
        <v>75</v>
      </c>
      <c r="BC22" s="39" t="s">
        <v>75</v>
      </c>
      <c r="BD22" s="39" t="s">
        <v>73</v>
      </c>
      <c r="BE22" s="39" t="s">
        <v>73</v>
      </c>
      <c r="BF22" s="39" t="s">
        <v>73</v>
      </c>
      <c r="BG22" s="39" t="s">
        <v>73</v>
      </c>
      <c r="BH22" s="76">
        <f t="shared" ref="BH22" si="137">IF(BI22=AQ22,1,0)</f>
        <v>1</v>
      </c>
      <c r="BI22" s="76" t="s">
        <v>81</v>
      </c>
      <c r="BJ22" s="104">
        <v>0.46674383178235301</v>
      </c>
      <c r="BK22" s="104">
        <v>0.45150298851383103</v>
      </c>
      <c r="BL22" s="104">
        <v>13.472234338990299</v>
      </c>
      <c r="BM22" s="104">
        <v>11.931418951461501</v>
      </c>
      <c r="BN22" s="104">
        <v>0.730243910085971</v>
      </c>
      <c r="BO22" s="104">
        <v>0.740605840839896</v>
      </c>
      <c r="BP22" s="104">
        <v>0.52759629043160605</v>
      </c>
      <c r="BQ22" s="104">
        <v>0.50919525165995205</v>
      </c>
      <c r="BR22" s="76" t="s">
        <v>76</v>
      </c>
      <c r="BS22" s="76" t="s">
        <v>76</v>
      </c>
      <c r="BT22" s="76" t="s">
        <v>76</v>
      </c>
      <c r="BU22" s="76" t="s">
        <v>76</v>
      </c>
      <c r="BV22" s="76" t="s">
        <v>73</v>
      </c>
      <c r="BW22" s="76" t="s">
        <v>73</v>
      </c>
      <c r="BX22" s="76" t="s">
        <v>73</v>
      </c>
      <c r="BY22" s="76" t="s">
        <v>73</v>
      </c>
    </row>
    <row r="23" spans="1:77" s="69" customFormat="1" x14ac:dyDescent="0.3">
      <c r="A23" s="72"/>
      <c r="E23" s="80"/>
      <c r="F23" s="70"/>
      <c r="G23" s="70"/>
      <c r="H23" s="70"/>
      <c r="I23" s="70"/>
      <c r="J23" s="70"/>
      <c r="K23" s="71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3"/>
      <c r="AA23" s="73"/>
      <c r="AB23" s="73"/>
      <c r="AC23" s="73"/>
      <c r="AD23" s="73"/>
      <c r="AE23" s="73"/>
      <c r="AF23" s="73"/>
      <c r="AG23" s="73"/>
      <c r="AH23" s="74"/>
      <c r="AI23" s="74"/>
      <c r="AJ23" s="74"/>
      <c r="AK23" s="74"/>
      <c r="AL23" s="74"/>
      <c r="AM23" s="74"/>
      <c r="AN23" s="74"/>
      <c r="AO23" s="74"/>
      <c r="AQ23" s="75"/>
      <c r="AR23" s="73"/>
      <c r="AS23" s="73"/>
      <c r="AT23" s="73"/>
      <c r="AU23" s="73"/>
      <c r="AV23" s="73"/>
      <c r="AW23" s="73"/>
      <c r="AX23" s="73"/>
      <c r="AY23" s="73"/>
      <c r="AZ23" s="74"/>
      <c r="BA23" s="74"/>
      <c r="BB23" s="74"/>
      <c r="BC23" s="74"/>
      <c r="BD23" s="74"/>
      <c r="BE23" s="74"/>
      <c r="BF23" s="74"/>
      <c r="BG23" s="74"/>
      <c r="BJ23" s="73"/>
      <c r="BK23" s="73"/>
      <c r="BL23" s="73"/>
      <c r="BM23" s="73"/>
      <c r="BN23" s="73"/>
      <c r="BO23" s="73"/>
      <c r="BP23" s="73"/>
      <c r="BQ23" s="73"/>
    </row>
    <row r="24" spans="1:77" s="63" customFormat="1" x14ac:dyDescent="0.3">
      <c r="A24" s="62" t="s">
        <v>82</v>
      </c>
      <c r="B24" s="63">
        <v>23773411</v>
      </c>
      <c r="C24" s="63" t="s">
        <v>9</v>
      </c>
      <c r="D24" s="63" t="s">
        <v>172</v>
      </c>
      <c r="E24" s="77"/>
      <c r="F24" s="64">
        <v>0.84399999999999997</v>
      </c>
      <c r="G24" s="64" t="str">
        <f t="shared" si="37"/>
        <v>VG</v>
      </c>
      <c r="H24" s="64" t="str">
        <f t="shared" si="38"/>
        <v>G</v>
      </c>
      <c r="I24" s="64" t="str">
        <f t="shared" si="39"/>
        <v>G</v>
      </c>
      <c r="J24" s="64" t="str">
        <f t="shared" si="40"/>
        <v>G</v>
      </c>
      <c r="K24" s="65">
        <v>-6.0000000000000001E-3</v>
      </c>
      <c r="L24" s="64" t="str">
        <f t="shared" si="41"/>
        <v>VG</v>
      </c>
      <c r="M24" s="64" t="str">
        <f t="shared" si="42"/>
        <v>VG</v>
      </c>
      <c r="N24" s="64" t="str">
        <f t="shared" si="43"/>
        <v>NS</v>
      </c>
      <c r="O24" s="64" t="str">
        <f t="shared" si="44"/>
        <v>VG</v>
      </c>
      <c r="P24" s="64">
        <v>0.39400000000000002</v>
      </c>
      <c r="Q24" s="64" t="str">
        <f t="shared" si="45"/>
        <v>VG</v>
      </c>
      <c r="R24" s="64" t="str">
        <f t="shared" si="46"/>
        <v>G</v>
      </c>
      <c r="S24" s="64" t="str">
        <f t="shared" si="47"/>
        <v>G</v>
      </c>
      <c r="T24" s="64" t="str">
        <f t="shared" si="48"/>
        <v>G</v>
      </c>
      <c r="U24" s="64">
        <v>0.84399999999999997</v>
      </c>
      <c r="V24" s="64" t="str">
        <f t="shared" si="49"/>
        <v>G</v>
      </c>
      <c r="W24" s="64" t="str">
        <f t="shared" si="50"/>
        <v>G</v>
      </c>
      <c r="X24" s="64" t="str">
        <f t="shared" si="51"/>
        <v>VG</v>
      </c>
      <c r="Y24" s="64" t="str">
        <f t="shared" si="52"/>
        <v>VG</v>
      </c>
      <c r="Z24" s="66">
        <v>0.73647635295409697</v>
      </c>
      <c r="AA24" s="66">
        <v>0.71217887307743999</v>
      </c>
      <c r="AB24" s="66">
        <v>27.2620221999235</v>
      </c>
      <c r="AC24" s="66">
        <v>24.524223809741301</v>
      </c>
      <c r="AD24" s="66">
        <v>0.51334554351421302</v>
      </c>
      <c r="AE24" s="66">
        <v>0.53648963356486201</v>
      </c>
      <c r="AF24" s="66">
        <v>0.86031266235227699</v>
      </c>
      <c r="AG24" s="66">
        <v>0.80604704905596902</v>
      </c>
      <c r="AH24" s="67" t="s">
        <v>75</v>
      </c>
      <c r="AI24" s="67" t="s">
        <v>75</v>
      </c>
      <c r="AJ24" s="67" t="s">
        <v>73</v>
      </c>
      <c r="AK24" s="67" t="s">
        <v>73</v>
      </c>
      <c r="AL24" s="67" t="s">
        <v>75</v>
      </c>
      <c r="AM24" s="67" t="s">
        <v>75</v>
      </c>
      <c r="AN24" s="67" t="s">
        <v>77</v>
      </c>
      <c r="AO24" s="67" t="s">
        <v>75</v>
      </c>
      <c r="AQ24" s="68" t="s">
        <v>83</v>
      </c>
      <c r="AR24" s="66">
        <v>0.73846200721585697</v>
      </c>
      <c r="AS24" s="66">
        <v>0.73940362028250395</v>
      </c>
      <c r="AT24" s="66">
        <v>26.413443273521001</v>
      </c>
      <c r="AU24" s="66">
        <v>26.218954908900098</v>
      </c>
      <c r="AV24" s="66">
        <v>0.51140785365903696</v>
      </c>
      <c r="AW24" s="66">
        <v>0.510486414821683</v>
      </c>
      <c r="AX24" s="66">
        <v>0.85207820283356694</v>
      </c>
      <c r="AY24" s="66">
        <v>0.85461743340531704</v>
      </c>
      <c r="AZ24" s="67" t="s">
        <v>75</v>
      </c>
      <c r="BA24" s="67" t="s">
        <v>75</v>
      </c>
      <c r="BB24" s="67" t="s">
        <v>73</v>
      </c>
      <c r="BC24" s="67" t="s">
        <v>73</v>
      </c>
      <c r="BD24" s="67" t="s">
        <v>75</v>
      </c>
      <c r="BE24" s="67" t="s">
        <v>75</v>
      </c>
      <c r="BF24" s="67" t="s">
        <v>77</v>
      </c>
      <c r="BG24" s="67" t="s">
        <v>77</v>
      </c>
      <c r="BH24" s="63">
        <f t="shared" si="22"/>
        <v>1</v>
      </c>
      <c r="BI24" s="63" t="s">
        <v>83</v>
      </c>
      <c r="BJ24" s="66">
        <v>0.739728356583635</v>
      </c>
      <c r="BK24" s="66">
        <v>0.74088756788968202</v>
      </c>
      <c r="BL24" s="66">
        <v>26.943030662540899</v>
      </c>
      <c r="BM24" s="66">
        <v>26.625025595358</v>
      </c>
      <c r="BN24" s="66">
        <v>0.51016825010614397</v>
      </c>
      <c r="BO24" s="66">
        <v>0.50903087539983105</v>
      </c>
      <c r="BP24" s="66">
        <v>0.85983829217951901</v>
      </c>
      <c r="BQ24" s="66">
        <v>0.86117403136036696</v>
      </c>
      <c r="BR24" s="63" t="s">
        <v>75</v>
      </c>
      <c r="BS24" s="63" t="s">
        <v>75</v>
      </c>
      <c r="BT24" s="63" t="s">
        <v>73</v>
      </c>
      <c r="BU24" s="63" t="s">
        <v>73</v>
      </c>
      <c r="BV24" s="63" t="s">
        <v>75</v>
      </c>
      <c r="BW24" s="63" t="s">
        <v>75</v>
      </c>
      <c r="BX24" s="63" t="s">
        <v>77</v>
      </c>
      <c r="BY24" s="63" t="s">
        <v>77</v>
      </c>
    </row>
    <row r="25" spans="1:77" s="63" customFormat="1" x14ac:dyDescent="0.3">
      <c r="A25" s="62" t="s">
        <v>82</v>
      </c>
      <c r="B25" s="63">
        <v>23773411</v>
      </c>
      <c r="C25" s="63" t="s">
        <v>9</v>
      </c>
      <c r="D25" s="63" t="s">
        <v>178</v>
      </c>
      <c r="E25" s="77"/>
      <c r="F25" s="64">
        <v>0.81</v>
      </c>
      <c r="G25" s="64" t="str">
        <f t="shared" ref="G25" si="138">IF(F25&gt;0.8,"VG",IF(F25&gt;0.7,"G",IF(F25&gt;0.45,"S","NS")))</f>
        <v>VG</v>
      </c>
      <c r="H25" s="64" t="str">
        <f t="shared" ref="H25" si="139">AI25</f>
        <v>G</v>
      </c>
      <c r="I25" s="64" t="str">
        <f t="shared" ref="I25" si="140">BA25</f>
        <v>G</v>
      </c>
      <c r="J25" s="64" t="str">
        <f t="shared" ref="J25" si="141">BS25</f>
        <v>G</v>
      </c>
      <c r="K25" s="65">
        <v>-6.2E-2</v>
      </c>
      <c r="L25" s="64" t="str">
        <f t="shared" ref="L25" si="142">IF(ABS(K25)&lt;5%,"VG",IF(ABS(K25)&lt;10%,"G",IF(ABS(K25)&lt;15%,"S","NS")))</f>
        <v>G</v>
      </c>
      <c r="M25" s="64" t="str">
        <f t="shared" ref="M25" si="143">AN25</f>
        <v>VG</v>
      </c>
      <c r="N25" s="64" t="str">
        <f t="shared" ref="N25" si="144">BC25</f>
        <v>NS</v>
      </c>
      <c r="O25" s="64" t="str">
        <f t="shared" ref="O25" si="145">BX25</f>
        <v>VG</v>
      </c>
      <c r="P25" s="64">
        <v>0.44</v>
      </c>
      <c r="Q25" s="64" t="str">
        <f t="shared" ref="Q25" si="146">IF(P25&lt;=0.5,"VG",IF(P25&lt;=0.6,"G",IF(P25&lt;=0.7,"S","NS")))</f>
        <v>VG</v>
      </c>
      <c r="R25" s="64" t="str">
        <f t="shared" ref="R25" si="147">AM25</f>
        <v>G</v>
      </c>
      <c r="S25" s="64" t="str">
        <f t="shared" ref="S25" si="148">BE25</f>
        <v>G</v>
      </c>
      <c r="T25" s="64" t="str">
        <f t="shared" ref="T25" si="149">BW25</f>
        <v>G</v>
      </c>
      <c r="U25" s="64">
        <v>0.81</v>
      </c>
      <c r="V25" s="64" t="str">
        <f t="shared" ref="V25" si="150">IF(U25&gt;0.85,"VG",IF(U25&gt;0.75,"G",IF(U25&gt;0.6,"S","NS")))</f>
        <v>G</v>
      </c>
      <c r="W25" s="64" t="str">
        <f t="shared" ref="W25" si="151">AO25</f>
        <v>G</v>
      </c>
      <c r="X25" s="64" t="str">
        <f t="shared" ref="X25" si="152">BG25</f>
        <v>VG</v>
      </c>
      <c r="Y25" s="64" t="str">
        <f t="shared" ref="Y25" si="153">BY25</f>
        <v>VG</v>
      </c>
      <c r="Z25" s="66">
        <v>0.73647635295409697</v>
      </c>
      <c r="AA25" s="66">
        <v>0.71217887307743999</v>
      </c>
      <c r="AB25" s="66">
        <v>27.2620221999235</v>
      </c>
      <c r="AC25" s="66">
        <v>24.524223809741301</v>
      </c>
      <c r="AD25" s="66">
        <v>0.51334554351421302</v>
      </c>
      <c r="AE25" s="66">
        <v>0.53648963356486201</v>
      </c>
      <c r="AF25" s="66">
        <v>0.86031266235227699</v>
      </c>
      <c r="AG25" s="66">
        <v>0.80604704905596902</v>
      </c>
      <c r="AH25" s="67" t="s">
        <v>75</v>
      </c>
      <c r="AI25" s="67" t="s">
        <v>75</v>
      </c>
      <c r="AJ25" s="67" t="s">
        <v>73</v>
      </c>
      <c r="AK25" s="67" t="s">
        <v>73</v>
      </c>
      <c r="AL25" s="67" t="s">
        <v>75</v>
      </c>
      <c r="AM25" s="67" t="s">
        <v>75</v>
      </c>
      <c r="AN25" s="67" t="s">
        <v>77</v>
      </c>
      <c r="AO25" s="67" t="s">
        <v>75</v>
      </c>
      <c r="AQ25" s="68" t="s">
        <v>83</v>
      </c>
      <c r="AR25" s="66">
        <v>0.73846200721585697</v>
      </c>
      <c r="AS25" s="66">
        <v>0.73940362028250395</v>
      </c>
      <c r="AT25" s="66">
        <v>26.413443273521001</v>
      </c>
      <c r="AU25" s="66">
        <v>26.218954908900098</v>
      </c>
      <c r="AV25" s="66">
        <v>0.51140785365903696</v>
      </c>
      <c r="AW25" s="66">
        <v>0.510486414821683</v>
      </c>
      <c r="AX25" s="66">
        <v>0.85207820283356694</v>
      </c>
      <c r="AY25" s="66">
        <v>0.85461743340531704</v>
      </c>
      <c r="AZ25" s="67" t="s">
        <v>75</v>
      </c>
      <c r="BA25" s="67" t="s">
        <v>75</v>
      </c>
      <c r="BB25" s="67" t="s">
        <v>73</v>
      </c>
      <c r="BC25" s="67" t="s">
        <v>73</v>
      </c>
      <c r="BD25" s="67" t="s">
        <v>75</v>
      </c>
      <c r="BE25" s="67" t="s">
        <v>75</v>
      </c>
      <c r="BF25" s="67" t="s">
        <v>77</v>
      </c>
      <c r="BG25" s="67" t="s">
        <v>77</v>
      </c>
      <c r="BH25" s="63">
        <f t="shared" ref="BH25" si="154">IF(BI25=AQ25,1,0)</f>
        <v>1</v>
      </c>
      <c r="BI25" s="63" t="s">
        <v>83</v>
      </c>
      <c r="BJ25" s="66">
        <v>0.739728356583635</v>
      </c>
      <c r="BK25" s="66">
        <v>0.74088756788968202</v>
      </c>
      <c r="BL25" s="66">
        <v>26.943030662540899</v>
      </c>
      <c r="BM25" s="66">
        <v>26.625025595358</v>
      </c>
      <c r="BN25" s="66">
        <v>0.51016825010614397</v>
      </c>
      <c r="BO25" s="66">
        <v>0.50903087539983105</v>
      </c>
      <c r="BP25" s="66">
        <v>0.85983829217951901</v>
      </c>
      <c r="BQ25" s="66">
        <v>0.86117403136036696</v>
      </c>
      <c r="BR25" s="63" t="s">
        <v>75</v>
      </c>
      <c r="BS25" s="63" t="s">
        <v>75</v>
      </c>
      <c r="BT25" s="63" t="s">
        <v>73</v>
      </c>
      <c r="BU25" s="63" t="s">
        <v>73</v>
      </c>
      <c r="BV25" s="63" t="s">
        <v>75</v>
      </c>
      <c r="BW25" s="63" t="s">
        <v>75</v>
      </c>
      <c r="BX25" s="63" t="s">
        <v>77</v>
      </c>
      <c r="BY25" s="63" t="s">
        <v>77</v>
      </c>
    </row>
    <row r="26" spans="1:77" s="69" customFormat="1" x14ac:dyDescent="0.3">
      <c r="A26" s="72"/>
      <c r="E26" s="80"/>
      <c r="F26" s="70"/>
      <c r="G26" s="70"/>
      <c r="H26" s="70"/>
      <c r="I26" s="70"/>
      <c r="J26" s="70"/>
      <c r="K26" s="71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3"/>
      <c r="AA26" s="73"/>
      <c r="AB26" s="73"/>
      <c r="AC26" s="73"/>
      <c r="AD26" s="73"/>
      <c r="AE26" s="73"/>
      <c r="AF26" s="73"/>
      <c r="AG26" s="73"/>
      <c r="AH26" s="74"/>
      <c r="AI26" s="74"/>
      <c r="AJ26" s="74"/>
      <c r="AK26" s="74"/>
      <c r="AL26" s="74"/>
      <c r="AM26" s="74"/>
      <c r="AN26" s="74"/>
      <c r="AO26" s="74"/>
      <c r="AQ26" s="75"/>
      <c r="AR26" s="73"/>
      <c r="AS26" s="73"/>
      <c r="AT26" s="73"/>
      <c r="AU26" s="73"/>
      <c r="AV26" s="73"/>
      <c r="AW26" s="73"/>
      <c r="AX26" s="73"/>
      <c r="AY26" s="73"/>
      <c r="AZ26" s="74"/>
      <c r="BA26" s="74"/>
      <c r="BB26" s="74"/>
      <c r="BC26" s="74"/>
      <c r="BD26" s="74"/>
      <c r="BE26" s="74"/>
      <c r="BF26" s="74"/>
      <c r="BG26" s="74"/>
      <c r="BJ26" s="73"/>
      <c r="BK26" s="73"/>
      <c r="BL26" s="73"/>
      <c r="BM26" s="73"/>
      <c r="BN26" s="73"/>
      <c r="BO26" s="73"/>
      <c r="BP26" s="73"/>
      <c r="BQ26" s="73"/>
    </row>
    <row r="27" spans="1:77" s="63" customFormat="1" x14ac:dyDescent="0.3">
      <c r="A27" s="62">
        <v>14162200</v>
      </c>
      <c r="B27" s="63">
        <v>23773405</v>
      </c>
      <c r="C27" s="63" t="s">
        <v>10</v>
      </c>
      <c r="D27" s="63" t="s">
        <v>172</v>
      </c>
      <c r="E27" s="77"/>
      <c r="F27" s="64">
        <v>0.52400000000000002</v>
      </c>
      <c r="G27" s="64" t="str">
        <f t="shared" si="37"/>
        <v>S</v>
      </c>
      <c r="H27" s="64" t="str">
        <f t="shared" si="38"/>
        <v>S</v>
      </c>
      <c r="I27" s="64" t="str">
        <f t="shared" si="39"/>
        <v>S</v>
      </c>
      <c r="J27" s="64" t="str">
        <f t="shared" si="40"/>
        <v>S</v>
      </c>
      <c r="K27" s="65">
        <v>-4.2999999999999997E-2</v>
      </c>
      <c r="L27" s="64" t="str">
        <f t="shared" si="41"/>
        <v>VG</v>
      </c>
      <c r="M27" s="64" t="str">
        <f t="shared" si="42"/>
        <v>S</v>
      </c>
      <c r="N27" s="64" t="str">
        <f t="shared" si="43"/>
        <v>NS</v>
      </c>
      <c r="O27" s="64" t="str">
        <f t="shared" si="44"/>
        <v>S</v>
      </c>
      <c r="P27" s="64">
        <v>0.68799999999999994</v>
      </c>
      <c r="Q27" s="64" t="str">
        <f t="shared" si="45"/>
        <v>S</v>
      </c>
      <c r="R27" s="64" t="str">
        <f t="shared" si="46"/>
        <v>NS</v>
      </c>
      <c r="S27" s="64" t="str">
        <f t="shared" si="47"/>
        <v>S</v>
      </c>
      <c r="T27" s="64" t="str">
        <f t="shared" si="48"/>
        <v>S</v>
      </c>
      <c r="U27" s="64">
        <v>0.59899999999999998</v>
      </c>
      <c r="V27" s="64" t="str">
        <f t="shared" si="49"/>
        <v>NS</v>
      </c>
      <c r="W27" s="64" t="str">
        <f t="shared" si="50"/>
        <v>NS</v>
      </c>
      <c r="X27" s="64" t="str">
        <f t="shared" si="51"/>
        <v>S</v>
      </c>
      <c r="Y27" s="64" t="str">
        <f t="shared" si="52"/>
        <v>S</v>
      </c>
      <c r="Z27" s="66">
        <v>0.61474935919165996</v>
      </c>
      <c r="AA27" s="66">
        <v>0.50541865349041004</v>
      </c>
      <c r="AB27" s="66">
        <v>23.505529061268899</v>
      </c>
      <c r="AC27" s="66">
        <v>20.7573483741354</v>
      </c>
      <c r="AD27" s="66">
        <v>0.62068562155759599</v>
      </c>
      <c r="AE27" s="66">
        <v>0.70326477695786105</v>
      </c>
      <c r="AF27" s="66">
        <v>0.70620903477716401</v>
      </c>
      <c r="AG27" s="66">
        <v>0.59088709824975805</v>
      </c>
      <c r="AH27" s="67" t="s">
        <v>76</v>
      </c>
      <c r="AI27" s="67" t="s">
        <v>76</v>
      </c>
      <c r="AJ27" s="67" t="s">
        <v>73</v>
      </c>
      <c r="AK27" s="67" t="s">
        <v>73</v>
      </c>
      <c r="AL27" s="67" t="s">
        <v>76</v>
      </c>
      <c r="AM27" s="67" t="s">
        <v>73</v>
      </c>
      <c r="AN27" s="67" t="s">
        <v>76</v>
      </c>
      <c r="AO27" s="67" t="s">
        <v>73</v>
      </c>
      <c r="AQ27" s="68" t="s">
        <v>84</v>
      </c>
      <c r="AR27" s="66">
        <v>0.65361168481487997</v>
      </c>
      <c r="AS27" s="66">
        <v>0.62891701080685203</v>
      </c>
      <c r="AT27" s="66">
        <v>19.157711222465299</v>
      </c>
      <c r="AU27" s="66">
        <v>19.6352986175783</v>
      </c>
      <c r="AV27" s="66">
        <v>0.58854763204444205</v>
      </c>
      <c r="AW27" s="66">
        <v>0.60916581420262605</v>
      </c>
      <c r="AX27" s="66">
        <v>0.71557078302967803</v>
      </c>
      <c r="AY27" s="66">
        <v>0.69834539597761702</v>
      </c>
      <c r="AZ27" s="67" t="s">
        <v>76</v>
      </c>
      <c r="BA27" s="67" t="s">
        <v>76</v>
      </c>
      <c r="BB27" s="67" t="s">
        <v>73</v>
      </c>
      <c r="BC27" s="67" t="s">
        <v>73</v>
      </c>
      <c r="BD27" s="67" t="s">
        <v>75</v>
      </c>
      <c r="BE27" s="67" t="s">
        <v>76</v>
      </c>
      <c r="BF27" s="67" t="s">
        <v>76</v>
      </c>
      <c r="BG27" s="67" t="s">
        <v>76</v>
      </c>
      <c r="BH27" s="63">
        <f t="shared" si="22"/>
        <v>1</v>
      </c>
      <c r="BI27" s="63" t="s">
        <v>84</v>
      </c>
      <c r="BJ27" s="66">
        <v>0.61216899059697905</v>
      </c>
      <c r="BK27" s="66">
        <v>0.58873650283311596</v>
      </c>
      <c r="BL27" s="66">
        <v>23.1104136912037</v>
      </c>
      <c r="BM27" s="66">
        <v>22.9050585976862</v>
      </c>
      <c r="BN27" s="66">
        <v>0.62276079629583403</v>
      </c>
      <c r="BO27" s="66">
        <v>0.64129829031963304</v>
      </c>
      <c r="BP27" s="66">
        <v>0.702161749198008</v>
      </c>
      <c r="BQ27" s="66">
        <v>0.683585110815213</v>
      </c>
      <c r="BR27" s="63" t="s">
        <v>76</v>
      </c>
      <c r="BS27" s="63" t="s">
        <v>76</v>
      </c>
      <c r="BT27" s="63" t="s">
        <v>73</v>
      </c>
      <c r="BU27" s="63" t="s">
        <v>73</v>
      </c>
      <c r="BV27" s="63" t="s">
        <v>76</v>
      </c>
      <c r="BW27" s="63" t="s">
        <v>76</v>
      </c>
      <c r="BX27" s="63" t="s">
        <v>76</v>
      </c>
      <c r="BY27" s="63" t="s">
        <v>76</v>
      </c>
    </row>
    <row r="28" spans="1:77" s="47" customFormat="1" x14ac:dyDescent="0.3">
      <c r="A28" s="48">
        <v>14162200</v>
      </c>
      <c r="B28" s="47">
        <v>23773405</v>
      </c>
      <c r="C28" s="47" t="s">
        <v>10</v>
      </c>
      <c r="D28" s="47" t="s">
        <v>178</v>
      </c>
      <c r="E28" s="108"/>
      <c r="F28" s="49">
        <v>0.43</v>
      </c>
      <c r="G28" s="49" t="str">
        <f t="shared" ref="G28" si="155">IF(F28&gt;0.8,"VG",IF(F28&gt;0.7,"G",IF(F28&gt;0.45,"S","NS")))</f>
        <v>NS</v>
      </c>
      <c r="H28" s="49" t="str">
        <f t="shared" ref="H28" si="156">AI28</f>
        <v>S</v>
      </c>
      <c r="I28" s="49" t="str">
        <f t="shared" ref="I28" si="157">BA28</f>
        <v>S</v>
      </c>
      <c r="J28" s="49" t="str">
        <f t="shared" ref="J28" si="158">BS28</f>
        <v>S</v>
      </c>
      <c r="K28" s="50">
        <v>-0.13400000000000001</v>
      </c>
      <c r="L28" s="49" t="str">
        <f t="shared" ref="L28" si="159">IF(ABS(K28)&lt;5%,"VG",IF(ABS(K28)&lt;10%,"G",IF(ABS(K28)&lt;15%,"S","NS")))</f>
        <v>S</v>
      </c>
      <c r="M28" s="49" t="str">
        <f t="shared" ref="M28" si="160">AN28</f>
        <v>S</v>
      </c>
      <c r="N28" s="49" t="str">
        <f t="shared" ref="N28" si="161">BC28</f>
        <v>NS</v>
      </c>
      <c r="O28" s="49" t="str">
        <f t="shared" ref="O28" si="162">BX28</f>
        <v>S</v>
      </c>
      <c r="P28" s="49">
        <v>0.74</v>
      </c>
      <c r="Q28" s="49" t="str">
        <f t="shared" ref="Q28" si="163">IF(P28&lt;=0.5,"VG",IF(P28&lt;=0.6,"G",IF(P28&lt;=0.7,"S","NS")))</f>
        <v>NS</v>
      </c>
      <c r="R28" s="49" t="str">
        <f t="shared" ref="R28" si="164">AM28</f>
        <v>NS</v>
      </c>
      <c r="S28" s="49" t="str">
        <f t="shared" ref="S28" si="165">BE28</f>
        <v>S</v>
      </c>
      <c r="T28" s="49" t="str">
        <f t="shared" ref="T28" si="166">BW28</f>
        <v>S</v>
      </c>
      <c r="U28" s="49">
        <v>0.56000000000000005</v>
      </c>
      <c r="V28" s="49" t="str">
        <f t="shared" ref="V28" si="167">IF(U28&gt;0.85,"VG",IF(U28&gt;0.75,"G",IF(U28&gt;0.6,"S","NS")))</f>
        <v>NS</v>
      </c>
      <c r="W28" s="49" t="str">
        <f t="shared" ref="W28" si="168">AO28</f>
        <v>NS</v>
      </c>
      <c r="X28" s="49" t="str">
        <f t="shared" ref="X28" si="169">BG28</f>
        <v>S</v>
      </c>
      <c r="Y28" s="49" t="str">
        <f t="shared" ref="Y28" si="170">BY28</f>
        <v>S</v>
      </c>
      <c r="Z28" s="51">
        <v>0.61474935919165996</v>
      </c>
      <c r="AA28" s="51">
        <v>0.50541865349041004</v>
      </c>
      <c r="AB28" s="51">
        <v>23.505529061268899</v>
      </c>
      <c r="AC28" s="51">
        <v>20.7573483741354</v>
      </c>
      <c r="AD28" s="51">
        <v>0.62068562155759599</v>
      </c>
      <c r="AE28" s="51">
        <v>0.70326477695786105</v>
      </c>
      <c r="AF28" s="51">
        <v>0.70620903477716401</v>
      </c>
      <c r="AG28" s="51">
        <v>0.59088709824975805</v>
      </c>
      <c r="AH28" s="52" t="s">
        <v>76</v>
      </c>
      <c r="AI28" s="52" t="s">
        <v>76</v>
      </c>
      <c r="AJ28" s="52" t="s">
        <v>73</v>
      </c>
      <c r="AK28" s="52" t="s">
        <v>73</v>
      </c>
      <c r="AL28" s="52" t="s">
        <v>76</v>
      </c>
      <c r="AM28" s="52" t="s">
        <v>73</v>
      </c>
      <c r="AN28" s="52" t="s">
        <v>76</v>
      </c>
      <c r="AO28" s="52" t="s">
        <v>73</v>
      </c>
      <c r="AQ28" s="53" t="s">
        <v>84</v>
      </c>
      <c r="AR28" s="51">
        <v>0.65361168481487997</v>
      </c>
      <c r="AS28" s="51">
        <v>0.62891701080685203</v>
      </c>
      <c r="AT28" s="51">
        <v>19.157711222465299</v>
      </c>
      <c r="AU28" s="51">
        <v>19.6352986175783</v>
      </c>
      <c r="AV28" s="51">
        <v>0.58854763204444205</v>
      </c>
      <c r="AW28" s="51">
        <v>0.60916581420262605</v>
      </c>
      <c r="AX28" s="51">
        <v>0.71557078302967803</v>
      </c>
      <c r="AY28" s="51">
        <v>0.69834539597761702</v>
      </c>
      <c r="AZ28" s="52" t="s">
        <v>76</v>
      </c>
      <c r="BA28" s="52" t="s">
        <v>76</v>
      </c>
      <c r="BB28" s="52" t="s">
        <v>73</v>
      </c>
      <c r="BC28" s="52" t="s">
        <v>73</v>
      </c>
      <c r="BD28" s="52" t="s">
        <v>75</v>
      </c>
      <c r="BE28" s="52" t="s">
        <v>76</v>
      </c>
      <c r="BF28" s="52" t="s">
        <v>76</v>
      </c>
      <c r="BG28" s="52" t="s">
        <v>76</v>
      </c>
      <c r="BH28" s="47">
        <f t="shared" ref="BH28" si="171">IF(BI28=AQ28,1,0)</f>
        <v>1</v>
      </c>
      <c r="BI28" s="47" t="s">
        <v>84</v>
      </c>
      <c r="BJ28" s="51">
        <v>0.61216899059697905</v>
      </c>
      <c r="BK28" s="51">
        <v>0.58873650283311596</v>
      </c>
      <c r="BL28" s="51">
        <v>23.1104136912037</v>
      </c>
      <c r="BM28" s="51">
        <v>22.9050585976862</v>
      </c>
      <c r="BN28" s="51">
        <v>0.62276079629583403</v>
      </c>
      <c r="BO28" s="51">
        <v>0.64129829031963304</v>
      </c>
      <c r="BP28" s="51">
        <v>0.702161749198008</v>
      </c>
      <c r="BQ28" s="51">
        <v>0.683585110815213</v>
      </c>
      <c r="BR28" s="47" t="s">
        <v>76</v>
      </c>
      <c r="BS28" s="47" t="s">
        <v>76</v>
      </c>
      <c r="BT28" s="47" t="s">
        <v>73</v>
      </c>
      <c r="BU28" s="47" t="s">
        <v>73</v>
      </c>
      <c r="BV28" s="47" t="s">
        <v>76</v>
      </c>
      <c r="BW28" s="47" t="s">
        <v>76</v>
      </c>
      <c r="BX28" s="47" t="s">
        <v>76</v>
      </c>
      <c r="BY28" s="47" t="s">
        <v>76</v>
      </c>
    </row>
    <row r="29" spans="1:77" s="69" customFormat="1" x14ac:dyDescent="0.3">
      <c r="A29" s="72"/>
      <c r="E29" s="80"/>
      <c r="F29" s="70"/>
      <c r="G29" s="70"/>
      <c r="H29" s="70"/>
      <c r="I29" s="70"/>
      <c r="J29" s="70"/>
      <c r="K29" s="71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3"/>
      <c r="AA29" s="73"/>
      <c r="AB29" s="73"/>
      <c r="AC29" s="73"/>
      <c r="AD29" s="73"/>
      <c r="AE29" s="73"/>
      <c r="AF29" s="73"/>
      <c r="AG29" s="73"/>
      <c r="AH29" s="74"/>
      <c r="AI29" s="74"/>
      <c r="AJ29" s="74"/>
      <c r="AK29" s="74"/>
      <c r="AL29" s="74"/>
      <c r="AM29" s="74"/>
      <c r="AN29" s="74"/>
      <c r="AO29" s="74"/>
      <c r="AQ29" s="75"/>
      <c r="AR29" s="73"/>
      <c r="AS29" s="73"/>
      <c r="AT29" s="73"/>
      <c r="AU29" s="73"/>
      <c r="AV29" s="73"/>
      <c r="AW29" s="73"/>
      <c r="AX29" s="73"/>
      <c r="AY29" s="73"/>
      <c r="AZ29" s="74"/>
      <c r="BA29" s="74"/>
      <c r="BB29" s="74"/>
      <c r="BC29" s="74"/>
      <c r="BD29" s="74"/>
      <c r="BE29" s="74"/>
      <c r="BF29" s="74"/>
      <c r="BG29" s="74"/>
      <c r="BJ29" s="73"/>
      <c r="BK29" s="73"/>
      <c r="BL29" s="73"/>
      <c r="BM29" s="73"/>
      <c r="BN29" s="73"/>
      <c r="BO29" s="73"/>
      <c r="BP29" s="73"/>
      <c r="BQ29" s="73"/>
    </row>
    <row r="30" spans="1:77" s="63" customFormat="1" x14ac:dyDescent="0.3">
      <c r="A30" s="62">
        <v>14162500</v>
      </c>
      <c r="B30" s="63">
        <v>23772909</v>
      </c>
      <c r="C30" s="63" t="s">
        <v>11</v>
      </c>
      <c r="D30" s="63" t="s">
        <v>179</v>
      </c>
      <c r="E30" s="77"/>
      <c r="F30" s="64">
        <v>0.68</v>
      </c>
      <c r="G30" s="64" t="str">
        <f t="shared" si="37"/>
        <v>S</v>
      </c>
      <c r="H30" s="64" t="str">
        <f t="shared" si="38"/>
        <v>S</v>
      </c>
      <c r="I30" s="64" t="str">
        <f t="shared" si="39"/>
        <v>VG</v>
      </c>
      <c r="J30" s="64" t="str">
        <f t="shared" si="40"/>
        <v>G</v>
      </c>
      <c r="K30" s="65">
        <v>6.0000000000000001E-3</v>
      </c>
      <c r="L30" s="65" t="str">
        <f t="shared" si="41"/>
        <v>VG</v>
      </c>
      <c r="M30" s="64" t="str">
        <f t="shared" si="42"/>
        <v>G</v>
      </c>
      <c r="N30" s="64" t="str">
        <f t="shared" si="43"/>
        <v>G</v>
      </c>
      <c r="O30" s="64" t="str">
        <f t="shared" si="44"/>
        <v>G</v>
      </c>
      <c r="P30" s="64">
        <v>0.56999999999999995</v>
      </c>
      <c r="Q30" s="64" t="str">
        <f t="shared" si="45"/>
        <v>G</v>
      </c>
      <c r="R30" s="64" t="str">
        <f t="shared" si="46"/>
        <v>G</v>
      </c>
      <c r="S30" s="64" t="str">
        <f t="shared" si="47"/>
        <v>VG</v>
      </c>
      <c r="T30" s="64" t="str">
        <f t="shared" si="48"/>
        <v>VG</v>
      </c>
      <c r="U30" s="64">
        <v>0.78</v>
      </c>
      <c r="V30" s="64" t="str">
        <f t="shared" si="49"/>
        <v>G</v>
      </c>
      <c r="W30" s="64" t="str">
        <f t="shared" si="50"/>
        <v>S</v>
      </c>
      <c r="X30" s="64" t="str">
        <f t="shared" si="51"/>
        <v>G</v>
      </c>
      <c r="Y30" s="64" t="str">
        <f t="shared" si="52"/>
        <v>G</v>
      </c>
      <c r="Z30" s="66">
        <v>0.76488069174801598</v>
      </c>
      <c r="AA30" s="66">
        <v>0.68991725054118203</v>
      </c>
      <c r="AB30" s="66">
        <v>10.1443382784535</v>
      </c>
      <c r="AC30" s="66">
        <v>7.1222258413468396</v>
      </c>
      <c r="AD30" s="66">
        <v>0.484891027192693</v>
      </c>
      <c r="AE30" s="66">
        <v>0.55685074253234002</v>
      </c>
      <c r="AF30" s="66">
        <v>0.81843746163333897</v>
      </c>
      <c r="AG30" s="66">
        <v>0.72999307079166997</v>
      </c>
      <c r="AH30" s="67" t="s">
        <v>75</v>
      </c>
      <c r="AI30" s="67" t="s">
        <v>76</v>
      </c>
      <c r="AJ30" s="67" t="s">
        <v>76</v>
      </c>
      <c r="AK30" s="67" t="s">
        <v>75</v>
      </c>
      <c r="AL30" s="67" t="s">
        <v>77</v>
      </c>
      <c r="AM30" s="67" t="s">
        <v>75</v>
      </c>
      <c r="AN30" s="67" t="s">
        <v>75</v>
      </c>
      <c r="AO30" s="67" t="s">
        <v>76</v>
      </c>
      <c r="AQ30" s="68" t="s">
        <v>85</v>
      </c>
      <c r="AR30" s="66">
        <v>0.79347932251418196</v>
      </c>
      <c r="AS30" s="66">
        <v>0.80273521066028797</v>
      </c>
      <c r="AT30" s="66">
        <v>6.4806978964083202</v>
      </c>
      <c r="AU30" s="66">
        <v>5.7980864326347703</v>
      </c>
      <c r="AV30" s="66">
        <v>0.454445461508659</v>
      </c>
      <c r="AW30" s="66">
        <v>0.444145009360357</v>
      </c>
      <c r="AX30" s="66">
        <v>0.82084976638971097</v>
      </c>
      <c r="AY30" s="66">
        <v>0.82746101549721796</v>
      </c>
      <c r="AZ30" s="67" t="s">
        <v>75</v>
      </c>
      <c r="BA30" s="67" t="s">
        <v>77</v>
      </c>
      <c r="BB30" s="67" t="s">
        <v>75</v>
      </c>
      <c r="BC30" s="67" t="s">
        <v>75</v>
      </c>
      <c r="BD30" s="67" t="s">
        <v>77</v>
      </c>
      <c r="BE30" s="67" t="s">
        <v>77</v>
      </c>
      <c r="BF30" s="67" t="s">
        <v>75</v>
      </c>
      <c r="BG30" s="67" t="s">
        <v>75</v>
      </c>
      <c r="BH30" s="63">
        <f t="shared" si="22"/>
        <v>1</v>
      </c>
      <c r="BI30" s="63" t="s">
        <v>85</v>
      </c>
      <c r="BJ30" s="66">
        <v>0.77201057728846201</v>
      </c>
      <c r="BK30" s="66">
        <v>0.78145064939357001</v>
      </c>
      <c r="BL30" s="66">
        <v>8.3086932198694807</v>
      </c>
      <c r="BM30" s="66">
        <v>6.9422442839524603</v>
      </c>
      <c r="BN30" s="66">
        <v>0.47748237947754502</v>
      </c>
      <c r="BO30" s="66">
        <v>0.46749262091120802</v>
      </c>
      <c r="BP30" s="66">
        <v>0.81530771590621798</v>
      </c>
      <c r="BQ30" s="66">
        <v>0.81882056470473397</v>
      </c>
      <c r="BR30" s="63" t="s">
        <v>75</v>
      </c>
      <c r="BS30" s="63" t="s">
        <v>75</v>
      </c>
      <c r="BT30" s="63" t="s">
        <v>75</v>
      </c>
      <c r="BU30" s="63" t="s">
        <v>75</v>
      </c>
      <c r="BV30" s="63" t="s">
        <v>77</v>
      </c>
      <c r="BW30" s="63" t="s">
        <v>77</v>
      </c>
      <c r="BX30" s="63" t="s">
        <v>75</v>
      </c>
      <c r="BY30" s="63" t="s">
        <v>75</v>
      </c>
    </row>
    <row r="31" spans="1:77" s="63" customFormat="1" x14ac:dyDescent="0.3">
      <c r="A31" s="62">
        <v>14162500</v>
      </c>
      <c r="B31" s="63">
        <v>23772909</v>
      </c>
      <c r="C31" s="63" t="s">
        <v>11</v>
      </c>
      <c r="D31" s="63" t="s">
        <v>178</v>
      </c>
      <c r="E31" s="79"/>
      <c r="F31" s="64">
        <v>0.54</v>
      </c>
      <c r="G31" s="64" t="str">
        <f t="shared" ref="G31" si="172">IF(F31&gt;0.8,"VG",IF(F31&gt;0.7,"G",IF(F31&gt;0.45,"S","NS")))</f>
        <v>S</v>
      </c>
      <c r="H31" s="64" t="str">
        <f t="shared" ref="H31" si="173">AI31</f>
        <v>S</v>
      </c>
      <c r="I31" s="64" t="str">
        <f t="shared" ref="I31" si="174">BA31</f>
        <v>VG</v>
      </c>
      <c r="J31" s="64" t="str">
        <f t="shared" ref="J31" si="175">BS31</f>
        <v>G</v>
      </c>
      <c r="K31" s="65">
        <v>-2.5000000000000001E-2</v>
      </c>
      <c r="L31" s="65" t="str">
        <f t="shared" ref="L31" si="176">IF(ABS(K31)&lt;5%,"VG",IF(ABS(K31)&lt;10%,"G",IF(ABS(K31)&lt;15%,"S","NS")))</f>
        <v>VG</v>
      </c>
      <c r="M31" s="64" t="str">
        <f t="shared" ref="M31" si="177">AN31</f>
        <v>G</v>
      </c>
      <c r="N31" s="64" t="str">
        <f t="shared" ref="N31" si="178">BC31</f>
        <v>G</v>
      </c>
      <c r="O31" s="64" t="str">
        <f t="shared" ref="O31" si="179">BX31</f>
        <v>G</v>
      </c>
      <c r="P31" s="64">
        <v>0.67</v>
      </c>
      <c r="Q31" s="64" t="str">
        <f t="shared" ref="Q31" si="180">IF(P31&lt;=0.5,"VG",IF(P31&lt;=0.6,"G",IF(P31&lt;=0.7,"S","NS")))</f>
        <v>S</v>
      </c>
      <c r="R31" s="64" t="str">
        <f t="shared" ref="R31" si="181">AM31</f>
        <v>G</v>
      </c>
      <c r="S31" s="64" t="str">
        <f t="shared" ref="S31" si="182">BE31</f>
        <v>VG</v>
      </c>
      <c r="T31" s="64" t="str">
        <f t="shared" ref="T31" si="183">BW31</f>
        <v>VG</v>
      </c>
      <c r="U31" s="64">
        <v>0.69</v>
      </c>
      <c r="V31" s="64" t="str">
        <f t="shared" ref="V31" si="184">IF(U31&gt;0.85,"VG",IF(U31&gt;0.75,"G",IF(U31&gt;0.6,"S","NS")))</f>
        <v>S</v>
      </c>
      <c r="W31" s="64" t="str">
        <f t="shared" ref="W31" si="185">AO31</f>
        <v>S</v>
      </c>
      <c r="X31" s="64" t="str">
        <f t="shared" ref="X31" si="186">BG31</f>
        <v>G</v>
      </c>
      <c r="Y31" s="64" t="str">
        <f t="shared" ref="Y31" si="187">BY31</f>
        <v>G</v>
      </c>
      <c r="Z31" s="66">
        <v>0.76488069174801598</v>
      </c>
      <c r="AA31" s="66">
        <v>0.68991725054118203</v>
      </c>
      <c r="AB31" s="66">
        <v>10.1443382784535</v>
      </c>
      <c r="AC31" s="66">
        <v>7.1222258413468396</v>
      </c>
      <c r="AD31" s="66">
        <v>0.484891027192693</v>
      </c>
      <c r="AE31" s="66">
        <v>0.55685074253234002</v>
      </c>
      <c r="AF31" s="66">
        <v>0.81843746163333897</v>
      </c>
      <c r="AG31" s="66">
        <v>0.72999307079166997</v>
      </c>
      <c r="AH31" s="67" t="s">
        <v>75</v>
      </c>
      <c r="AI31" s="67" t="s">
        <v>76</v>
      </c>
      <c r="AJ31" s="67" t="s">
        <v>76</v>
      </c>
      <c r="AK31" s="67" t="s">
        <v>75</v>
      </c>
      <c r="AL31" s="67" t="s">
        <v>77</v>
      </c>
      <c r="AM31" s="67" t="s">
        <v>75</v>
      </c>
      <c r="AN31" s="67" t="s">
        <v>75</v>
      </c>
      <c r="AO31" s="67" t="s">
        <v>76</v>
      </c>
      <c r="AQ31" s="68" t="s">
        <v>85</v>
      </c>
      <c r="AR31" s="66">
        <v>0.79347932251418196</v>
      </c>
      <c r="AS31" s="66">
        <v>0.80273521066028797</v>
      </c>
      <c r="AT31" s="66">
        <v>6.4806978964083202</v>
      </c>
      <c r="AU31" s="66">
        <v>5.7980864326347703</v>
      </c>
      <c r="AV31" s="66">
        <v>0.454445461508659</v>
      </c>
      <c r="AW31" s="66">
        <v>0.444145009360357</v>
      </c>
      <c r="AX31" s="66">
        <v>0.82084976638971097</v>
      </c>
      <c r="AY31" s="66">
        <v>0.82746101549721796</v>
      </c>
      <c r="AZ31" s="67" t="s">
        <v>75</v>
      </c>
      <c r="BA31" s="67" t="s">
        <v>77</v>
      </c>
      <c r="BB31" s="67" t="s">
        <v>75</v>
      </c>
      <c r="BC31" s="67" t="s">
        <v>75</v>
      </c>
      <c r="BD31" s="67" t="s">
        <v>77</v>
      </c>
      <c r="BE31" s="67" t="s">
        <v>77</v>
      </c>
      <c r="BF31" s="67" t="s">
        <v>75</v>
      </c>
      <c r="BG31" s="67" t="s">
        <v>75</v>
      </c>
      <c r="BH31" s="63">
        <f t="shared" ref="BH31" si="188">IF(BI31=AQ31,1,0)</f>
        <v>1</v>
      </c>
      <c r="BI31" s="63" t="s">
        <v>85</v>
      </c>
      <c r="BJ31" s="66">
        <v>0.77201057728846201</v>
      </c>
      <c r="BK31" s="66">
        <v>0.78145064939357001</v>
      </c>
      <c r="BL31" s="66">
        <v>8.3086932198694807</v>
      </c>
      <c r="BM31" s="66">
        <v>6.9422442839524603</v>
      </c>
      <c r="BN31" s="66">
        <v>0.47748237947754502</v>
      </c>
      <c r="BO31" s="66">
        <v>0.46749262091120802</v>
      </c>
      <c r="BP31" s="66">
        <v>0.81530771590621798</v>
      </c>
      <c r="BQ31" s="66">
        <v>0.81882056470473397</v>
      </c>
      <c r="BR31" s="63" t="s">
        <v>75</v>
      </c>
      <c r="BS31" s="63" t="s">
        <v>75</v>
      </c>
      <c r="BT31" s="63" t="s">
        <v>75</v>
      </c>
      <c r="BU31" s="63" t="s">
        <v>75</v>
      </c>
      <c r="BV31" s="63" t="s">
        <v>77</v>
      </c>
      <c r="BW31" s="63" t="s">
        <v>77</v>
      </c>
      <c r="BX31" s="63" t="s">
        <v>75</v>
      </c>
      <c r="BY31" s="63" t="s">
        <v>75</v>
      </c>
    </row>
    <row r="32" spans="1:77" s="69" customFormat="1" x14ac:dyDescent="0.3">
      <c r="A32" s="72"/>
      <c r="E32" s="80"/>
      <c r="F32" s="70"/>
      <c r="G32" s="70"/>
      <c r="H32" s="70"/>
      <c r="I32" s="70"/>
      <c r="J32" s="70"/>
      <c r="K32" s="71"/>
      <c r="L32" s="71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3"/>
      <c r="AA32" s="73"/>
      <c r="AB32" s="73"/>
      <c r="AC32" s="73"/>
      <c r="AD32" s="73"/>
      <c r="AE32" s="73"/>
      <c r="AF32" s="73"/>
      <c r="AG32" s="73"/>
      <c r="AH32" s="74"/>
      <c r="AI32" s="74"/>
      <c r="AJ32" s="74"/>
      <c r="AK32" s="74"/>
      <c r="AL32" s="74"/>
      <c r="AM32" s="74"/>
      <c r="AN32" s="74"/>
      <c r="AO32" s="74"/>
      <c r="AQ32" s="75"/>
      <c r="AR32" s="73"/>
      <c r="AS32" s="73"/>
      <c r="AT32" s="73"/>
      <c r="AU32" s="73"/>
      <c r="AV32" s="73"/>
      <c r="AW32" s="73"/>
      <c r="AX32" s="73"/>
      <c r="AY32" s="73"/>
      <c r="AZ32" s="74"/>
      <c r="BA32" s="74"/>
      <c r="BB32" s="74"/>
      <c r="BC32" s="74"/>
      <c r="BD32" s="74"/>
      <c r="BE32" s="74"/>
      <c r="BF32" s="74"/>
      <c r="BG32" s="74"/>
      <c r="BJ32" s="73"/>
      <c r="BK32" s="73"/>
      <c r="BL32" s="73"/>
      <c r="BM32" s="73"/>
      <c r="BN32" s="73"/>
      <c r="BO32" s="73"/>
      <c r="BP32" s="73"/>
      <c r="BQ32" s="73"/>
    </row>
    <row r="33" spans="1:77" s="47" customFormat="1" x14ac:dyDescent="0.3">
      <c r="A33" s="48">
        <v>14163150</v>
      </c>
      <c r="B33" s="47">
        <v>23772857</v>
      </c>
      <c r="C33" s="47" t="s">
        <v>25</v>
      </c>
      <c r="D33" s="47" t="s">
        <v>172</v>
      </c>
      <c r="E33" s="77"/>
      <c r="F33" s="49">
        <v>0.14000000000000001</v>
      </c>
      <c r="G33" s="49" t="str">
        <f t="shared" si="37"/>
        <v>NS</v>
      </c>
      <c r="H33" s="49">
        <f t="shared" si="38"/>
        <v>0</v>
      </c>
      <c r="I33" s="49">
        <f t="shared" si="39"/>
        <v>0</v>
      </c>
      <c r="J33" s="49">
        <f t="shared" si="40"/>
        <v>0</v>
      </c>
      <c r="K33" s="50">
        <v>-0.35299999999999998</v>
      </c>
      <c r="L33" s="50" t="str">
        <f t="shared" si="41"/>
        <v>NS</v>
      </c>
      <c r="M33" s="49">
        <f t="shared" si="42"/>
        <v>0</v>
      </c>
      <c r="N33" s="49">
        <f t="shared" si="43"/>
        <v>0</v>
      </c>
      <c r="O33" s="49">
        <f t="shared" si="44"/>
        <v>0</v>
      </c>
      <c r="P33" s="49">
        <v>0.72899999999999998</v>
      </c>
      <c r="Q33" s="49" t="str">
        <f t="shared" si="45"/>
        <v>NS</v>
      </c>
      <c r="R33" s="49">
        <f t="shared" si="46"/>
        <v>0</v>
      </c>
      <c r="S33" s="49">
        <f t="shared" si="47"/>
        <v>0</v>
      </c>
      <c r="T33" s="49">
        <f t="shared" si="48"/>
        <v>0</v>
      </c>
      <c r="U33" s="49">
        <v>0.83699999999999997</v>
      </c>
      <c r="V33" s="49" t="str">
        <f t="shared" si="49"/>
        <v>G</v>
      </c>
      <c r="W33" s="49">
        <f t="shared" si="50"/>
        <v>0</v>
      </c>
      <c r="X33" s="49">
        <f t="shared" si="51"/>
        <v>0</v>
      </c>
      <c r="Y33" s="49">
        <f t="shared" si="52"/>
        <v>0</v>
      </c>
      <c r="Z33" s="49"/>
      <c r="AA33" s="50"/>
      <c r="AB33" s="49"/>
      <c r="AC33" s="49"/>
      <c r="AD33" s="49"/>
      <c r="AE33" s="50"/>
      <c r="AF33" s="49"/>
      <c r="AG33" s="49"/>
      <c r="AH33" s="49"/>
      <c r="AI33" s="50"/>
      <c r="AJ33" s="49"/>
      <c r="AK33" s="49"/>
    </row>
    <row r="34" spans="1:77" s="47" customFormat="1" x14ac:dyDescent="0.3">
      <c r="A34" s="48">
        <v>14163900</v>
      </c>
      <c r="B34" s="47">
        <v>23772801</v>
      </c>
      <c r="C34" s="47" t="s">
        <v>26</v>
      </c>
      <c r="D34" s="47" t="s">
        <v>172</v>
      </c>
      <c r="E34" s="77"/>
      <c r="F34" s="49">
        <v>0.23</v>
      </c>
      <c r="G34" s="49" t="str">
        <f t="shared" si="37"/>
        <v>NS</v>
      </c>
      <c r="H34" s="49">
        <f t="shared" si="38"/>
        <v>0</v>
      </c>
      <c r="I34" s="49">
        <f t="shared" si="39"/>
        <v>0</v>
      </c>
      <c r="J34" s="49">
        <f t="shared" si="40"/>
        <v>0</v>
      </c>
      <c r="K34" s="50">
        <v>-0.33500000000000002</v>
      </c>
      <c r="L34" s="50" t="str">
        <f t="shared" si="41"/>
        <v>NS</v>
      </c>
      <c r="M34" s="49">
        <f t="shared" si="42"/>
        <v>0</v>
      </c>
      <c r="N34" s="49">
        <f t="shared" si="43"/>
        <v>0</v>
      </c>
      <c r="O34" s="49">
        <f t="shared" si="44"/>
        <v>0</v>
      </c>
      <c r="P34" s="49">
        <v>0.71799999999999997</v>
      </c>
      <c r="Q34" s="49" t="str">
        <f t="shared" si="45"/>
        <v>NS</v>
      </c>
      <c r="R34" s="49">
        <f t="shared" si="46"/>
        <v>0</v>
      </c>
      <c r="S34" s="49">
        <f t="shared" si="47"/>
        <v>0</v>
      </c>
      <c r="T34" s="49">
        <f t="shared" si="48"/>
        <v>0</v>
      </c>
      <c r="U34" s="49">
        <v>0.78</v>
      </c>
      <c r="V34" s="49" t="str">
        <f t="shared" si="49"/>
        <v>G</v>
      </c>
      <c r="W34" s="49">
        <f t="shared" si="50"/>
        <v>0</v>
      </c>
      <c r="X34" s="49">
        <f t="shared" si="51"/>
        <v>0</v>
      </c>
      <c r="Y34" s="49">
        <f t="shared" si="52"/>
        <v>0</v>
      </c>
      <c r="Z34" s="49"/>
      <c r="AA34" s="50"/>
      <c r="AB34" s="49"/>
      <c r="AC34" s="49"/>
      <c r="AD34" s="49"/>
      <c r="AE34" s="50"/>
      <c r="AF34" s="49"/>
      <c r="AG34" s="49"/>
      <c r="AH34" s="49"/>
      <c r="AI34" s="50"/>
      <c r="AJ34" s="49"/>
      <c r="AK34" s="49"/>
    </row>
    <row r="35" spans="1:77" s="47" customFormat="1" x14ac:dyDescent="0.3">
      <c r="A35" s="48">
        <v>14164700</v>
      </c>
      <c r="B35" s="47">
        <v>23774369</v>
      </c>
      <c r="C35" s="47" t="s">
        <v>12</v>
      </c>
      <c r="D35" s="47" t="s">
        <v>172</v>
      </c>
      <c r="E35" s="77"/>
      <c r="F35" s="49">
        <v>0.35699999999999998</v>
      </c>
      <c r="G35" s="49" t="str">
        <f t="shared" si="37"/>
        <v>NS</v>
      </c>
      <c r="H35" s="49" t="str">
        <f t="shared" si="38"/>
        <v>NS</v>
      </c>
      <c r="I35" s="49" t="str">
        <f t="shared" si="39"/>
        <v>NS</v>
      </c>
      <c r="J35" s="49" t="str">
        <f t="shared" si="40"/>
        <v>NS</v>
      </c>
      <c r="K35" s="50">
        <v>0.60499999999999998</v>
      </c>
      <c r="L35" s="50" t="str">
        <f t="shared" si="41"/>
        <v>NS</v>
      </c>
      <c r="M35" s="49" t="str">
        <f t="shared" si="42"/>
        <v>S</v>
      </c>
      <c r="N35" s="49" t="str">
        <f t="shared" si="43"/>
        <v>NS</v>
      </c>
      <c r="O35" s="49" t="str">
        <f t="shared" si="44"/>
        <v>NS</v>
      </c>
      <c r="P35" s="49">
        <v>0.747</v>
      </c>
      <c r="Q35" s="49" t="str">
        <f t="shared" si="45"/>
        <v>NS</v>
      </c>
      <c r="R35" s="49" t="str">
        <f t="shared" si="46"/>
        <v>NS</v>
      </c>
      <c r="S35" s="49" t="str">
        <f t="shared" si="47"/>
        <v>NS</v>
      </c>
      <c r="T35" s="49" t="str">
        <f t="shared" si="48"/>
        <v>NS</v>
      </c>
      <c r="U35" s="49">
        <v>0.70399999999999996</v>
      </c>
      <c r="V35" s="49" t="str">
        <f t="shared" si="49"/>
        <v>S</v>
      </c>
      <c r="W35" s="49" t="str">
        <f t="shared" si="50"/>
        <v>S</v>
      </c>
      <c r="X35" s="49" t="str">
        <f t="shared" si="51"/>
        <v>S</v>
      </c>
      <c r="Y35" s="49" t="str">
        <f t="shared" si="52"/>
        <v>S</v>
      </c>
      <c r="Z35" s="51">
        <v>3.0704881282754101E-2</v>
      </c>
      <c r="AA35" s="51">
        <v>8.4524781993650294E-2</v>
      </c>
      <c r="AB35" s="51">
        <v>57.725781118164299</v>
      </c>
      <c r="AC35" s="51">
        <v>55.898433080474298</v>
      </c>
      <c r="AD35" s="51">
        <v>0.98452786589168995</v>
      </c>
      <c r="AE35" s="51">
        <v>0.956804691672417</v>
      </c>
      <c r="AF35" s="51">
        <v>0.60214454482463797</v>
      </c>
      <c r="AG35" s="51">
        <v>0.63132009052717497</v>
      </c>
      <c r="AH35" s="52" t="s">
        <v>73</v>
      </c>
      <c r="AI35" s="52" t="s">
        <v>73</v>
      </c>
      <c r="AJ35" s="52" t="s">
        <v>73</v>
      </c>
      <c r="AK35" s="52" t="s">
        <v>73</v>
      </c>
      <c r="AL35" s="52" t="s">
        <v>73</v>
      </c>
      <c r="AM35" s="52" t="s">
        <v>73</v>
      </c>
      <c r="AN35" s="52" t="s">
        <v>76</v>
      </c>
      <c r="AO35" s="52" t="s">
        <v>76</v>
      </c>
      <c r="AQ35" s="53" t="s">
        <v>86</v>
      </c>
      <c r="AR35" s="51">
        <v>-0.140948274247363</v>
      </c>
      <c r="AS35" s="51">
        <v>-0.122937769553058</v>
      </c>
      <c r="AT35" s="51">
        <v>66.867307385937096</v>
      </c>
      <c r="AU35" s="51">
        <v>66.057230496528703</v>
      </c>
      <c r="AV35" s="51">
        <v>1.0681518029977599</v>
      </c>
      <c r="AW35" s="51">
        <v>1.0596875811073101</v>
      </c>
      <c r="AX35" s="51">
        <v>0.57818284597209202</v>
      </c>
      <c r="AY35" s="51">
        <v>0.60062178678829903</v>
      </c>
      <c r="AZ35" s="52" t="s">
        <v>73</v>
      </c>
      <c r="BA35" s="52" t="s">
        <v>73</v>
      </c>
      <c r="BB35" s="52" t="s">
        <v>73</v>
      </c>
      <c r="BC35" s="52" t="s">
        <v>73</v>
      </c>
      <c r="BD35" s="52" t="s">
        <v>73</v>
      </c>
      <c r="BE35" s="52" t="s">
        <v>73</v>
      </c>
      <c r="BF35" s="52" t="s">
        <v>73</v>
      </c>
      <c r="BG35" s="52" t="s">
        <v>76</v>
      </c>
      <c r="BH35" s="47">
        <f t="shared" ref="BH35:BH43" si="189">IF(BI35=AQ35,1,0)</f>
        <v>1</v>
      </c>
      <c r="BI35" s="47" t="s">
        <v>86</v>
      </c>
      <c r="BJ35" s="51">
        <v>-5.9165543784451997E-2</v>
      </c>
      <c r="BK35" s="51">
        <v>-4.1886943092680901E-2</v>
      </c>
      <c r="BL35" s="51">
        <v>61.764911696754098</v>
      </c>
      <c r="BM35" s="51">
        <v>61.151691742809497</v>
      </c>
      <c r="BN35" s="51">
        <v>1.02915768654976</v>
      </c>
      <c r="BO35" s="51">
        <v>1.02072863342452</v>
      </c>
      <c r="BP35" s="51">
        <v>0.58744030239503198</v>
      </c>
      <c r="BQ35" s="51">
        <v>0.61195296299156199</v>
      </c>
      <c r="BR35" s="47" t="s">
        <v>73</v>
      </c>
      <c r="BS35" s="47" t="s">
        <v>73</v>
      </c>
      <c r="BT35" s="47" t="s">
        <v>73</v>
      </c>
      <c r="BU35" s="47" t="s">
        <v>73</v>
      </c>
      <c r="BV35" s="47" t="s">
        <v>73</v>
      </c>
      <c r="BW35" s="47" t="s">
        <v>73</v>
      </c>
      <c r="BX35" s="47" t="s">
        <v>73</v>
      </c>
      <c r="BY35" s="47" t="s">
        <v>76</v>
      </c>
    </row>
    <row r="36" spans="1:77" s="69" customFormat="1" x14ac:dyDescent="0.3">
      <c r="A36" s="72"/>
      <c r="E36" s="80"/>
      <c r="F36" s="70"/>
      <c r="G36" s="70"/>
      <c r="H36" s="70"/>
      <c r="I36" s="70"/>
      <c r="J36" s="70"/>
      <c r="K36" s="71"/>
      <c r="L36" s="71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3"/>
      <c r="AA36" s="73"/>
      <c r="AB36" s="73"/>
      <c r="AC36" s="73"/>
      <c r="AD36" s="73"/>
      <c r="AE36" s="73"/>
      <c r="AF36" s="73"/>
      <c r="AG36" s="73"/>
      <c r="AH36" s="74"/>
      <c r="AI36" s="74"/>
      <c r="AJ36" s="74"/>
      <c r="AK36" s="74"/>
      <c r="AL36" s="74"/>
      <c r="AM36" s="74"/>
      <c r="AN36" s="74"/>
      <c r="AO36" s="74"/>
      <c r="AQ36" s="75"/>
      <c r="AR36" s="73"/>
      <c r="AS36" s="73"/>
      <c r="AT36" s="73"/>
      <c r="AU36" s="73"/>
      <c r="AV36" s="73"/>
      <c r="AW36" s="73"/>
      <c r="AX36" s="73"/>
      <c r="AY36" s="73"/>
      <c r="AZ36" s="74"/>
      <c r="BA36" s="74"/>
      <c r="BB36" s="74"/>
      <c r="BC36" s="74"/>
      <c r="BD36" s="74"/>
      <c r="BE36" s="74"/>
      <c r="BF36" s="74"/>
      <c r="BG36" s="74"/>
      <c r="BJ36" s="73"/>
      <c r="BK36" s="73"/>
      <c r="BL36" s="73"/>
      <c r="BM36" s="73"/>
      <c r="BN36" s="73"/>
      <c r="BO36" s="73"/>
      <c r="BP36" s="73"/>
      <c r="BQ36" s="73"/>
    </row>
    <row r="37" spans="1:77" s="63" customFormat="1" x14ac:dyDescent="0.3">
      <c r="A37" s="62">
        <v>14164900</v>
      </c>
      <c r="B37" s="63">
        <v>23772751</v>
      </c>
      <c r="C37" s="63" t="s">
        <v>13</v>
      </c>
      <c r="D37" s="63" t="s">
        <v>172</v>
      </c>
      <c r="E37" s="77"/>
      <c r="F37" s="64">
        <v>0.77100000000000002</v>
      </c>
      <c r="G37" s="64" t="str">
        <f t="shared" si="37"/>
        <v>G</v>
      </c>
      <c r="H37" s="64" t="str">
        <f t="shared" si="38"/>
        <v>G</v>
      </c>
      <c r="I37" s="64" t="str">
        <f t="shared" si="39"/>
        <v>VG</v>
      </c>
      <c r="J37" s="64" t="str">
        <f t="shared" si="40"/>
        <v>VG</v>
      </c>
      <c r="K37" s="65">
        <v>-1.7000000000000001E-2</v>
      </c>
      <c r="L37" s="65" t="str">
        <f t="shared" si="41"/>
        <v>VG</v>
      </c>
      <c r="M37" s="64" t="str">
        <f t="shared" si="42"/>
        <v>G</v>
      </c>
      <c r="N37" s="64" t="str">
        <f t="shared" si="43"/>
        <v>VG</v>
      </c>
      <c r="O37" s="64" t="str">
        <f t="shared" si="44"/>
        <v>G</v>
      </c>
      <c r="P37" s="64">
        <v>0.47699999999999998</v>
      </c>
      <c r="Q37" s="64" t="str">
        <f t="shared" si="45"/>
        <v>VG</v>
      </c>
      <c r="R37" s="64" t="str">
        <f t="shared" si="46"/>
        <v>VG</v>
      </c>
      <c r="S37" s="64" t="str">
        <f t="shared" si="47"/>
        <v>VG</v>
      </c>
      <c r="T37" s="64" t="str">
        <f t="shared" si="48"/>
        <v>VG</v>
      </c>
      <c r="U37" s="64">
        <v>0.79300000000000004</v>
      </c>
      <c r="V37" s="64" t="str">
        <f t="shared" si="49"/>
        <v>G</v>
      </c>
      <c r="W37" s="64" t="str">
        <f t="shared" si="50"/>
        <v>G</v>
      </c>
      <c r="X37" s="64" t="str">
        <f t="shared" si="51"/>
        <v>VG</v>
      </c>
      <c r="Y37" s="64" t="str">
        <f t="shared" si="52"/>
        <v>G</v>
      </c>
      <c r="Z37" s="66">
        <v>0.82957537734731002</v>
      </c>
      <c r="AA37" s="66">
        <v>0.770017181523593</v>
      </c>
      <c r="AB37" s="66">
        <v>4.1945904485044201</v>
      </c>
      <c r="AC37" s="66">
        <v>1.60133556975805</v>
      </c>
      <c r="AD37" s="66">
        <v>0.41282517201920899</v>
      </c>
      <c r="AE37" s="66">
        <v>0.47956523902010201</v>
      </c>
      <c r="AF37" s="66">
        <v>0.83981224617125405</v>
      </c>
      <c r="AG37" s="66">
        <v>0.77168278397218004</v>
      </c>
      <c r="AH37" s="67" t="s">
        <v>77</v>
      </c>
      <c r="AI37" s="67" t="s">
        <v>75</v>
      </c>
      <c r="AJ37" s="67" t="s">
        <v>77</v>
      </c>
      <c r="AK37" s="67" t="s">
        <v>77</v>
      </c>
      <c r="AL37" s="67" t="s">
        <v>77</v>
      </c>
      <c r="AM37" s="67" t="s">
        <v>77</v>
      </c>
      <c r="AN37" s="67" t="s">
        <v>75</v>
      </c>
      <c r="AO37" s="67" t="s">
        <v>75</v>
      </c>
      <c r="AQ37" s="68" t="s">
        <v>87</v>
      </c>
      <c r="AR37" s="66">
        <v>0.84535320975234196</v>
      </c>
      <c r="AS37" s="66">
        <v>0.852362033202411</v>
      </c>
      <c r="AT37" s="66">
        <v>0.65503642042571297</v>
      </c>
      <c r="AU37" s="66">
        <v>0.70929549035220396</v>
      </c>
      <c r="AV37" s="66">
        <v>0.39325156102380399</v>
      </c>
      <c r="AW37" s="66">
        <v>0.38423686288224501</v>
      </c>
      <c r="AX37" s="66">
        <v>0.84908178687649805</v>
      </c>
      <c r="AY37" s="66">
        <v>0.85623492331974904</v>
      </c>
      <c r="AZ37" s="67" t="s">
        <v>77</v>
      </c>
      <c r="BA37" s="67" t="s">
        <v>77</v>
      </c>
      <c r="BB37" s="67" t="s">
        <v>77</v>
      </c>
      <c r="BC37" s="67" t="s">
        <v>77</v>
      </c>
      <c r="BD37" s="67" t="s">
        <v>77</v>
      </c>
      <c r="BE37" s="67" t="s">
        <v>77</v>
      </c>
      <c r="BF37" s="67" t="s">
        <v>75</v>
      </c>
      <c r="BG37" s="67" t="s">
        <v>77</v>
      </c>
      <c r="BH37" s="63">
        <f t="shared" si="189"/>
        <v>1</v>
      </c>
      <c r="BI37" s="63" t="s">
        <v>87</v>
      </c>
      <c r="BJ37" s="66">
        <v>0.83149852870428698</v>
      </c>
      <c r="BK37" s="66">
        <v>0.840051780765255</v>
      </c>
      <c r="BL37" s="66">
        <v>2.4536945846266698</v>
      </c>
      <c r="BM37" s="66">
        <v>1.8573873082821999</v>
      </c>
      <c r="BN37" s="66">
        <v>0.41048930716367399</v>
      </c>
      <c r="BO37" s="66">
        <v>0.39993526880577102</v>
      </c>
      <c r="BP37" s="66">
        <v>0.83515826593662201</v>
      </c>
      <c r="BQ37" s="66">
        <v>0.84255161739777595</v>
      </c>
      <c r="BR37" s="63" t="s">
        <v>77</v>
      </c>
      <c r="BS37" s="63" t="s">
        <v>77</v>
      </c>
      <c r="BT37" s="63" t="s">
        <v>77</v>
      </c>
      <c r="BU37" s="63" t="s">
        <v>77</v>
      </c>
      <c r="BV37" s="63" t="s">
        <v>77</v>
      </c>
      <c r="BW37" s="63" t="s">
        <v>77</v>
      </c>
      <c r="BX37" s="63" t="s">
        <v>75</v>
      </c>
      <c r="BY37" s="63" t="s">
        <v>75</v>
      </c>
    </row>
    <row r="38" spans="1:77" s="63" customFormat="1" x14ac:dyDescent="0.3">
      <c r="A38" s="62">
        <v>14164900</v>
      </c>
      <c r="B38" s="63">
        <v>23772751</v>
      </c>
      <c r="C38" s="63" t="s">
        <v>13</v>
      </c>
      <c r="D38" s="63" t="s">
        <v>175</v>
      </c>
      <c r="E38" s="77"/>
      <c r="F38" s="64">
        <v>0.76</v>
      </c>
      <c r="G38" s="64" t="str">
        <f t="shared" ref="G38" si="190">IF(F38&gt;0.8,"VG",IF(F38&gt;0.7,"G",IF(F38&gt;0.45,"S","NS")))</f>
        <v>G</v>
      </c>
      <c r="H38" s="64" t="str">
        <f t="shared" ref="H38" si="191">AI38</f>
        <v>G</v>
      </c>
      <c r="I38" s="64" t="str">
        <f t="shared" ref="I38" si="192">BA38</f>
        <v>VG</v>
      </c>
      <c r="J38" s="64" t="str">
        <f t="shared" ref="J38" si="193">BS38</f>
        <v>VG</v>
      </c>
      <c r="K38" s="65">
        <v>-1.9E-2</v>
      </c>
      <c r="L38" s="65" t="str">
        <f t="shared" ref="L38" si="194">IF(ABS(K38)&lt;5%,"VG",IF(ABS(K38)&lt;10%,"G",IF(ABS(K38)&lt;15%,"S","NS")))</f>
        <v>VG</v>
      </c>
      <c r="M38" s="64" t="str">
        <f t="shared" ref="M38" si="195">AN38</f>
        <v>G</v>
      </c>
      <c r="N38" s="64" t="str">
        <f t="shared" ref="N38" si="196">BC38</f>
        <v>VG</v>
      </c>
      <c r="O38" s="64" t="str">
        <f t="shared" ref="O38" si="197">BX38</f>
        <v>G</v>
      </c>
      <c r="P38" s="64">
        <v>0.49</v>
      </c>
      <c r="Q38" s="64" t="str">
        <f t="shared" ref="Q38" si="198">IF(P38&lt;=0.5,"VG",IF(P38&lt;=0.6,"G",IF(P38&lt;=0.7,"S","NS")))</f>
        <v>VG</v>
      </c>
      <c r="R38" s="64" t="str">
        <f t="shared" ref="R38" si="199">AM38</f>
        <v>VG</v>
      </c>
      <c r="S38" s="64" t="str">
        <f t="shared" ref="S38" si="200">BE38</f>
        <v>VG</v>
      </c>
      <c r="T38" s="64" t="str">
        <f t="shared" ref="T38" si="201">BW38</f>
        <v>VG</v>
      </c>
      <c r="U38" s="64">
        <v>0.79300000000000004</v>
      </c>
      <c r="V38" s="64" t="str">
        <f t="shared" ref="V38" si="202">IF(U38&gt;0.85,"VG",IF(U38&gt;0.75,"G",IF(U38&gt;0.6,"S","NS")))</f>
        <v>G</v>
      </c>
      <c r="W38" s="64" t="str">
        <f t="shared" ref="W38" si="203">AO38</f>
        <v>G</v>
      </c>
      <c r="X38" s="64" t="str">
        <f t="shared" ref="X38" si="204">BG38</f>
        <v>VG</v>
      </c>
      <c r="Y38" s="64" t="str">
        <f t="shared" ref="Y38" si="205">BY38</f>
        <v>G</v>
      </c>
      <c r="Z38" s="66">
        <v>0.82957537734731002</v>
      </c>
      <c r="AA38" s="66">
        <v>0.770017181523593</v>
      </c>
      <c r="AB38" s="66">
        <v>4.1945904485044201</v>
      </c>
      <c r="AC38" s="66">
        <v>1.60133556975805</v>
      </c>
      <c r="AD38" s="66">
        <v>0.41282517201920899</v>
      </c>
      <c r="AE38" s="66">
        <v>0.47956523902010201</v>
      </c>
      <c r="AF38" s="66">
        <v>0.83981224617125405</v>
      </c>
      <c r="AG38" s="66">
        <v>0.77168278397218004</v>
      </c>
      <c r="AH38" s="67" t="s">
        <v>77</v>
      </c>
      <c r="AI38" s="67" t="s">
        <v>75</v>
      </c>
      <c r="AJ38" s="67" t="s">
        <v>77</v>
      </c>
      <c r="AK38" s="67" t="s">
        <v>77</v>
      </c>
      <c r="AL38" s="67" t="s">
        <v>77</v>
      </c>
      <c r="AM38" s="67" t="s">
        <v>77</v>
      </c>
      <c r="AN38" s="67" t="s">
        <v>75</v>
      </c>
      <c r="AO38" s="67" t="s">
        <v>75</v>
      </c>
      <c r="AQ38" s="68" t="s">
        <v>87</v>
      </c>
      <c r="AR38" s="66">
        <v>0.84535320975234196</v>
      </c>
      <c r="AS38" s="66">
        <v>0.852362033202411</v>
      </c>
      <c r="AT38" s="66">
        <v>0.65503642042571297</v>
      </c>
      <c r="AU38" s="66">
        <v>0.70929549035220396</v>
      </c>
      <c r="AV38" s="66">
        <v>0.39325156102380399</v>
      </c>
      <c r="AW38" s="66">
        <v>0.38423686288224501</v>
      </c>
      <c r="AX38" s="66">
        <v>0.84908178687649805</v>
      </c>
      <c r="AY38" s="66">
        <v>0.85623492331974904</v>
      </c>
      <c r="AZ38" s="67" t="s">
        <v>77</v>
      </c>
      <c r="BA38" s="67" t="s">
        <v>77</v>
      </c>
      <c r="BB38" s="67" t="s">
        <v>77</v>
      </c>
      <c r="BC38" s="67" t="s">
        <v>77</v>
      </c>
      <c r="BD38" s="67" t="s">
        <v>77</v>
      </c>
      <c r="BE38" s="67" t="s">
        <v>77</v>
      </c>
      <c r="BF38" s="67" t="s">
        <v>75</v>
      </c>
      <c r="BG38" s="67" t="s">
        <v>77</v>
      </c>
      <c r="BH38" s="63">
        <f t="shared" ref="BH38" si="206">IF(BI38=AQ38,1,0)</f>
        <v>1</v>
      </c>
      <c r="BI38" s="63" t="s">
        <v>87</v>
      </c>
      <c r="BJ38" s="66">
        <v>0.83149852870428698</v>
      </c>
      <c r="BK38" s="66">
        <v>0.840051780765255</v>
      </c>
      <c r="BL38" s="66">
        <v>2.4536945846266698</v>
      </c>
      <c r="BM38" s="66">
        <v>1.8573873082821999</v>
      </c>
      <c r="BN38" s="66">
        <v>0.41048930716367399</v>
      </c>
      <c r="BO38" s="66">
        <v>0.39993526880577102</v>
      </c>
      <c r="BP38" s="66">
        <v>0.83515826593662201</v>
      </c>
      <c r="BQ38" s="66">
        <v>0.84255161739777595</v>
      </c>
      <c r="BR38" s="63" t="s">
        <v>77</v>
      </c>
      <c r="BS38" s="63" t="s">
        <v>77</v>
      </c>
      <c r="BT38" s="63" t="s">
        <v>77</v>
      </c>
      <c r="BU38" s="63" t="s">
        <v>77</v>
      </c>
      <c r="BV38" s="63" t="s">
        <v>77</v>
      </c>
      <c r="BW38" s="63" t="s">
        <v>77</v>
      </c>
      <c r="BX38" s="63" t="s">
        <v>75</v>
      </c>
      <c r="BY38" s="63" t="s">
        <v>75</v>
      </c>
    </row>
    <row r="39" spans="1:77" s="63" customFormat="1" x14ac:dyDescent="0.3">
      <c r="A39" s="62">
        <v>14164900</v>
      </c>
      <c r="B39" s="63">
        <v>23772751</v>
      </c>
      <c r="C39" s="63" t="s">
        <v>13</v>
      </c>
      <c r="D39" s="63" t="s">
        <v>176</v>
      </c>
      <c r="E39" s="77"/>
      <c r="F39" s="64">
        <v>0.74</v>
      </c>
      <c r="G39" s="64" t="str">
        <f t="shared" ref="G39" si="207">IF(F39&gt;0.8,"VG",IF(F39&gt;0.7,"G",IF(F39&gt;0.45,"S","NS")))</f>
        <v>G</v>
      </c>
      <c r="H39" s="64" t="str">
        <f t="shared" ref="H39" si="208">AI39</f>
        <v>G</v>
      </c>
      <c r="I39" s="64" t="str">
        <f t="shared" ref="I39" si="209">BA39</f>
        <v>VG</v>
      </c>
      <c r="J39" s="64" t="str">
        <f t="shared" ref="J39" si="210">BS39</f>
        <v>VG</v>
      </c>
      <c r="K39" s="65">
        <v>-8.0000000000000002E-3</v>
      </c>
      <c r="L39" s="65" t="str">
        <f t="shared" ref="L39" si="211">IF(ABS(K39)&lt;5%,"VG",IF(ABS(K39)&lt;10%,"G",IF(ABS(K39)&lt;15%,"S","NS")))</f>
        <v>VG</v>
      </c>
      <c r="M39" s="64" t="str">
        <f t="shared" ref="M39" si="212">AN39</f>
        <v>G</v>
      </c>
      <c r="N39" s="64" t="str">
        <f t="shared" ref="N39" si="213">BC39</f>
        <v>VG</v>
      </c>
      <c r="O39" s="64" t="str">
        <f t="shared" ref="O39" si="214">BX39</f>
        <v>G</v>
      </c>
      <c r="P39" s="64">
        <v>0.51</v>
      </c>
      <c r="Q39" s="64" t="str">
        <f t="shared" ref="Q39" si="215">IF(P39&lt;=0.5,"VG",IF(P39&lt;=0.6,"G",IF(P39&lt;=0.7,"S","NS")))</f>
        <v>G</v>
      </c>
      <c r="R39" s="64" t="str">
        <f t="shared" ref="R39" si="216">AM39</f>
        <v>VG</v>
      </c>
      <c r="S39" s="64" t="str">
        <f t="shared" ref="S39" si="217">BE39</f>
        <v>VG</v>
      </c>
      <c r="T39" s="64" t="str">
        <f t="shared" ref="T39" si="218">BW39</f>
        <v>VG</v>
      </c>
      <c r="U39" s="64">
        <v>0.82</v>
      </c>
      <c r="V39" s="64" t="str">
        <f t="shared" ref="V39" si="219">IF(U39&gt;0.85,"VG",IF(U39&gt;0.75,"G",IF(U39&gt;0.6,"S","NS")))</f>
        <v>G</v>
      </c>
      <c r="W39" s="64" t="str">
        <f t="shared" ref="W39" si="220">AO39</f>
        <v>G</v>
      </c>
      <c r="X39" s="64" t="str">
        <f t="shared" ref="X39" si="221">BG39</f>
        <v>VG</v>
      </c>
      <c r="Y39" s="64" t="str">
        <f t="shared" ref="Y39" si="222">BY39</f>
        <v>G</v>
      </c>
      <c r="Z39" s="66">
        <v>0.82957537734731002</v>
      </c>
      <c r="AA39" s="66">
        <v>0.770017181523593</v>
      </c>
      <c r="AB39" s="66">
        <v>4.1945904485044201</v>
      </c>
      <c r="AC39" s="66">
        <v>1.60133556975805</v>
      </c>
      <c r="AD39" s="66">
        <v>0.41282517201920899</v>
      </c>
      <c r="AE39" s="66">
        <v>0.47956523902010201</v>
      </c>
      <c r="AF39" s="66">
        <v>0.83981224617125405</v>
      </c>
      <c r="AG39" s="66">
        <v>0.77168278397218004</v>
      </c>
      <c r="AH39" s="67" t="s">
        <v>77</v>
      </c>
      <c r="AI39" s="67" t="s">
        <v>75</v>
      </c>
      <c r="AJ39" s="67" t="s">
        <v>77</v>
      </c>
      <c r="AK39" s="67" t="s">
        <v>77</v>
      </c>
      <c r="AL39" s="67" t="s">
        <v>77</v>
      </c>
      <c r="AM39" s="67" t="s">
        <v>77</v>
      </c>
      <c r="AN39" s="67" t="s">
        <v>75</v>
      </c>
      <c r="AO39" s="67" t="s">
        <v>75</v>
      </c>
      <c r="AQ39" s="68" t="s">
        <v>87</v>
      </c>
      <c r="AR39" s="66">
        <v>0.84535320975234196</v>
      </c>
      <c r="AS39" s="66">
        <v>0.852362033202411</v>
      </c>
      <c r="AT39" s="66">
        <v>0.65503642042571297</v>
      </c>
      <c r="AU39" s="66">
        <v>0.70929549035220396</v>
      </c>
      <c r="AV39" s="66">
        <v>0.39325156102380399</v>
      </c>
      <c r="AW39" s="66">
        <v>0.38423686288224501</v>
      </c>
      <c r="AX39" s="66">
        <v>0.84908178687649805</v>
      </c>
      <c r="AY39" s="66">
        <v>0.85623492331974904</v>
      </c>
      <c r="AZ39" s="67" t="s">
        <v>77</v>
      </c>
      <c r="BA39" s="67" t="s">
        <v>77</v>
      </c>
      <c r="BB39" s="67" t="s">
        <v>77</v>
      </c>
      <c r="BC39" s="67" t="s">
        <v>77</v>
      </c>
      <c r="BD39" s="67" t="s">
        <v>77</v>
      </c>
      <c r="BE39" s="67" t="s">
        <v>77</v>
      </c>
      <c r="BF39" s="67" t="s">
        <v>75</v>
      </c>
      <c r="BG39" s="67" t="s">
        <v>77</v>
      </c>
      <c r="BH39" s="63">
        <f t="shared" ref="BH39" si="223">IF(BI39=AQ39,1,0)</f>
        <v>1</v>
      </c>
      <c r="BI39" s="63" t="s">
        <v>87</v>
      </c>
      <c r="BJ39" s="66">
        <v>0.83149852870428698</v>
      </c>
      <c r="BK39" s="66">
        <v>0.840051780765255</v>
      </c>
      <c r="BL39" s="66">
        <v>2.4536945846266698</v>
      </c>
      <c r="BM39" s="66">
        <v>1.8573873082821999</v>
      </c>
      <c r="BN39" s="66">
        <v>0.41048930716367399</v>
      </c>
      <c r="BO39" s="66">
        <v>0.39993526880577102</v>
      </c>
      <c r="BP39" s="66">
        <v>0.83515826593662201</v>
      </c>
      <c r="BQ39" s="66">
        <v>0.84255161739777595</v>
      </c>
      <c r="BR39" s="63" t="s">
        <v>77</v>
      </c>
      <c r="BS39" s="63" t="s">
        <v>77</v>
      </c>
      <c r="BT39" s="63" t="s">
        <v>77</v>
      </c>
      <c r="BU39" s="63" t="s">
        <v>77</v>
      </c>
      <c r="BV39" s="63" t="s">
        <v>77</v>
      </c>
      <c r="BW39" s="63" t="s">
        <v>77</v>
      </c>
      <c r="BX39" s="63" t="s">
        <v>75</v>
      </c>
      <c r="BY39" s="63" t="s">
        <v>75</v>
      </c>
    </row>
    <row r="40" spans="1:77" s="63" customFormat="1" x14ac:dyDescent="0.3">
      <c r="A40" s="62">
        <v>14164900</v>
      </c>
      <c r="B40" s="63">
        <v>23772751</v>
      </c>
      <c r="C40" s="63" t="s">
        <v>13</v>
      </c>
      <c r="D40" s="63" t="s">
        <v>177</v>
      </c>
      <c r="E40" s="77"/>
      <c r="F40" s="64">
        <v>0.75</v>
      </c>
      <c r="G40" s="64" t="str">
        <f t="shared" ref="G40" si="224">IF(F40&gt;0.8,"VG",IF(F40&gt;0.7,"G",IF(F40&gt;0.45,"S","NS")))</f>
        <v>G</v>
      </c>
      <c r="H40" s="64" t="str">
        <f t="shared" ref="H40" si="225">AI40</f>
        <v>G</v>
      </c>
      <c r="I40" s="64" t="str">
        <f t="shared" ref="I40" si="226">BA40</f>
        <v>VG</v>
      </c>
      <c r="J40" s="64" t="str">
        <f t="shared" ref="J40" si="227">BS40</f>
        <v>VG</v>
      </c>
      <c r="K40" s="65">
        <v>-7.0000000000000001E-3</v>
      </c>
      <c r="L40" s="65" t="str">
        <f t="shared" ref="L40" si="228">IF(ABS(K40)&lt;5%,"VG",IF(ABS(K40)&lt;10%,"G",IF(ABS(K40)&lt;15%,"S","NS")))</f>
        <v>VG</v>
      </c>
      <c r="M40" s="64" t="str">
        <f t="shared" ref="M40" si="229">AN40</f>
        <v>G</v>
      </c>
      <c r="N40" s="64" t="str">
        <f t="shared" ref="N40" si="230">BC40</f>
        <v>VG</v>
      </c>
      <c r="O40" s="64" t="str">
        <f t="shared" ref="O40" si="231">BX40</f>
        <v>G</v>
      </c>
      <c r="P40" s="64">
        <v>0.5</v>
      </c>
      <c r="Q40" s="64" t="str">
        <f t="shared" ref="Q40" si="232">IF(P40&lt;=0.5,"VG",IF(P40&lt;=0.6,"G",IF(P40&lt;=0.7,"S","NS")))</f>
        <v>VG</v>
      </c>
      <c r="R40" s="64" t="str">
        <f t="shared" ref="R40" si="233">AM40</f>
        <v>VG</v>
      </c>
      <c r="S40" s="64" t="str">
        <f t="shared" ref="S40" si="234">BE40</f>
        <v>VG</v>
      </c>
      <c r="T40" s="64" t="str">
        <f t="shared" ref="T40" si="235">BW40</f>
        <v>VG</v>
      </c>
      <c r="U40" s="64">
        <v>0.78</v>
      </c>
      <c r="V40" s="64" t="str">
        <f t="shared" ref="V40" si="236">IF(U40&gt;0.85,"VG",IF(U40&gt;0.75,"G",IF(U40&gt;0.6,"S","NS")))</f>
        <v>G</v>
      </c>
      <c r="W40" s="64" t="str">
        <f t="shared" ref="W40" si="237">AO40</f>
        <v>G</v>
      </c>
      <c r="X40" s="64" t="str">
        <f t="shared" ref="X40" si="238">BG40</f>
        <v>VG</v>
      </c>
      <c r="Y40" s="64" t="str">
        <f t="shared" ref="Y40" si="239">BY40</f>
        <v>G</v>
      </c>
      <c r="Z40" s="66">
        <v>0.82957537734731002</v>
      </c>
      <c r="AA40" s="66">
        <v>0.770017181523593</v>
      </c>
      <c r="AB40" s="66">
        <v>4.1945904485044201</v>
      </c>
      <c r="AC40" s="66">
        <v>1.60133556975805</v>
      </c>
      <c r="AD40" s="66">
        <v>0.41282517201920899</v>
      </c>
      <c r="AE40" s="66">
        <v>0.47956523902010201</v>
      </c>
      <c r="AF40" s="66">
        <v>0.83981224617125405</v>
      </c>
      <c r="AG40" s="66">
        <v>0.77168278397218004</v>
      </c>
      <c r="AH40" s="67" t="s">
        <v>77</v>
      </c>
      <c r="AI40" s="67" t="s">
        <v>75</v>
      </c>
      <c r="AJ40" s="67" t="s">
        <v>77</v>
      </c>
      <c r="AK40" s="67" t="s">
        <v>77</v>
      </c>
      <c r="AL40" s="67" t="s">
        <v>77</v>
      </c>
      <c r="AM40" s="67" t="s">
        <v>77</v>
      </c>
      <c r="AN40" s="67" t="s">
        <v>75</v>
      </c>
      <c r="AO40" s="67" t="s">
        <v>75</v>
      </c>
      <c r="AQ40" s="68" t="s">
        <v>87</v>
      </c>
      <c r="AR40" s="66">
        <v>0.84535320975234196</v>
      </c>
      <c r="AS40" s="66">
        <v>0.852362033202411</v>
      </c>
      <c r="AT40" s="66">
        <v>0.65503642042571297</v>
      </c>
      <c r="AU40" s="66">
        <v>0.70929549035220396</v>
      </c>
      <c r="AV40" s="66">
        <v>0.39325156102380399</v>
      </c>
      <c r="AW40" s="66">
        <v>0.38423686288224501</v>
      </c>
      <c r="AX40" s="66">
        <v>0.84908178687649805</v>
      </c>
      <c r="AY40" s="66">
        <v>0.85623492331974904</v>
      </c>
      <c r="AZ40" s="67" t="s">
        <v>77</v>
      </c>
      <c r="BA40" s="67" t="s">
        <v>77</v>
      </c>
      <c r="BB40" s="67" t="s">
        <v>77</v>
      </c>
      <c r="BC40" s="67" t="s">
        <v>77</v>
      </c>
      <c r="BD40" s="67" t="s">
        <v>77</v>
      </c>
      <c r="BE40" s="67" t="s">
        <v>77</v>
      </c>
      <c r="BF40" s="67" t="s">
        <v>75</v>
      </c>
      <c r="BG40" s="67" t="s">
        <v>77</v>
      </c>
      <c r="BH40" s="63">
        <f t="shared" ref="BH40" si="240">IF(BI40=AQ40,1,0)</f>
        <v>1</v>
      </c>
      <c r="BI40" s="63" t="s">
        <v>87</v>
      </c>
      <c r="BJ40" s="66">
        <v>0.83149852870428698</v>
      </c>
      <c r="BK40" s="66">
        <v>0.840051780765255</v>
      </c>
      <c r="BL40" s="66">
        <v>2.4536945846266698</v>
      </c>
      <c r="BM40" s="66">
        <v>1.8573873082821999</v>
      </c>
      <c r="BN40" s="66">
        <v>0.41048930716367399</v>
      </c>
      <c r="BO40" s="66">
        <v>0.39993526880577102</v>
      </c>
      <c r="BP40" s="66">
        <v>0.83515826593662201</v>
      </c>
      <c r="BQ40" s="66">
        <v>0.84255161739777595</v>
      </c>
      <c r="BR40" s="63" t="s">
        <v>77</v>
      </c>
      <c r="BS40" s="63" t="s">
        <v>77</v>
      </c>
      <c r="BT40" s="63" t="s">
        <v>77</v>
      </c>
      <c r="BU40" s="63" t="s">
        <v>77</v>
      </c>
      <c r="BV40" s="63" t="s">
        <v>77</v>
      </c>
      <c r="BW40" s="63" t="s">
        <v>77</v>
      </c>
      <c r="BX40" s="63" t="s">
        <v>75</v>
      </c>
      <c r="BY40" s="63" t="s">
        <v>75</v>
      </c>
    </row>
    <row r="41" spans="1:77" s="63" customFormat="1" x14ac:dyDescent="0.3">
      <c r="A41" s="62">
        <v>14164900</v>
      </c>
      <c r="B41" s="63">
        <v>23772751</v>
      </c>
      <c r="C41" s="63" t="s">
        <v>13</v>
      </c>
      <c r="D41" s="92">
        <v>44181</v>
      </c>
      <c r="E41" s="77"/>
      <c r="F41" s="64">
        <v>0.69</v>
      </c>
      <c r="G41" s="64" t="str">
        <f t="shared" ref="G41" si="241">IF(F41&gt;0.8,"VG",IF(F41&gt;0.7,"G",IF(F41&gt;0.45,"S","NS")))</f>
        <v>S</v>
      </c>
      <c r="H41" s="64" t="str">
        <f t="shared" ref="H41" si="242">AI41</f>
        <v>G</v>
      </c>
      <c r="I41" s="64" t="str">
        <f t="shared" ref="I41" si="243">BA41</f>
        <v>VG</v>
      </c>
      <c r="J41" s="64" t="str">
        <f t="shared" ref="J41" si="244">BS41</f>
        <v>VG</v>
      </c>
      <c r="K41" s="65">
        <v>1.7000000000000001E-2</v>
      </c>
      <c r="L41" s="65" t="str">
        <f t="shared" ref="L41" si="245">IF(ABS(K41)&lt;5%,"VG",IF(ABS(K41)&lt;10%,"G",IF(ABS(K41)&lt;15%,"S","NS")))</f>
        <v>VG</v>
      </c>
      <c r="M41" s="64" t="str">
        <f t="shared" ref="M41" si="246">AN41</f>
        <v>G</v>
      </c>
      <c r="N41" s="64" t="str">
        <f t="shared" ref="N41" si="247">BC41</f>
        <v>VG</v>
      </c>
      <c r="O41" s="64" t="str">
        <f t="shared" ref="O41" si="248">BX41</f>
        <v>G</v>
      </c>
      <c r="P41" s="64">
        <v>0.56000000000000005</v>
      </c>
      <c r="Q41" s="64" t="str">
        <f t="shared" ref="Q41" si="249">IF(P41&lt;=0.5,"VG",IF(P41&lt;=0.6,"G",IF(P41&lt;=0.7,"S","NS")))</f>
        <v>G</v>
      </c>
      <c r="R41" s="64" t="str">
        <f t="shared" ref="R41" si="250">AM41</f>
        <v>VG</v>
      </c>
      <c r="S41" s="64" t="str">
        <f t="shared" ref="S41" si="251">BE41</f>
        <v>VG</v>
      </c>
      <c r="T41" s="64" t="str">
        <f t="shared" ref="T41" si="252">BW41</f>
        <v>VG</v>
      </c>
      <c r="U41" s="64">
        <v>0.7</v>
      </c>
      <c r="V41" s="64" t="str">
        <f t="shared" ref="V41" si="253">IF(U41&gt;0.85,"VG",IF(U41&gt;0.75,"G",IF(U41&gt;0.6,"S","NS")))</f>
        <v>S</v>
      </c>
      <c r="W41" s="64" t="str">
        <f t="shared" ref="W41" si="254">AO41</f>
        <v>G</v>
      </c>
      <c r="X41" s="64" t="str">
        <f t="shared" ref="X41" si="255">BG41</f>
        <v>VG</v>
      </c>
      <c r="Y41" s="64" t="str">
        <f t="shared" ref="Y41" si="256">BY41</f>
        <v>G</v>
      </c>
      <c r="Z41" s="66">
        <v>0.82957537734731002</v>
      </c>
      <c r="AA41" s="66">
        <v>0.770017181523593</v>
      </c>
      <c r="AB41" s="66">
        <v>4.1945904485044201</v>
      </c>
      <c r="AC41" s="66">
        <v>1.60133556975805</v>
      </c>
      <c r="AD41" s="66">
        <v>0.41282517201920899</v>
      </c>
      <c r="AE41" s="66">
        <v>0.47956523902010201</v>
      </c>
      <c r="AF41" s="66">
        <v>0.83981224617125405</v>
      </c>
      <c r="AG41" s="66">
        <v>0.77168278397218004</v>
      </c>
      <c r="AH41" s="67" t="s">
        <v>77</v>
      </c>
      <c r="AI41" s="67" t="s">
        <v>75</v>
      </c>
      <c r="AJ41" s="67" t="s">
        <v>77</v>
      </c>
      <c r="AK41" s="67" t="s">
        <v>77</v>
      </c>
      <c r="AL41" s="67" t="s">
        <v>77</v>
      </c>
      <c r="AM41" s="67" t="s">
        <v>77</v>
      </c>
      <c r="AN41" s="67" t="s">
        <v>75</v>
      </c>
      <c r="AO41" s="67" t="s">
        <v>75</v>
      </c>
      <c r="AQ41" s="68" t="s">
        <v>87</v>
      </c>
      <c r="AR41" s="66">
        <v>0.84535320975234196</v>
      </c>
      <c r="AS41" s="66">
        <v>0.852362033202411</v>
      </c>
      <c r="AT41" s="66">
        <v>0.65503642042571297</v>
      </c>
      <c r="AU41" s="66">
        <v>0.70929549035220396</v>
      </c>
      <c r="AV41" s="66">
        <v>0.39325156102380399</v>
      </c>
      <c r="AW41" s="66">
        <v>0.38423686288224501</v>
      </c>
      <c r="AX41" s="66">
        <v>0.84908178687649805</v>
      </c>
      <c r="AY41" s="66">
        <v>0.85623492331974904</v>
      </c>
      <c r="AZ41" s="67" t="s">
        <v>77</v>
      </c>
      <c r="BA41" s="67" t="s">
        <v>77</v>
      </c>
      <c r="BB41" s="67" t="s">
        <v>77</v>
      </c>
      <c r="BC41" s="67" t="s">
        <v>77</v>
      </c>
      <c r="BD41" s="67" t="s">
        <v>77</v>
      </c>
      <c r="BE41" s="67" t="s">
        <v>77</v>
      </c>
      <c r="BF41" s="67" t="s">
        <v>75</v>
      </c>
      <c r="BG41" s="67" t="s">
        <v>77</v>
      </c>
      <c r="BH41" s="63">
        <f t="shared" ref="BH41" si="257">IF(BI41=AQ41,1,0)</f>
        <v>1</v>
      </c>
      <c r="BI41" s="63" t="s">
        <v>87</v>
      </c>
      <c r="BJ41" s="66">
        <v>0.83149852870428698</v>
      </c>
      <c r="BK41" s="66">
        <v>0.840051780765255</v>
      </c>
      <c r="BL41" s="66">
        <v>2.4536945846266698</v>
      </c>
      <c r="BM41" s="66">
        <v>1.8573873082821999</v>
      </c>
      <c r="BN41" s="66">
        <v>0.41048930716367399</v>
      </c>
      <c r="BO41" s="66">
        <v>0.39993526880577102</v>
      </c>
      <c r="BP41" s="66">
        <v>0.83515826593662201</v>
      </c>
      <c r="BQ41" s="66">
        <v>0.84255161739777595</v>
      </c>
      <c r="BR41" s="63" t="s">
        <v>77</v>
      </c>
      <c r="BS41" s="63" t="s">
        <v>77</v>
      </c>
      <c r="BT41" s="63" t="s">
        <v>77</v>
      </c>
      <c r="BU41" s="63" t="s">
        <v>77</v>
      </c>
      <c r="BV41" s="63" t="s">
        <v>77</v>
      </c>
      <c r="BW41" s="63" t="s">
        <v>77</v>
      </c>
      <c r="BX41" s="63" t="s">
        <v>75</v>
      </c>
      <c r="BY41" s="63" t="s">
        <v>75</v>
      </c>
    </row>
    <row r="42" spans="1:77" s="69" customFormat="1" x14ac:dyDescent="0.3">
      <c r="A42" s="72"/>
      <c r="E42" s="80"/>
      <c r="F42" s="70"/>
      <c r="G42" s="70"/>
      <c r="H42" s="70"/>
      <c r="I42" s="70"/>
      <c r="J42" s="70"/>
      <c r="K42" s="71"/>
      <c r="L42" s="7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3"/>
      <c r="AA42" s="73"/>
      <c r="AB42" s="73"/>
      <c r="AC42" s="73"/>
      <c r="AD42" s="73"/>
      <c r="AE42" s="73"/>
      <c r="AF42" s="73"/>
      <c r="AG42" s="73"/>
      <c r="AH42" s="74"/>
      <c r="AI42" s="74"/>
      <c r="AJ42" s="74"/>
      <c r="AK42" s="74"/>
      <c r="AL42" s="74"/>
      <c r="AM42" s="74"/>
      <c r="AN42" s="74"/>
      <c r="AO42" s="74"/>
      <c r="AQ42" s="75"/>
      <c r="AR42" s="73"/>
      <c r="AS42" s="73"/>
      <c r="AT42" s="73"/>
      <c r="AU42" s="73"/>
      <c r="AV42" s="73"/>
      <c r="AW42" s="73"/>
      <c r="AX42" s="73"/>
      <c r="AY42" s="73"/>
      <c r="AZ42" s="74"/>
      <c r="BA42" s="74"/>
      <c r="BB42" s="74"/>
      <c r="BC42" s="74"/>
      <c r="BD42" s="74"/>
      <c r="BE42" s="74"/>
      <c r="BF42" s="74"/>
      <c r="BG42" s="74"/>
      <c r="BJ42" s="73"/>
      <c r="BK42" s="73"/>
      <c r="BL42" s="73"/>
      <c r="BM42" s="73"/>
      <c r="BN42" s="73"/>
      <c r="BO42" s="73"/>
      <c r="BP42" s="73"/>
      <c r="BQ42" s="73"/>
    </row>
    <row r="43" spans="1:77" s="63" customFormat="1" x14ac:dyDescent="0.3">
      <c r="A43" s="62">
        <v>14165000</v>
      </c>
      <c r="B43" s="63">
        <v>23773513</v>
      </c>
      <c r="C43" s="63" t="s">
        <v>14</v>
      </c>
      <c r="D43" s="63" t="s">
        <v>172</v>
      </c>
      <c r="E43" s="77"/>
      <c r="F43" s="64">
        <v>0.72699999999999998</v>
      </c>
      <c r="G43" s="64" t="str">
        <f t="shared" si="37"/>
        <v>G</v>
      </c>
      <c r="H43" s="64" t="str">
        <f t="shared" si="38"/>
        <v>S</v>
      </c>
      <c r="I43" s="64" t="str">
        <f t="shared" si="39"/>
        <v>S</v>
      </c>
      <c r="J43" s="64" t="str">
        <f t="shared" si="40"/>
        <v>S</v>
      </c>
      <c r="K43" s="65">
        <v>8.9999999999999993E-3</v>
      </c>
      <c r="L43" s="65" t="str">
        <f t="shared" si="41"/>
        <v>VG</v>
      </c>
      <c r="M43" s="64" t="str">
        <f t="shared" si="42"/>
        <v>VG</v>
      </c>
      <c r="N43" s="64" t="str">
        <f t="shared" si="43"/>
        <v>NS</v>
      </c>
      <c r="O43" s="64" t="str">
        <f t="shared" si="44"/>
        <v>VG</v>
      </c>
      <c r="P43" s="64">
        <v>0.51800000000000002</v>
      </c>
      <c r="Q43" s="64" t="str">
        <f t="shared" si="45"/>
        <v>G</v>
      </c>
      <c r="R43" s="64" t="str">
        <f t="shared" si="46"/>
        <v>NS</v>
      </c>
      <c r="S43" s="64" t="str">
        <f t="shared" si="47"/>
        <v>NS</v>
      </c>
      <c r="T43" s="64" t="str">
        <f t="shared" si="48"/>
        <v>NS</v>
      </c>
      <c r="U43" s="64">
        <v>0.81499999999999995</v>
      </c>
      <c r="V43" s="64" t="str">
        <f t="shared" si="49"/>
        <v>G</v>
      </c>
      <c r="W43" s="64" t="str">
        <f t="shared" si="50"/>
        <v>VG</v>
      </c>
      <c r="X43" s="64" t="str">
        <f t="shared" si="51"/>
        <v>VG</v>
      </c>
      <c r="Y43" s="64" t="str">
        <f t="shared" si="52"/>
        <v>VG</v>
      </c>
      <c r="Z43" s="66">
        <v>0.46449135700952998</v>
      </c>
      <c r="AA43" s="66">
        <v>0.48582826247624</v>
      </c>
      <c r="AB43" s="66">
        <v>36.925476905016303</v>
      </c>
      <c r="AC43" s="66">
        <v>35.422135499048998</v>
      </c>
      <c r="AD43" s="66">
        <v>0.73178456050293195</v>
      </c>
      <c r="AE43" s="66">
        <v>0.71705769469670899</v>
      </c>
      <c r="AF43" s="66">
        <v>0.86373220117502103</v>
      </c>
      <c r="AG43" s="66">
        <v>0.86641318681162205</v>
      </c>
      <c r="AH43" s="67" t="s">
        <v>76</v>
      </c>
      <c r="AI43" s="67" t="s">
        <v>76</v>
      </c>
      <c r="AJ43" s="67" t="s">
        <v>73</v>
      </c>
      <c r="AK43" s="67" t="s">
        <v>73</v>
      </c>
      <c r="AL43" s="67" t="s">
        <v>73</v>
      </c>
      <c r="AM43" s="67" t="s">
        <v>73</v>
      </c>
      <c r="AN43" s="67" t="s">
        <v>77</v>
      </c>
      <c r="AO43" s="67" t="s">
        <v>77</v>
      </c>
      <c r="AQ43" s="68" t="s">
        <v>88</v>
      </c>
      <c r="AR43" s="66">
        <v>0.43843094218020001</v>
      </c>
      <c r="AS43" s="66">
        <v>0.45450937038529099</v>
      </c>
      <c r="AT43" s="66">
        <v>40.067811319636199</v>
      </c>
      <c r="AU43" s="66">
        <v>39.605988650487703</v>
      </c>
      <c r="AV43" s="66">
        <v>0.74937911488097997</v>
      </c>
      <c r="AW43" s="66">
        <v>0.73857337456390104</v>
      </c>
      <c r="AX43" s="66">
        <v>0.87051913419226601</v>
      </c>
      <c r="AY43" s="66">
        <v>0.88200065354242896</v>
      </c>
      <c r="AZ43" s="67" t="s">
        <v>73</v>
      </c>
      <c r="BA43" s="67" t="s">
        <v>76</v>
      </c>
      <c r="BB43" s="67" t="s">
        <v>73</v>
      </c>
      <c r="BC43" s="67" t="s">
        <v>73</v>
      </c>
      <c r="BD43" s="67" t="s">
        <v>73</v>
      </c>
      <c r="BE43" s="67" t="s">
        <v>73</v>
      </c>
      <c r="BF43" s="67" t="s">
        <v>77</v>
      </c>
      <c r="BG43" s="67" t="s">
        <v>77</v>
      </c>
      <c r="BH43" s="63">
        <f t="shared" si="189"/>
        <v>1</v>
      </c>
      <c r="BI43" s="63" t="s">
        <v>88</v>
      </c>
      <c r="BJ43" s="66">
        <v>0.48875926577338902</v>
      </c>
      <c r="BK43" s="66">
        <v>0.49850744282400899</v>
      </c>
      <c r="BL43" s="66">
        <v>34.750583660210602</v>
      </c>
      <c r="BM43" s="66">
        <v>34.841960954976599</v>
      </c>
      <c r="BN43" s="66">
        <v>0.71501100287101205</v>
      </c>
      <c r="BO43" s="66">
        <v>0.70816139203997197</v>
      </c>
      <c r="BP43" s="66">
        <v>0.86944312864988105</v>
      </c>
      <c r="BQ43" s="66">
        <v>0.88290786392832199</v>
      </c>
      <c r="BR43" s="63" t="s">
        <v>76</v>
      </c>
      <c r="BS43" s="63" t="s">
        <v>76</v>
      </c>
      <c r="BT43" s="63" t="s">
        <v>73</v>
      </c>
      <c r="BU43" s="63" t="s">
        <v>73</v>
      </c>
      <c r="BV43" s="63" t="s">
        <v>73</v>
      </c>
      <c r="BW43" s="63" t="s">
        <v>73</v>
      </c>
      <c r="BX43" s="63" t="s">
        <v>77</v>
      </c>
      <c r="BY43" s="63" t="s">
        <v>77</v>
      </c>
    </row>
    <row r="44" spans="1:77" s="94" customFormat="1" x14ac:dyDescent="0.3">
      <c r="A44" s="93">
        <v>14165000</v>
      </c>
      <c r="B44" s="94">
        <v>23773513</v>
      </c>
      <c r="C44" s="94" t="s">
        <v>14</v>
      </c>
      <c r="D44" s="95">
        <v>44181</v>
      </c>
      <c r="E44" s="96"/>
      <c r="F44" s="97">
        <v>0.16</v>
      </c>
      <c r="G44" s="97" t="str">
        <f t="shared" ref="G44" si="258">IF(F44&gt;0.8,"VG",IF(F44&gt;0.7,"G",IF(F44&gt;0.45,"S","NS")))</f>
        <v>NS</v>
      </c>
      <c r="H44" s="97" t="str">
        <f t="shared" ref="H44" si="259">AI44</f>
        <v>S</v>
      </c>
      <c r="I44" s="97" t="str">
        <f t="shared" ref="I44" si="260">BA44</f>
        <v>S</v>
      </c>
      <c r="J44" s="97" t="str">
        <f t="shared" ref="J44" si="261">BS44</f>
        <v>S</v>
      </c>
      <c r="K44" s="98">
        <v>1.1970000000000001</v>
      </c>
      <c r="L44" s="98" t="str">
        <f t="shared" ref="L44" si="262">IF(ABS(K44)&lt;5%,"VG",IF(ABS(K44)&lt;10%,"G",IF(ABS(K44)&lt;15%,"S","NS")))</f>
        <v>NS</v>
      </c>
      <c r="M44" s="97" t="str">
        <f t="shared" ref="M44" si="263">AN44</f>
        <v>VG</v>
      </c>
      <c r="N44" s="97" t="str">
        <f t="shared" ref="N44" si="264">BC44</f>
        <v>NS</v>
      </c>
      <c r="O44" s="97" t="str">
        <f t="shared" ref="O44" si="265">BX44</f>
        <v>VG</v>
      </c>
      <c r="P44" s="97">
        <v>0.8</v>
      </c>
      <c r="Q44" s="97" t="str">
        <f t="shared" ref="Q44" si="266">IF(P44&lt;=0.5,"VG",IF(P44&lt;=0.6,"G",IF(P44&lt;=0.7,"S","NS")))</f>
        <v>NS</v>
      </c>
      <c r="R44" s="97" t="str">
        <f t="shared" ref="R44" si="267">AM44</f>
        <v>NS</v>
      </c>
      <c r="S44" s="97" t="str">
        <f t="shared" ref="S44" si="268">BE44</f>
        <v>NS</v>
      </c>
      <c r="T44" s="97" t="str">
        <f t="shared" ref="T44" si="269">BW44</f>
        <v>NS</v>
      </c>
      <c r="U44" s="97">
        <v>0.81</v>
      </c>
      <c r="V44" s="97" t="str">
        <f t="shared" ref="V44" si="270">IF(U44&gt;0.85,"VG",IF(U44&gt;0.75,"G",IF(U44&gt;0.6,"S","NS")))</f>
        <v>G</v>
      </c>
      <c r="W44" s="97" t="str">
        <f t="shared" ref="W44" si="271">AO44</f>
        <v>VG</v>
      </c>
      <c r="X44" s="97" t="str">
        <f t="shared" ref="X44" si="272">BG44</f>
        <v>VG</v>
      </c>
      <c r="Y44" s="97" t="str">
        <f t="shared" ref="Y44" si="273">BY44</f>
        <v>VG</v>
      </c>
      <c r="Z44" s="99">
        <v>0.46449135700952998</v>
      </c>
      <c r="AA44" s="99">
        <v>0.48582826247624</v>
      </c>
      <c r="AB44" s="99">
        <v>36.925476905016303</v>
      </c>
      <c r="AC44" s="99">
        <v>35.422135499048998</v>
      </c>
      <c r="AD44" s="99">
        <v>0.73178456050293195</v>
      </c>
      <c r="AE44" s="99">
        <v>0.71705769469670899</v>
      </c>
      <c r="AF44" s="99">
        <v>0.86373220117502103</v>
      </c>
      <c r="AG44" s="99">
        <v>0.86641318681162205</v>
      </c>
      <c r="AH44" s="100" t="s">
        <v>76</v>
      </c>
      <c r="AI44" s="100" t="s">
        <v>76</v>
      </c>
      <c r="AJ44" s="100" t="s">
        <v>73</v>
      </c>
      <c r="AK44" s="100" t="s">
        <v>73</v>
      </c>
      <c r="AL44" s="100" t="s">
        <v>73</v>
      </c>
      <c r="AM44" s="100" t="s">
        <v>73</v>
      </c>
      <c r="AN44" s="100" t="s">
        <v>77</v>
      </c>
      <c r="AO44" s="100" t="s">
        <v>77</v>
      </c>
      <c r="AQ44" s="101" t="s">
        <v>88</v>
      </c>
      <c r="AR44" s="99">
        <v>0.43843094218020001</v>
      </c>
      <c r="AS44" s="99">
        <v>0.45450937038529099</v>
      </c>
      <c r="AT44" s="99">
        <v>40.067811319636199</v>
      </c>
      <c r="AU44" s="99">
        <v>39.605988650487703</v>
      </c>
      <c r="AV44" s="99">
        <v>0.74937911488097997</v>
      </c>
      <c r="AW44" s="99">
        <v>0.73857337456390104</v>
      </c>
      <c r="AX44" s="99">
        <v>0.87051913419226601</v>
      </c>
      <c r="AY44" s="99">
        <v>0.88200065354242896</v>
      </c>
      <c r="AZ44" s="100" t="s">
        <v>73</v>
      </c>
      <c r="BA44" s="100" t="s">
        <v>76</v>
      </c>
      <c r="BB44" s="100" t="s">
        <v>73</v>
      </c>
      <c r="BC44" s="100" t="s">
        <v>73</v>
      </c>
      <c r="BD44" s="100" t="s">
        <v>73</v>
      </c>
      <c r="BE44" s="100" t="s">
        <v>73</v>
      </c>
      <c r="BF44" s="100" t="s">
        <v>77</v>
      </c>
      <c r="BG44" s="100" t="s">
        <v>77</v>
      </c>
      <c r="BH44" s="94">
        <f t="shared" ref="BH44" si="274">IF(BI44=AQ44,1,0)</f>
        <v>1</v>
      </c>
      <c r="BI44" s="94" t="s">
        <v>88</v>
      </c>
      <c r="BJ44" s="99">
        <v>0.48875926577338902</v>
      </c>
      <c r="BK44" s="99">
        <v>0.49850744282400899</v>
      </c>
      <c r="BL44" s="99">
        <v>34.750583660210602</v>
      </c>
      <c r="BM44" s="99">
        <v>34.841960954976599</v>
      </c>
      <c r="BN44" s="99">
        <v>0.71501100287101205</v>
      </c>
      <c r="BO44" s="99">
        <v>0.70816139203997197</v>
      </c>
      <c r="BP44" s="99">
        <v>0.86944312864988105</v>
      </c>
      <c r="BQ44" s="99">
        <v>0.88290786392832199</v>
      </c>
      <c r="BR44" s="94" t="s">
        <v>76</v>
      </c>
      <c r="BS44" s="94" t="s">
        <v>76</v>
      </c>
      <c r="BT44" s="94" t="s">
        <v>73</v>
      </c>
      <c r="BU44" s="94" t="s">
        <v>73</v>
      </c>
      <c r="BV44" s="94" t="s">
        <v>73</v>
      </c>
      <c r="BW44" s="94" t="s">
        <v>73</v>
      </c>
      <c r="BX44" s="94" t="s">
        <v>77</v>
      </c>
      <c r="BY44" s="94" t="s">
        <v>77</v>
      </c>
    </row>
    <row r="46" spans="1:77" x14ac:dyDescent="0.3">
      <c r="A46" s="32" t="s">
        <v>57</v>
      </c>
    </row>
    <row r="47" spans="1:77" x14ac:dyDescent="0.3">
      <c r="A47" s="3" t="s">
        <v>16</v>
      </c>
      <c r="B47" s="3" t="s">
        <v>56</v>
      </c>
      <c r="F47" s="16" t="s">
        <v>48</v>
      </c>
      <c r="K47" s="19" t="s">
        <v>49</v>
      </c>
      <c r="P47" s="17" t="s">
        <v>50</v>
      </c>
      <c r="U47" s="18" t="s">
        <v>51</v>
      </c>
      <c r="Z47" s="36" t="s">
        <v>69</v>
      </c>
      <c r="AA47" s="36" t="s">
        <v>70</v>
      </c>
      <c r="AB47" s="37" t="s">
        <v>69</v>
      </c>
      <c r="AC47" s="37" t="s">
        <v>70</v>
      </c>
      <c r="AD47" s="38" t="s">
        <v>69</v>
      </c>
      <c r="AE47" s="38" t="s">
        <v>70</v>
      </c>
      <c r="AF47" s="3" t="s">
        <v>69</v>
      </c>
      <c r="AG47" s="3" t="s">
        <v>70</v>
      </c>
      <c r="AH47" s="39" t="s">
        <v>69</v>
      </c>
      <c r="AI47" s="39" t="s">
        <v>70</v>
      </c>
      <c r="AJ47" s="37" t="s">
        <v>69</v>
      </c>
      <c r="AK47" s="37" t="s">
        <v>70</v>
      </c>
      <c r="AL47" s="38" t="s">
        <v>69</v>
      </c>
      <c r="AM47" s="38" t="s">
        <v>70</v>
      </c>
      <c r="AN47" s="3" t="s">
        <v>69</v>
      </c>
      <c r="AO47" s="3" t="s">
        <v>70</v>
      </c>
      <c r="AR47" s="36" t="s">
        <v>71</v>
      </c>
      <c r="AS47" s="36" t="s">
        <v>72</v>
      </c>
      <c r="AT47" s="40" t="s">
        <v>71</v>
      </c>
      <c r="AU47" s="40" t="s">
        <v>72</v>
      </c>
      <c r="AV47" s="41" t="s">
        <v>71</v>
      </c>
      <c r="AW47" s="41" t="s">
        <v>72</v>
      </c>
      <c r="AX47" s="3" t="s">
        <v>71</v>
      </c>
      <c r="AY47" s="3" t="s">
        <v>72</v>
      </c>
      <c r="AZ47" s="36" t="s">
        <v>71</v>
      </c>
      <c r="BA47" s="36" t="s">
        <v>72</v>
      </c>
      <c r="BB47" s="40" t="s">
        <v>71</v>
      </c>
      <c r="BC47" s="40" t="s">
        <v>72</v>
      </c>
      <c r="BD47" s="41" t="s">
        <v>71</v>
      </c>
      <c r="BE47" s="41" t="s">
        <v>72</v>
      </c>
      <c r="BF47" s="3" t="s">
        <v>71</v>
      </c>
      <c r="BG47" s="3" t="s">
        <v>72</v>
      </c>
      <c r="BJ47" s="35" t="s">
        <v>71</v>
      </c>
      <c r="BK47" s="35" t="s">
        <v>72</v>
      </c>
      <c r="BL47" s="35" t="s">
        <v>71</v>
      </c>
      <c r="BM47" s="35" t="s">
        <v>72</v>
      </c>
      <c r="BN47" s="35" t="s">
        <v>71</v>
      </c>
      <c r="BO47" s="35" t="s">
        <v>72</v>
      </c>
      <c r="BP47" s="35" t="s">
        <v>71</v>
      </c>
      <c r="BQ47" s="35" t="s">
        <v>72</v>
      </c>
      <c r="BR47" t="s">
        <v>71</v>
      </c>
      <c r="BS47" t="s">
        <v>72</v>
      </c>
      <c r="BT47" t="s">
        <v>71</v>
      </c>
      <c r="BU47" t="s">
        <v>72</v>
      </c>
      <c r="BV47" t="s">
        <v>71</v>
      </c>
      <c r="BW47" t="s">
        <v>72</v>
      </c>
      <c r="BX47" t="s">
        <v>71</v>
      </c>
      <c r="BY47" t="s">
        <v>72</v>
      </c>
    </row>
    <row r="48" spans="1:77" x14ac:dyDescent="0.3">
      <c r="A48">
        <v>14159200</v>
      </c>
      <c r="B48">
        <v>23773037</v>
      </c>
      <c r="C48" t="s">
        <v>58</v>
      </c>
      <c r="D48" t="s">
        <v>55</v>
      </c>
      <c r="F48" s="16">
        <v>0.85199999999999998</v>
      </c>
      <c r="G48" s="16" t="str">
        <f t="shared" ref="G48:G54" si="275">IF(F48&gt;0.8,"VG",IF(F48&gt;0.7,"G",IF(F48&gt;0.45,"S","NS")))</f>
        <v>VG</v>
      </c>
      <c r="K48" s="19">
        <v>-2.9000000000000001E-2</v>
      </c>
      <c r="L48" s="26" t="str">
        <f t="shared" ref="L48:L54" si="276">IF(ABS(K48)&lt;5%,"VG",IF(ABS(K48)&lt;10%,"G",IF(ABS(K48)&lt;15%,"S","NS")))</f>
        <v>VG</v>
      </c>
      <c r="P48" s="17">
        <v>0.38200000000000001</v>
      </c>
      <c r="Q48" s="17" t="str">
        <f t="shared" ref="Q48:Q54" si="277">IF(P48&lt;=0.5,"VG",IF(P48&lt;=0.6,"G",IF(P48&lt;=0.7,"S","NS")))</f>
        <v>VG</v>
      </c>
      <c r="U48" s="18">
        <v>0.88</v>
      </c>
      <c r="V48" s="18" t="str">
        <f t="shared" ref="V48:V54" si="278">IF(U48&gt;0.85,"VG",IF(U48&gt;0.75,"G",IF(U48&gt;0.6,"S","NS")))</f>
        <v>VG</v>
      </c>
    </row>
    <row r="49" spans="1:37" s="69" customFormat="1" x14ac:dyDescent="0.3">
      <c r="A49" s="69">
        <v>14159200</v>
      </c>
      <c r="B49" s="69">
        <v>23773037</v>
      </c>
      <c r="C49" s="69" t="s">
        <v>58</v>
      </c>
      <c r="D49" s="69" t="s">
        <v>132</v>
      </c>
      <c r="E49" s="77"/>
      <c r="F49" s="70">
        <v>0.60199999999999998</v>
      </c>
      <c r="G49" s="70" t="str">
        <f t="shared" si="275"/>
        <v>S</v>
      </c>
      <c r="H49" s="70"/>
      <c r="I49" s="70"/>
      <c r="J49" s="70"/>
      <c r="K49" s="71">
        <v>0.13600000000000001</v>
      </c>
      <c r="L49" s="70" t="str">
        <f t="shared" si="276"/>
        <v>S</v>
      </c>
      <c r="M49" s="70"/>
      <c r="N49" s="70"/>
      <c r="O49" s="70"/>
      <c r="P49" s="70">
        <v>0.59299999999999997</v>
      </c>
      <c r="Q49" s="70" t="str">
        <f t="shared" si="277"/>
        <v>G</v>
      </c>
      <c r="R49" s="70"/>
      <c r="S49" s="70"/>
      <c r="T49" s="70"/>
      <c r="U49" s="70">
        <v>0.86599999999999999</v>
      </c>
      <c r="V49" s="70" t="str">
        <f t="shared" si="278"/>
        <v>VG</v>
      </c>
      <c r="W49" s="70"/>
      <c r="X49" s="70"/>
      <c r="Y49" s="70"/>
      <c r="Z49" s="70"/>
      <c r="AA49" s="71"/>
      <c r="AB49" s="70"/>
      <c r="AC49" s="70"/>
      <c r="AD49" s="70"/>
      <c r="AE49" s="71"/>
      <c r="AF49" s="70"/>
      <c r="AG49" s="70"/>
      <c r="AH49" s="70"/>
      <c r="AI49" s="71"/>
      <c r="AJ49" s="70"/>
      <c r="AK49" s="70"/>
    </row>
    <row r="50" spans="1:37" s="69" customFormat="1" x14ac:dyDescent="0.3">
      <c r="A50" s="69">
        <v>14159200</v>
      </c>
      <c r="B50" s="69">
        <v>23773037</v>
      </c>
      <c r="C50" s="69" t="s">
        <v>58</v>
      </c>
      <c r="D50" s="69" t="s">
        <v>158</v>
      </c>
      <c r="E50" s="80"/>
      <c r="F50" s="70">
        <v>0.624</v>
      </c>
      <c r="G50" s="70" t="str">
        <f t="shared" si="275"/>
        <v>S</v>
      </c>
      <c r="H50" s="70"/>
      <c r="I50" s="70"/>
      <c r="J50" s="70"/>
      <c r="K50" s="71">
        <v>0.11600000000000001</v>
      </c>
      <c r="L50" s="70" t="str">
        <f t="shared" si="276"/>
        <v>S</v>
      </c>
      <c r="M50" s="70"/>
      <c r="N50" s="70"/>
      <c r="O50" s="70"/>
      <c r="P50" s="70">
        <v>0.58499999999999996</v>
      </c>
      <c r="Q50" s="70" t="str">
        <f t="shared" si="277"/>
        <v>G</v>
      </c>
      <c r="R50" s="70"/>
      <c r="S50" s="70"/>
      <c r="T50" s="70"/>
      <c r="U50" s="70">
        <v>0.88500000000000001</v>
      </c>
      <c r="V50" s="70" t="str">
        <f t="shared" si="278"/>
        <v>VG</v>
      </c>
      <c r="W50" s="70"/>
      <c r="X50" s="70"/>
      <c r="Y50" s="70"/>
      <c r="Z50" s="70"/>
      <c r="AA50" s="71"/>
      <c r="AB50" s="70"/>
      <c r="AC50" s="70"/>
      <c r="AD50" s="70"/>
      <c r="AE50" s="71"/>
      <c r="AF50" s="70"/>
      <c r="AG50" s="70"/>
      <c r="AH50" s="70"/>
      <c r="AI50" s="71"/>
      <c r="AJ50" s="70"/>
      <c r="AK50" s="70"/>
    </row>
    <row r="51" spans="1:37" s="69" customFormat="1" x14ac:dyDescent="0.3">
      <c r="A51" s="69">
        <v>14159200</v>
      </c>
      <c r="B51" s="69">
        <v>23773037</v>
      </c>
      <c r="C51" s="69" t="s">
        <v>58</v>
      </c>
      <c r="D51" s="69" t="s">
        <v>163</v>
      </c>
      <c r="E51" s="80">
        <v>-1.04</v>
      </c>
      <c r="F51" s="70">
        <v>0.48299999999999998</v>
      </c>
      <c r="G51" s="70" t="str">
        <f t="shared" si="275"/>
        <v>S</v>
      </c>
      <c r="H51" s="70"/>
      <c r="I51" s="70"/>
      <c r="J51" s="70"/>
      <c r="K51" s="71">
        <v>0.16900000000000001</v>
      </c>
      <c r="L51" s="70" t="str">
        <f t="shared" si="276"/>
        <v>NS</v>
      </c>
      <c r="M51" s="70"/>
      <c r="N51" s="70"/>
      <c r="O51" s="70"/>
      <c r="P51" s="70">
        <v>0.66</v>
      </c>
      <c r="Q51" s="70" t="str">
        <f t="shared" si="277"/>
        <v>S</v>
      </c>
      <c r="R51" s="70"/>
      <c r="S51" s="70"/>
      <c r="T51" s="70"/>
      <c r="U51" s="70">
        <v>0.88300000000000001</v>
      </c>
      <c r="V51" s="70" t="str">
        <f t="shared" si="278"/>
        <v>VG</v>
      </c>
      <c r="W51" s="70"/>
      <c r="X51" s="70"/>
      <c r="Y51" s="70"/>
      <c r="Z51" s="70"/>
      <c r="AA51" s="71"/>
      <c r="AB51" s="70"/>
      <c r="AC51" s="70"/>
      <c r="AD51" s="70"/>
      <c r="AE51" s="71"/>
      <c r="AF51" s="70"/>
      <c r="AG51" s="70"/>
      <c r="AH51" s="70"/>
      <c r="AI51" s="71"/>
      <c r="AJ51" s="70"/>
      <c r="AK51" s="70"/>
    </row>
    <row r="52" spans="1:37" s="69" customFormat="1" x14ac:dyDescent="0.3">
      <c r="A52" s="69">
        <v>14159200</v>
      </c>
      <c r="B52" s="69">
        <v>23773037</v>
      </c>
      <c r="C52" s="69" t="s">
        <v>58</v>
      </c>
      <c r="D52" s="69" t="s">
        <v>165</v>
      </c>
      <c r="E52" s="80">
        <v>0.76</v>
      </c>
      <c r="F52" s="70">
        <v>0.63</v>
      </c>
      <c r="G52" s="70" t="str">
        <f t="shared" si="275"/>
        <v>S</v>
      </c>
      <c r="H52" s="70"/>
      <c r="I52" s="70"/>
      <c r="J52" s="70"/>
      <c r="K52" s="71">
        <v>-9.5000000000000001E-2</v>
      </c>
      <c r="L52" s="70" t="str">
        <f t="shared" si="276"/>
        <v>G</v>
      </c>
      <c r="M52" s="70"/>
      <c r="N52" s="70"/>
      <c r="O52" s="70"/>
      <c r="P52" s="70">
        <v>0.57899999999999996</v>
      </c>
      <c r="Q52" s="70" t="str">
        <f t="shared" si="277"/>
        <v>G</v>
      </c>
      <c r="R52" s="70"/>
      <c r="S52" s="70"/>
      <c r="T52" s="70"/>
      <c r="U52" s="70">
        <v>0.90400000000000003</v>
      </c>
      <c r="V52" s="70" t="str">
        <f t="shared" si="278"/>
        <v>VG</v>
      </c>
      <c r="W52" s="70"/>
      <c r="X52" s="70"/>
      <c r="Y52" s="70"/>
      <c r="Z52" s="70"/>
      <c r="AA52" s="71"/>
      <c r="AB52" s="70"/>
      <c r="AC52" s="70"/>
      <c r="AD52" s="70"/>
      <c r="AE52" s="71"/>
      <c r="AF52" s="70"/>
      <c r="AG52" s="70"/>
      <c r="AH52" s="70"/>
      <c r="AI52" s="71"/>
      <c r="AJ52" s="70"/>
      <c r="AK52" s="70"/>
    </row>
    <row r="53" spans="1:37" s="69" customFormat="1" x14ac:dyDescent="0.3">
      <c r="A53" s="69">
        <v>14159200</v>
      </c>
      <c r="B53" s="69">
        <v>23773037</v>
      </c>
      <c r="C53" s="69" t="s">
        <v>58</v>
      </c>
      <c r="D53" s="69" t="s">
        <v>166</v>
      </c>
      <c r="E53" s="80">
        <v>-1.04</v>
      </c>
      <c r="F53" s="70">
        <v>0.48299999999999998</v>
      </c>
      <c r="G53" s="70" t="str">
        <f t="shared" si="275"/>
        <v>S</v>
      </c>
      <c r="H53" s="70"/>
      <c r="I53" s="70"/>
      <c r="J53" s="70"/>
      <c r="K53" s="71">
        <v>0.16900000000000001</v>
      </c>
      <c r="L53" s="70" t="str">
        <f t="shared" si="276"/>
        <v>NS</v>
      </c>
      <c r="M53" s="70"/>
      <c r="N53" s="70"/>
      <c r="O53" s="70"/>
      <c r="P53" s="70">
        <v>0.66</v>
      </c>
      <c r="Q53" s="70" t="str">
        <f t="shared" si="277"/>
        <v>S</v>
      </c>
      <c r="R53" s="70"/>
      <c r="S53" s="70"/>
      <c r="T53" s="70"/>
      <c r="U53" s="70">
        <v>0.88300000000000001</v>
      </c>
      <c r="V53" s="70" t="str">
        <f t="shared" si="278"/>
        <v>VG</v>
      </c>
      <c r="W53" s="70"/>
      <c r="X53" s="70"/>
      <c r="Y53" s="70"/>
      <c r="Z53" s="70"/>
      <c r="AA53" s="71"/>
      <c r="AB53" s="70"/>
      <c r="AC53" s="70"/>
      <c r="AD53" s="70"/>
      <c r="AE53" s="71"/>
      <c r="AF53" s="70"/>
      <c r="AG53" s="70"/>
      <c r="AH53" s="70"/>
      <c r="AI53" s="71"/>
      <c r="AJ53" s="70"/>
      <c r="AK53" s="70"/>
    </row>
    <row r="54" spans="1:37" s="63" customFormat="1" x14ac:dyDescent="0.3">
      <c r="A54" s="63">
        <v>14159200</v>
      </c>
      <c r="B54" s="63">
        <v>23773037</v>
      </c>
      <c r="C54" s="63" t="s">
        <v>58</v>
      </c>
      <c r="D54" s="63" t="s">
        <v>174</v>
      </c>
      <c r="E54" s="79">
        <v>1.1000000000000001</v>
      </c>
      <c r="F54" s="64">
        <v>0.63500000000000001</v>
      </c>
      <c r="G54" s="64" t="str">
        <f t="shared" si="275"/>
        <v>S</v>
      </c>
      <c r="H54" s="64"/>
      <c r="I54" s="64"/>
      <c r="J54" s="64"/>
      <c r="K54" s="65">
        <v>-0.10199999999999999</v>
      </c>
      <c r="L54" s="64" t="str">
        <f t="shared" si="276"/>
        <v>S</v>
      </c>
      <c r="M54" s="64"/>
      <c r="N54" s="64"/>
      <c r="O54" s="64"/>
      <c r="P54" s="64">
        <v>0.57199999999999995</v>
      </c>
      <c r="Q54" s="64" t="str">
        <f t="shared" si="277"/>
        <v>G</v>
      </c>
      <c r="R54" s="64"/>
      <c r="S54" s="64"/>
      <c r="T54" s="64"/>
      <c r="U54" s="64">
        <v>0.91300000000000003</v>
      </c>
      <c r="V54" s="64" t="str">
        <f t="shared" si="278"/>
        <v>VG</v>
      </c>
      <c r="W54" s="64"/>
      <c r="X54" s="64"/>
      <c r="Y54" s="64"/>
      <c r="Z54" s="64"/>
      <c r="AA54" s="65"/>
      <c r="AB54" s="64"/>
      <c r="AC54" s="64"/>
      <c r="AD54" s="64"/>
      <c r="AE54" s="65"/>
      <c r="AF54" s="64"/>
      <c r="AG54" s="64"/>
      <c r="AH54" s="64"/>
      <c r="AI54" s="65"/>
      <c r="AJ54" s="64"/>
      <c r="AK54" s="64"/>
    </row>
    <row r="55" spans="1:37" s="63" customFormat="1" ht="28.8" x14ac:dyDescent="0.3">
      <c r="A55" s="63">
        <v>14159200</v>
      </c>
      <c r="B55" s="63">
        <v>23773037</v>
      </c>
      <c r="C55" s="63" t="s">
        <v>58</v>
      </c>
      <c r="D55" s="90" t="s">
        <v>175</v>
      </c>
      <c r="E55" s="79">
        <v>1.1000000000000001</v>
      </c>
      <c r="F55" s="64">
        <v>0.65</v>
      </c>
      <c r="G55" s="64" t="str">
        <f t="shared" ref="G55" si="279">IF(F55&gt;0.8,"VG",IF(F55&gt;0.7,"G",IF(F55&gt;0.45,"S","NS")))</f>
        <v>S</v>
      </c>
      <c r="H55" s="64"/>
      <c r="I55" s="64"/>
      <c r="J55" s="64"/>
      <c r="K55" s="65">
        <v>-9.6000000000000002E-2</v>
      </c>
      <c r="L55" s="64" t="str">
        <f t="shared" ref="L55" si="280">IF(ABS(K55)&lt;5%,"VG",IF(ABS(K55)&lt;10%,"G",IF(ABS(K55)&lt;15%,"S","NS")))</f>
        <v>G</v>
      </c>
      <c r="M55" s="64"/>
      <c r="N55" s="64"/>
      <c r="O55" s="64"/>
      <c r="P55" s="64">
        <v>0.56000000000000005</v>
      </c>
      <c r="Q55" s="64" t="str">
        <f t="shared" ref="Q55" si="281">IF(P55&lt;=0.5,"VG",IF(P55&lt;=0.6,"G",IF(P55&lt;=0.7,"S","NS")))</f>
        <v>G</v>
      </c>
      <c r="R55" s="64"/>
      <c r="S55" s="64"/>
      <c r="T55" s="64"/>
      <c r="U55" s="64">
        <v>0.91300000000000003</v>
      </c>
      <c r="V55" s="64" t="str">
        <f t="shared" ref="V55" si="282">IF(U55&gt;0.85,"VG",IF(U55&gt;0.75,"G",IF(U55&gt;0.6,"S","NS")))</f>
        <v>VG</v>
      </c>
      <c r="W55" s="64"/>
      <c r="X55" s="64"/>
      <c r="Y55" s="64"/>
      <c r="Z55" s="64"/>
      <c r="AA55" s="65"/>
      <c r="AB55" s="64"/>
      <c r="AC55" s="64"/>
      <c r="AD55" s="64"/>
      <c r="AE55" s="65"/>
      <c r="AF55" s="64"/>
      <c r="AG55" s="64"/>
      <c r="AH55" s="64"/>
      <c r="AI55" s="65"/>
      <c r="AJ55" s="64"/>
      <c r="AK55" s="64"/>
    </row>
    <row r="56" spans="1:37" s="63" customFormat="1" x14ac:dyDescent="0.3">
      <c r="A56" s="63">
        <v>14159200</v>
      </c>
      <c r="B56" s="63">
        <v>23773037</v>
      </c>
      <c r="C56" s="63" t="s">
        <v>58</v>
      </c>
      <c r="D56" s="90" t="s">
        <v>177</v>
      </c>
      <c r="E56" s="79">
        <v>0.6</v>
      </c>
      <c r="F56" s="64">
        <v>0.87</v>
      </c>
      <c r="G56" s="64" t="str">
        <f t="shared" ref="G56" si="283">IF(F56&gt;0.8,"VG",IF(F56&gt;0.7,"G",IF(F56&gt;0.45,"S","NS")))</f>
        <v>VG</v>
      </c>
      <c r="H56" s="64"/>
      <c r="I56" s="64"/>
      <c r="J56" s="64"/>
      <c r="K56" s="65">
        <v>-6.0000000000000001E-3</v>
      </c>
      <c r="L56" s="64" t="str">
        <f t="shared" ref="L56" si="284">IF(ABS(K56)&lt;5%,"VG",IF(ABS(K56)&lt;10%,"G",IF(ABS(K56)&lt;15%,"S","NS")))</f>
        <v>VG</v>
      </c>
      <c r="M56" s="64"/>
      <c r="N56" s="64"/>
      <c r="O56" s="64"/>
      <c r="P56" s="64">
        <v>0.37</v>
      </c>
      <c r="Q56" s="64" t="str">
        <f t="shared" ref="Q56" si="285">IF(P56&lt;=0.5,"VG",IF(P56&lt;=0.6,"G",IF(P56&lt;=0.7,"S","NS")))</f>
        <v>VG</v>
      </c>
      <c r="R56" s="64"/>
      <c r="S56" s="64"/>
      <c r="T56" s="64"/>
      <c r="U56" s="64">
        <v>0.91</v>
      </c>
      <c r="V56" s="64" t="str">
        <f t="shared" ref="V56" si="286">IF(U56&gt;0.85,"VG",IF(U56&gt;0.75,"G",IF(U56&gt;0.6,"S","NS")))</f>
        <v>VG</v>
      </c>
      <c r="W56" s="64"/>
      <c r="X56" s="64"/>
      <c r="Y56" s="64"/>
      <c r="Z56" s="64"/>
      <c r="AA56" s="65"/>
      <c r="AB56" s="64"/>
      <c r="AC56" s="64"/>
      <c r="AD56" s="64"/>
      <c r="AE56" s="65"/>
      <c r="AF56" s="64"/>
      <c r="AG56" s="64"/>
      <c r="AH56" s="64"/>
      <c r="AI56" s="65"/>
      <c r="AJ56" s="64"/>
      <c r="AK56" s="64"/>
    </row>
    <row r="57" spans="1:37" s="63" customFormat="1" x14ac:dyDescent="0.3">
      <c r="A57" s="63">
        <v>14159200</v>
      </c>
      <c r="B57" s="63">
        <v>23773037</v>
      </c>
      <c r="C57" s="63" t="s">
        <v>58</v>
      </c>
      <c r="D57" s="90" t="s">
        <v>178</v>
      </c>
      <c r="E57" s="79">
        <v>0.6</v>
      </c>
      <c r="F57" s="64">
        <v>0.89</v>
      </c>
      <c r="G57" s="64" t="str">
        <f t="shared" ref="G57" si="287">IF(F57&gt;0.8,"VG",IF(F57&gt;0.7,"G",IF(F57&gt;0.45,"S","NS")))</f>
        <v>VG</v>
      </c>
      <c r="H57" s="64"/>
      <c r="I57" s="64"/>
      <c r="J57" s="64"/>
      <c r="K57" s="65">
        <v>-4.4999999999999998E-2</v>
      </c>
      <c r="L57" s="64" t="str">
        <f t="shared" ref="L57" si="288">IF(ABS(K57)&lt;5%,"VG",IF(ABS(K57)&lt;10%,"G",IF(ABS(K57)&lt;15%,"S","NS")))</f>
        <v>VG</v>
      </c>
      <c r="M57" s="64"/>
      <c r="N57" s="64"/>
      <c r="O57" s="64"/>
      <c r="P57" s="64">
        <v>0.32</v>
      </c>
      <c r="Q57" s="64" t="str">
        <f t="shared" ref="Q57" si="289">IF(P57&lt;=0.5,"VG",IF(P57&lt;=0.6,"G",IF(P57&lt;=0.7,"S","NS")))</f>
        <v>VG</v>
      </c>
      <c r="R57" s="64"/>
      <c r="S57" s="64"/>
      <c r="T57" s="64"/>
      <c r="U57" s="64">
        <v>0.93</v>
      </c>
      <c r="V57" s="64" t="str">
        <f t="shared" ref="V57" si="290">IF(U57&gt;0.85,"VG",IF(U57&gt;0.75,"G",IF(U57&gt;0.6,"S","NS")))</f>
        <v>VG</v>
      </c>
      <c r="W57" s="64"/>
      <c r="X57" s="64"/>
      <c r="Y57" s="64"/>
      <c r="Z57" s="64"/>
      <c r="AA57" s="65"/>
      <c r="AB57" s="64"/>
      <c r="AC57" s="64"/>
      <c r="AD57" s="64"/>
      <c r="AE57" s="65"/>
      <c r="AF57" s="64"/>
      <c r="AG57" s="64"/>
      <c r="AH57" s="64"/>
      <c r="AI57" s="65"/>
      <c r="AJ57" s="64"/>
      <c r="AK57" s="64"/>
    </row>
    <row r="58" spans="1:37" s="69" customFormat="1" x14ac:dyDescent="0.3">
      <c r="E58" s="80"/>
      <c r="F58" s="70"/>
      <c r="G58" s="70"/>
      <c r="H58" s="70"/>
      <c r="I58" s="70"/>
      <c r="J58" s="70"/>
      <c r="K58" s="71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1"/>
      <c r="AB58" s="70"/>
      <c r="AC58" s="70"/>
      <c r="AD58" s="70"/>
      <c r="AE58" s="71"/>
      <c r="AF58" s="70"/>
      <c r="AG58" s="70"/>
      <c r="AH58" s="70"/>
      <c r="AI58" s="71"/>
      <c r="AJ58" s="70"/>
      <c r="AK58" s="70"/>
    </row>
    <row r="59" spans="1:37" s="63" customFormat="1" x14ac:dyDescent="0.3">
      <c r="A59" s="63">
        <v>14159500</v>
      </c>
      <c r="B59" s="63">
        <v>23773009</v>
      </c>
      <c r="C59" s="63" t="s">
        <v>7</v>
      </c>
      <c r="D59" s="63" t="s">
        <v>168</v>
      </c>
      <c r="E59" s="79">
        <v>0.13</v>
      </c>
      <c r="F59" s="64">
        <v>0.59299999999999997</v>
      </c>
      <c r="G59" s="64" t="str">
        <f t="shared" ref="G59:G61" si="291">IF(F59&gt;0.8,"VG",IF(F59&gt;0.7,"G",IF(F59&gt;0.45,"S","NS")))</f>
        <v>S</v>
      </c>
      <c r="H59" s="64"/>
      <c r="I59" s="64"/>
      <c r="J59" s="64"/>
      <c r="K59" s="65">
        <v>-1.4999999999999999E-2</v>
      </c>
      <c r="L59" s="64" t="str">
        <f t="shared" ref="L59:L61" si="292">IF(ABS(K59)&lt;5%,"VG",IF(ABS(K59)&lt;10%,"G",IF(ABS(K59)&lt;15%,"S","NS")))</f>
        <v>VG</v>
      </c>
      <c r="M59" s="64"/>
      <c r="N59" s="64"/>
      <c r="O59" s="64"/>
      <c r="P59" s="64">
        <v>0.63700000000000001</v>
      </c>
      <c r="Q59" s="64" t="str">
        <f t="shared" ref="Q59:Q61" si="293">IF(P59&lt;=0.5,"VG",IF(P59&lt;=0.6,"G",IF(P59&lt;=0.7,"S","NS")))</f>
        <v>S</v>
      </c>
      <c r="R59" s="64"/>
      <c r="S59" s="64"/>
      <c r="T59" s="64"/>
      <c r="U59" s="64">
        <v>0.65</v>
      </c>
      <c r="V59" s="64" t="str">
        <f t="shared" ref="V59:V61" si="294">IF(U59&gt;0.85,"VG",IF(U59&gt;0.75,"G",IF(U59&gt;0.6,"S","NS")))</f>
        <v>S</v>
      </c>
      <c r="W59" s="64"/>
      <c r="X59" s="64"/>
      <c r="Y59" s="64"/>
      <c r="Z59" s="64"/>
      <c r="AA59" s="65"/>
      <c r="AB59" s="64"/>
      <c r="AC59" s="64"/>
      <c r="AD59" s="64"/>
      <c r="AE59" s="65"/>
      <c r="AF59" s="64"/>
      <c r="AG59" s="64"/>
      <c r="AH59" s="64"/>
      <c r="AI59" s="65"/>
      <c r="AJ59" s="64"/>
      <c r="AK59" s="64"/>
    </row>
    <row r="60" spans="1:37" s="63" customFormat="1" x14ac:dyDescent="0.3">
      <c r="A60" s="63">
        <v>14159500</v>
      </c>
      <c r="B60" s="63">
        <v>23773009</v>
      </c>
      <c r="C60" s="63" t="s">
        <v>7</v>
      </c>
      <c r="D60" s="63" t="s">
        <v>172</v>
      </c>
      <c r="E60" s="79">
        <v>1.6</v>
      </c>
      <c r="F60" s="64">
        <v>0.61</v>
      </c>
      <c r="G60" s="64" t="str">
        <f t="shared" si="291"/>
        <v>S</v>
      </c>
      <c r="H60" s="64"/>
      <c r="I60" s="64"/>
      <c r="J60" s="64"/>
      <c r="K60" s="65">
        <v>-3.5000000000000003E-2</v>
      </c>
      <c r="L60" s="64" t="str">
        <f t="shared" si="292"/>
        <v>VG</v>
      </c>
      <c r="M60" s="64"/>
      <c r="N60" s="64"/>
      <c r="O60" s="64"/>
      <c r="P60" s="64">
        <v>0.62</v>
      </c>
      <c r="Q60" s="64" t="str">
        <f t="shared" si="293"/>
        <v>S</v>
      </c>
      <c r="R60" s="64"/>
      <c r="S60" s="64"/>
      <c r="T60" s="64"/>
      <c r="U60" s="64">
        <v>0.68</v>
      </c>
      <c r="V60" s="64" t="str">
        <f t="shared" si="294"/>
        <v>S</v>
      </c>
      <c r="W60" s="64"/>
      <c r="X60" s="64"/>
      <c r="Y60" s="64"/>
      <c r="Z60" s="64"/>
      <c r="AA60" s="65"/>
      <c r="AB60" s="64"/>
      <c r="AC60" s="64"/>
      <c r="AD60" s="64"/>
      <c r="AE60" s="65"/>
      <c r="AF60" s="64"/>
      <c r="AG60" s="64"/>
      <c r="AH60" s="64"/>
      <c r="AI60" s="65"/>
      <c r="AJ60" s="64"/>
      <c r="AK60" s="64"/>
    </row>
    <row r="61" spans="1:37" s="63" customFormat="1" x14ac:dyDescent="0.3">
      <c r="A61" s="63">
        <v>14159500</v>
      </c>
      <c r="B61" s="63">
        <v>23773009</v>
      </c>
      <c r="C61" s="63" t="s">
        <v>7</v>
      </c>
      <c r="D61" s="63" t="s">
        <v>174</v>
      </c>
      <c r="E61" s="79">
        <v>1.6</v>
      </c>
      <c r="F61" s="64">
        <v>0.61</v>
      </c>
      <c r="G61" s="64" t="str">
        <f t="shared" si="291"/>
        <v>S</v>
      </c>
      <c r="H61" s="64"/>
      <c r="I61" s="64"/>
      <c r="J61" s="64"/>
      <c r="K61" s="65">
        <v>-3.2000000000000001E-2</v>
      </c>
      <c r="L61" s="64" t="str">
        <f t="shared" si="292"/>
        <v>VG</v>
      </c>
      <c r="M61" s="64"/>
      <c r="N61" s="64"/>
      <c r="O61" s="64"/>
      <c r="P61" s="64">
        <v>0.62</v>
      </c>
      <c r="Q61" s="64" t="str">
        <f t="shared" si="293"/>
        <v>S</v>
      </c>
      <c r="R61" s="64"/>
      <c r="S61" s="64"/>
      <c r="T61" s="64"/>
      <c r="U61" s="64">
        <v>0.69</v>
      </c>
      <c r="V61" s="64" t="str">
        <f t="shared" si="294"/>
        <v>S</v>
      </c>
      <c r="W61" s="64"/>
      <c r="X61" s="64"/>
      <c r="Y61" s="64"/>
      <c r="Z61" s="64"/>
      <c r="AA61" s="65"/>
      <c r="AB61" s="64"/>
      <c r="AC61" s="64"/>
      <c r="AD61" s="64"/>
      <c r="AE61" s="65"/>
      <c r="AF61" s="64"/>
      <c r="AG61" s="64"/>
      <c r="AH61" s="64"/>
      <c r="AI61" s="65"/>
      <c r="AJ61" s="64"/>
      <c r="AK61" s="64"/>
    </row>
    <row r="62" spans="1:37" s="63" customFormat="1" ht="28.8" x14ac:dyDescent="0.3">
      <c r="A62" s="63">
        <v>14159500</v>
      </c>
      <c r="B62" s="63">
        <v>23773009</v>
      </c>
      <c r="C62" s="63" t="s">
        <v>7</v>
      </c>
      <c r="D62" s="90" t="s">
        <v>175</v>
      </c>
      <c r="E62" s="79">
        <v>1.6</v>
      </c>
      <c r="F62" s="64">
        <v>0.61</v>
      </c>
      <c r="G62" s="64" t="str">
        <f t="shared" ref="G62" si="295">IF(F62&gt;0.8,"VG",IF(F62&gt;0.7,"G",IF(F62&gt;0.45,"S","NS")))</f>
        <v>S</v>
      </c>
      <c r="H62" s="64"/>
      <c r="I62" s="64"/>
      <c r="J62" s="64"/>
      <c r="K62" s="65">
        <v>-1.2999999999999999E-2</v>
      </c>
      <c r="L62" s="64" t="str">
        <f t="shared" ref="L62" si="296">IF(ABS(K62)&lt;5%,"VG",IF(ABS(K62)&lt;10%,"G",IF(ABS(K62)&lt;15%,"S","NS")))</f>
        <v>VG</v>
      </c>
      <c r="M62" s="64"/>
      <c r="N62" s="64"/>
      <c r="O62" s="64"/>
      <c r="P62" s="64">
        <v>0.62</v>
      </c>
      <c r="Q62" s="64" t="str">
        <f t="shared" ref="Q62" si="297">IF(P62&lt;=0.5,"VG",IF(P62&lt;=0.6,"G",IF(P62&lt;=0.7,"S","NS")))</f>
        <v>S</v>
      </c>
      <c r="R62" s="64"/>
      <c r="S62" s="64"/>
      <c r="T62" s="64"/>
      <c r="U62" s="64">
        <v>0.67</v>
      </c>
      <c r="V62" s="64" t="str">
        <f t="shared" ref="V62" si="298">IF(U62&gt;0.85,"VG",IF(U62&gt;0.75,"G",IF(U62&gt;0.6,"S","NS")))</f>
        <v>S</v>
      </c>
      <c r="W62" s="64"/>
      <c r="X62" s="64"/>
      <c r="Y62" s="64"/>
      <c r="Z62" s="64"/>
      <c r="AA62" s="65"/>
      <c r="AB62" s="64"/>
      <c r="AC62" s="64"/>
      <c r="AD62" s="64"/>
      <c r="AE62" s="65"/>
      <c r="AF62" s="64"/>
      <c r="AG62" s="64"/>
      <c r="AH62" s="64"/>
      <c r="AI62" s="65"/>
      <c r="AJ62" s="64"/>
      <c r="AK62" s="64"/>
    </row>
    <row r="63" spans="1:37" s="63" customFormat="1" x14ac:dyDescent="0.3">
      <c r="A63" s="63">
        <v>14159500</v>
      </c>
      <c r="B63" s="63">
        <v>23773009</v>
      </c>
      <c r="C63" s="63" t="s">
        <v>7</v>
      </c>
      <c r="D63" s="90" t="s">
        <v>177</v>
      </c>
      <c r="E63" s="79">
        <v>1.8</v>
      </c>
      <c r="F63" s="64">
        <v>0.61</v>
      </c>
      <c r="G63" s="64" t="str">
        <f t="shared" ref="G63" si="299">IF(F63&gt;0.8,"VG",IF(F63&gt;0.7,"G",IF(F63&gt;0.45,"S","NS")))</f>
        <v>S</v>
      </c>
      <c r="H63" s="64"/>
      <c r="I63" s="64"/>
      <c r="J63" s="64"/>
      <c r="K63" s="65">
        <v>7.1999999999999995E-2</v>
      </c>
      <c r="L63" s="64" t="str">
        <f t="shared" ref="L63" si="300">IF(ABS(K63)&lt;5%,"VG",IF(ABS(K63)&lt;10%,"G",IF(ABS(K63)&lt;15%,"S","NS")))</f>
        <v>G</v>
      </c>
      <c r="M63" s="64"/>
      <c r="N63" s="64"/>
      <c r="O63" s="64"/>
      <c r="P63" s="64">
        <v>0.62</v>
      </c>
      <c r="Q63" s="64" t="str">
        <f t="shared" ref="Q63" si="301">IF(P63&lt;=0.5,"VG",IF(P63&lt;=0.6,"G",IF(P63&lt;=0.7,"S","NS")))</f>
        <v>S</v>
      </c>
      <c r="R63" s="64"/>
      <c r="S63" s="64"/>
      <c r="T63" s="64"/>
      <c r="U63" s="64">
        <v>0.66</v>
      </c>
      <c r="V63" s="64" t="str">
        <f t="shared" ref="V63" si="302">IF(U63&gt;0.85,"VG",IF(U63&gt;0.75,"G",IF(U63&gt;0.6,"S","NS")))</f>
        <v>S</v>
      </c>
      <c r="W63" s="64"/>
      <c r="X63" s="64"/>
      <c r="Y63" s="64"/>
      <c r="Z63" s="64"/>
      <c r="AA63" s="65"/>
      <c r="AB63" s="64"/>
      <c r="AC63" s="64"/>
      <c r="AD63" s="64"/>
      <c r="AE63" s="65"/>
      <c r="AF63" s="64"/>
      <c r="AG63" s="64"/>
      <c r="AH63" s="64"/>
      <c r="AI63" s="65"/>
      <c r="AJ63" s="64"/>
      <c r="AK63" s="64"/>
    </row>
    <row r="64" spans="1:37" s="63" customFormat="1" x14ac:dyDescent="0.3">
      <c r="A64" s="63">
        <v>14159500</v>
      </c>
      <c r="B64" s="63">
        <v>23773009</v>
      </c>
      <c r="C64" s="63" t="s">
        <v>7</v>
      </c>
      <c r="D64" s="90" t="s">
        <v>178</v>
      </c>
      <c r="E64" s="79">
        <v>1.6</v>
      </c>
      <c r="F64" s="64">
        <v>0.64</v>
      </c>
      <c r="G64" s="64" t="str">
        <f t="shared" ref="G64" si="303">IF(F64&gt;0.8,"VG",IF(F64&gt;0.7,"G",IF(F64&gt;0.45,"S","NS")))</f>
        <v>S</v>
      </c>
      <c r="H64" s="64"/>
      <c r="I64" s="64"/>
      <c r="J64" s="64"/>
      <c r="K64" s="65">
        <v>0.09</v>
      </c>
      <c r="L64" s="64" t="str">
        <f t="shared" ref="L64" si="304">IF(ABS(K64)&lt;5%,"VG",IF(ABS(K64)&lt;10%,"G",IF(ABS(K64)&lt;15%,"S","NS")))</f>
        <v>G</v>
      </c>
      <c r="M64" s="64"/>
      <c r="N64" s="64"/>
      <c r="O64" s="64"/>
      <c r="P64" s="64">
        <v>0.57999999999999996</v>
      </c>
      <c r="Q64" s="64" t="str">
        <f t="shared" ref="Q64" si="305">IF(P64&lt;=0.5,"VG",IF(P64&lt;=0.6,"G",IF(P64&lt;=0.7,"S","NS")))</f>
        <v>G</v>
      </c>
      <c r="R64" s="64"/>
      <c r="S64" s="64"/>
      <c r="T64" s="64"/>
      <c r="U64" s="64">
        <v>0.69</v>
      </c>
      <c r="V64" s="64" t="str">
        <f t="shared" ref="V64" si="306">IF(U64&gt;0.85,"VG",IF(U64&gt;0.75,"G",IF(U64&gt;0.6,"S","NS")))</f>
        <v>S</v>
      </c>
      <c r="W64" s="64"/>
      <c r="X64" s="64"/>
      <c r="Y64" s="64"/>
      <c r="Z64" s="64"/>
      <c r="AA64" s="65"/>
      <c r="AB64" s="64"/>
      <c r="AC64" s="64"/>
      <c r="AD64" s="64"/>
      <c r="AE64" s="65"/>
      <c r="AF64" s="64"/>
      <c r="AG64" s="64"/>
      <c r="AH64" s="64"/>
      <c r="AI64" s="65"/>
      <c r="AJ64" s="64"/>
      <c r="AK64" s="64"/>
    </row>
    <row r="65" spans="1:37" s="69" customFormat="1" x14ac:dyDescent="0.3">
      <c r="E65" s="80"/>
      <c r="F65" s="70"/>
      <c r="G65" s="70"/>
      <c r="H65" s="70"/>
      <c r="I65" s="70"/>
      <c r="J65" s="70"/>
      <c r="K65" s="71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1"/>
      <c r="AB65" s="70"/>
      <c r="AC65" s="70"/>
      <c r="AD65" s="70"/>
      <c r="AE65" s="71"/>
      <c r="AF65" s="70"/>
      <c r="AG65" s="70"/>
      <c r="AH65" s="70"/>
      <c r="AI65" s="71"/>
      <c r="AJ65" s="70"/>
      <c r="AK65" s="70"/>
    </row>
    <row r="66" spans="1:37" s="69" customFormat="1" x14ac:dyDescent="0.3">
      <c r="A66" s="69">
        <v>14161100</v>
      </c>
      <c r="B66" s="69">
        <v>23773429</v>
      </c>
      <c r="C66" s="69" t="s">
        <v>59</v>
      </c>
      <c r="D66" s="69" t="s">
        <v>55</v>
      </c>
      <c r="E66" s="80"/>
      <c r="F66" s="70">
        <v>0.90400000000000003</v>
      </c>
      <c r="G66" s="70" t="str">
        <f t="shared" ref="G66:G96" si="307">IF(F66&gt;0.8,"VG",IF(F66&gt;0.7,"G",IF(F66&gt;0.45,"S","NS")))</f>
        <v>VG</v>
      </c>
      <c r="H66" s="70"/>
      <c r="I66" s="70"/>
      <c r="J66" s="70"/>
      <c r="K66" s="71">
        <v>5.8000000000000003E-2</v>
      </c>
      <c r="L66" s="70" t="str">
        <f t="shared" ref="L66:L97" si="308">IF(ABS(K66)&lt;5%,"VG",IF(ABS(K66)&lt;10%,"G",IF(ABS(K66)&lt;15%,"S","NS")))</f>
        <v>G</v>
      </c>
      <c r="M66" s="70"/>
      <c r="N66" s="70"/>
      <c r="O66" s="70"/>
      <c r="P66" s="70">
        <v>0.307</v>
      </c>
      <c r="Q66" s="70" t="str">
        <f t="shared" ref="Q66:Q97" si="309">IF(P66&lt;=0.5,"VG",IF(P66&lt;=0.6,"G",IF(P66&lt;=0.7,"S","NS")))</f>
        <v>VG</v>
      </c>
      <c r="R66" s="70"/>
      <c r="S66" s="70"/>
      <c r="T66" s="70"/>
      <c r="U66" s="70">
        <v>0.91900000000000004</v>
      </c>
      <c r="V66" s="70" t="str">
        <f t="shared" ref="V66:V97" si="310">IF(U66&gt;0.85,"VG",IF(U66&gt;0.75,"G",IF(U66&gt;0.6,"S","NS")))</f>
        <v>VG</v>
      </c>
      <c r="W66" s="70"/>
      <c r="X66" s="70"/>
      <c r="Y66" s="70"/>
      <c r="Z66" s="70"/>
      <c r="AA66" s="71"/>
      <c r="AB66" s="70"/>
      <c r="AC66" s="70"/>
      <c r="AD66" s="70"/>
      <c r="AE66" s="71"/>
      <c r="AF66" s="70"/>
      <c r="AG66" s="70"/>
      <c r="AH66" s="70"/>
      <c r="AI66" s="71"/>
      <c r="AJ66" s="70"/>
      <c r="AK66" s="70"/>
    </row>
    <row r="67" spans="1:37" s="69" customFormat="1" x14ac:dyDescent="0.3">
      <c r="A67" s="69">
        <v>14161100</v>
      </c>
      <c r="B67" s="69">
        <v>23773429</v>
      </c>
      <c r="C67" s="69" t="s">
        <v>59</v>
      </c>
      <c r="D67" s="69" t="s">
        <v>163</v>
      </c>
      <c r="E67" s="80"/>
      <c r="F67" s="70">
        <v>-2.8000000000000001E-2</v>
      </c>
      <c r="G67" s="70" t="str">
        <f t="shared" ref="G67" si="311">IF(F67&gt;0.8,"VG",IF(F67&gt;0.7,"G",IF(F67&gt;0.45,"S","NS")))</f>
        <v>NS</v>
      </c>
      <c r="H67" s="70"/>
      <c r="I67" s="70"/>
      <c r="J67" s="70"/>
      <c r="K67" s="71">
        <v>0.47</v>
      </c>
      <c r="L67" s="70" t="str">
        <f t="shared" ref="L67" si="312">IF(ABS(K67)&lt;5%,"VG",IF(ABS(K67)&lt;10%,"G",IF(ABS(K67)&lt;15%,"S","NS")))</f>
        <v>NS</v>
      </c>
      <c r="M67" s="70"/>
      <c r="N67" s="70"/>
      <c r="O67" s="70"/>
      <c r="P67" s="70">
        <v>0.83399999999999996</v>
      </c>
      <c r="Q67" s="70" t="str">
        <f t="shared" ref="Q67" si="313">IF(P67&lt;=0.5,"VG",IF(P67&lt;=0.6,"G",IF(P67&lt;=0.7,"S","NS")))</f>
        <v>NS</v>
      </c>
      <c r="R67" s="70"/>
      <c r="S67" s="70"/>
      <c r="T67" s="70"/>
      <c r="U67" s="70">
        <v>0.89200000000000002</v>
      </c>
      <c r="V67" s="70" t="str">
        <f t="shared" ref="V67" si="314">IF(U67&gt;0.85,"VG",IF(U67&gt;0.75,"G",IF(U67&gt;0.6,"S","NS")))</f>
        <v>VG</v>
      </c>
      <c r="W67" s="70"/>
      <c r="X67" s="70"/>
      <c r="Y67" s="70"/>
      <c r="Z67" s="70"/>
      <c r="AA67" s="71"/>
      <c r="AB67" s="70"/>
      <c r="AC67" s="70"/>
      <c r="AD67" s="70"/>
      <c r="AE67" s="71"/>
      <c r="AF67" s="70"/>
      <c r="AG67" s="70"/>
      <c r="AH67" s="70"/>
      <c r="AI67" s="71"/>
      <c r="AJ67" s="70"/>
      <c r="AK67" s="70"/>
    </row>
    <row r="68" spans="1:37" s="69" customFormat="1" x14ac:dyDescent="0.3">
      <c r="A68" s="69">
        <v>14161100</v>
      </c>
      <c r="B68" s="69">
        <v>23773429</v>
      </c>
      <c r="C68" s="69" t="s">
        <v>59</v>
      </c>
      <c r="D68" s="69" t="s">
        <v>165</v>
      </c>
      <c r="E68" s="80"/>
      <c r="F68" s="70">
        <v>0.82499999999999996</v>
      </c>
      <c r="G68" s="70" t="str">
        <f t="shared" ref="G68:G69" si="315">IF(F68&gt;0.8,"VG",IF(F68&gt;0.7,"G",IF(F68&gt;0.45,"S","NS")))</f>
        <v>VG</v>
      </c>
      <c r="H68" s="70"/>
      <c r="I68" s="70"/>
      <c r="J68" s="70"/>
      <c r="K68" s="71">
        <v>-6.7000000000000004E-2</v>
      </c>
      <c r="L68" s="70" t="str">
        <f t="shared" ref="L68:L69" si="316">IF(ABS(K68)&lt;5%,"VG",IF(ABS(K68)&lt;10%,"G",IF(ABS(K68)&lt;15%,"S","NS")))</f>
        <v>G</v>
      </c>
      <c r="M68" s="70"/>
      <c r="N68" s="70"/>
      <c r="O68" s="70"/>
      <c r="P68" s="70">
        <v>0.41299999999999998</v>
      </c>
      <c r="Q68" s="70" t="str">
        <f t="shared" ref="Q68:Q69" si="317">IF(P68&lt;=0.5,"VG",IF(P68&lt;=0.6,"G",IF(P68&lt;=0.7,"S","NS")))</f>
        <v>VG</v>
      </c>
      <c r="R68" s="70"/>
      <c r="S68" s="70"/>
      <c r="T68" s="70"/>
      <c r="U68" s="70">
        <v>0.89500000000000002</v>
      </c>
      <c r="V68" s="70" t="str">
        <f t="shared" ref="V68:V69" si="318">IF(U68&gt;0.85,"VG",IF(U68&gt;0.75,"G",IF(U68&gt;0.6,"S","NS")))</f>
        <v>VG</v>
      </c>
      <c r="W68" s="70"/>
      <c r="X68" s="70"/>
      <c r="Y68" s="70"/>
      <c r="Z68" s="70"/>
      <c r="AA68" s="71"/>
      <c r="AB68" s="70"/>
      <c r="AC68" s="70"/>
      <c r="AD68" s="70"/>
      <c r="AE68" s="71"/>
      <c r="AF68" s="70"/>
      <c r="AG68" s="70"/>
      <c r="AH68" s="70"/>
      <c r="AI68" s="71"/>
      <c r="AJ68" s="70"/>
      <c r="AK68" s="70"/>
    </row>
    <row r="69" spans="1:37" s="63" customFormat="1" x14ac:dyDescent="0.3">
      <c r="A69" s="63">
        <v>14161100</v>
      </c>
      <c r="B69" s="63">
        <v>23773429</v>
      </c>
      <c r="C69" s="63" t="s">
        <v>59</v>
      </c>
      <c r="D69" s="63" t="s">
        <v>174</v>
      </c>
      <c r="E69" s="79">
        <v>1.3</v>
      </c>
      <c r="F69" s="64">
        <v>0.85599999999999998</v>
      </c>
      <c r="G69" s="64" t="str">
        <f t="shared" si="315"/>
        <v>VG</v>
      </c>
      <c r="H69" s="64"/>
      <c r="I69" s="64"/>
      <c r="J69" s="64"/>
      <c r="K69" s="65">
        <v>-7.4999999999999997E-2</v>
      </c>
      <c r="L69" s="64" t="str">
        <f t="shared" si="316"/>
        <v>G</v>
      </c>
      <c r="M69" s="64"/>
      <c r="N69" s="64"/>
      <c r="O69" s="64"/>
      <c r="P69" s="64">
        <v>0.373</v>
      </c>
      <c r="Q69" s="64" t="str">
        <f t="shared" si="317"/>
        <v>VG</v>
      </c>
      <c r="R69" s="64"/>
      <c r="S69" s="64"/>
      <c r="T69" s="64"/>
      <c r="U69" s="64">
        <v>0.92500000000000004</v>
      </c>
      <c r="V69" s="64" t="str">
        <f t="shared" si="318"/>
        <v>VG</v>
      </c>
      <c r="W69" s="64"/>
      <c r="X69" s="64"/>
      <c r="Y69" s="64"/>
      <c r="Z69" s="64"/>
      <c r="AA69" s="65"/>
      <c r="AB69" s="64"/>
      <c r="AC69" s="64"/>
      <c r="AD69" s="64"/>
      <c r="AE69" s="65"/>
      <c r="AF69" s="64"/>
      <c r="AG69" s="64"/>
      <c r="AH69" s="64"/>
      <c r="AI69" s="65"/>
      <c r="AJ69" s="64"/>
      <c r="AK69" s="64"/>
    </row>
    <row r="70" spans="1:37" s="63" customFormat="1" ht="28.8" x14ac:dyDescent="0.3">
      <c r="A70" s="63">
        <v>14161100</v>
      </c>
      <c r="B70" s="63">
        <v>23773429</v>
      </c>
      <c r="C70" s="63" t="s">
        <v>59</v>
      </c>
      <c r="D70" s="90" t="s">
        <v>175</v>
      </c>
      <c r="E70" s="79">
        <v>1.2</v>
      </c>
      <c r="F70" s="64">
        <v>0.85599999999999998</v>
      </c>
      <c r="G70" s="64" t="str">
        <f t="shared" ref="G70" si="319">IF(F70&gt;0.8,"VG",IF(F70&gt;0.7,"G",IF(F70&gt;0.45,"S","NS")))</f>
        <v>VG</v>
      </c>
      <c r="H70" s="64"/>
      <c r="I70" s="64"/>
      <c r="J70" s="64"/>
      <c r="K70" s="65">
        <v>-7.2999999999999995E-2</v>
      </c>
      <c r="L70" s="64" t="str">
        <f t="shared" ref="L70" si="320">IF(ABS(K70)&lt;5%,"VG",IF(ABS(K70)&lt;10%,"G",IF(ABS(K70)&lt;15%,"S","NS")))</f>
        <v>G</v>
      </c>
      <c r="M70" s="64"/>
      <c r="N70" s="64"/>
      <c r="O70" s="64"/>
      <c r="P70" s="64">
        <v>0.373</v>
      </c>
      <c r="Q70" s="64" t="str">
        <f t="shared" ref="Q70" si="321">IF(P70&lt;=0.5,"VG",IF(P70&lt;=0.6,"G",IF(P70&lt;=0.7,"S","NS")))</f>
        <v>VG</v>
      </c>
      <c r="R70" s="64"/>
      <c r="S70" s="64"/>
      <c r="T70" s="64"/>
      <c r="U70" s="64">
        <v>0.92500000000000004</v>
      </c>
      <c r="V70" s="64" t="str">
        <f t="shared" ref="V70" si="322">IF(U70&gt;0.85,"VG",IF(U70&gt;0.75,"G",IF(U70&gt;0.6,"S","NS")))</f>
        <v>VG</v>
      </c>
      <c r="W70" s="64"/>
      <c r="X70" s="64"/>
      <c r="Y70" s="64"/>
      <c r="Z70" s="64"/>
      <c r="AA70" s="65"/>
      <c r="AB70" s="64"/>
      <c r="AC70" s="64"/>
      <c r="AD70" s="64"/>
      <c r="AE70" s="65"/>
      <c r="AF70" s="64"/>
      <c r="AG70" s="64"/>
      <c r="AH70" s="64"/>
      <c r="AI70" s="65"/>
      <c r="AJ70" s="64"/>
      <c r="AK70" s="64"/>
    </row>
    <row r="71" spans="1:37" s="63" customFormat="1" x14ac:dyDescent="0.3">
      <c r="A71" s="63">
        <v>14161100</v>
      </c>
      <c r="B71" s="63">
        <v>23773429</v>
      </c>
      <c r="C71" s="63" t="s">
        <v>59</v>
      </c>
      <c r="D71" s="90" t="s">
        <v>177</v>
      </c>
      <c r="E71" s="79">
        <v>0.9</v>
      </c>
      <c r="F71" s="64">
        <v>0.92</v>
      </c>
      <c r="G71" s="64" t="str">
        <f t="shared" ref="G71" si="323">IF(F71&gt;0.8,"VG",IF(F71&gt;0.7,"G",IF(F71&gt;0.45,"S","NS")))</f>
        <v>VG</v>
      </c>
      <c r="H71" s="64"/>
      <c r="I71" s="64"/>
      <c r="J71" s="64"/>
      <c r="K71" s="65">
        <v>-8.0000000000000002E-3</v>
      </c>
      <c r="L71" s="64" t="str">
        <f t="shared" ref="L71" si="324">IF(ABS(K71)&lt;5%,"VG",IF(ABS(K71)&lt;10%,"G",IF(ABS(K71)&lt;15%,"S","NS")))</f>
        <v>VG</v>
      </c>
      <c r="M71" s="64"/>
      <c r="N71" s="64"/>
      <c r="O71" s="64"/>
      <c r="P71" s="64">
        <v>0.28000000000000003</v>
      </c>
      <c r="Q71" s="64" t="str">
        <f t="shared" ref="Q71" si="325">IF(P71&lt;=0.5,"VG",IF(P71&lt;=0.6,"G",IF(P71&lt;=0.7,"S","NS")))</f>
        <v>VG</v>
      </c>
      <c r="R71" s="64"/>
      <c r="S71" s="64"/>
      <c r="T71" s="64"/>
      <c r="U71" s="64">
        <v>0.92500000000000004</v>
      </c>
      <c r="V71" s="64" t="str">
        <f t="shared" ref="V71" si="326">IF(U71&gt;0.85,"VG",IF(U71&gt;0.75,"G",IF(U71&gt;0.6,"S","NS")))</f>
        <v>VG</v>
      </c>
      <c r="W71" s="64"/>
      <c r="X71" s="64"/>
      <c r="Y71" s="64"/>
      <c r="Z71" s="64"/>
      <c r="AA71" s="65"/>
      <c r="AB71" s="64"/>
      <c r="AC71" s="64"/>
      <c r="AD71" s="64"/>
      <c r="AE71" s="65"/>
      <c r="AF71" s="64"/>
      <c r="AG71" s="64"/>
      <c r="AH71" s="64"/>
      <c r="AI71" s="65"/>
      <c r="AJ71" s="64"/>
      <c r="AK71" s="64"/>
    </row>
    <row r="72" spans="1:37" s="63" customFormat="1" x14ac:dyDescent="0.3">
      <c r="A72" s="63">
        <v>14161100</v>
      </c>
      <c r="B72" s="63">
        <v>23773429</v>
      </c>
      <c r="C72" s="63" t="s">
        <v>59</v>
      </c>
      <c r="D72" s="106" t="s">
        <v>178</v>
      </c>
      <c r="E72" s="79">
        <v>1.3</v>
      </c>
      <c r="F72" s="64">
        <v>0.86</v>
      </c>
      <c r="G72" s="64" t="str">
        <f t="shared" ref="G72" si="327">IF(F72&gt;0.8,"VG",IF(F72&gt;0.7,"G",IF(F72&gt;0.45,"S","NS")))</f>
        <v>VG</v>
      </c>
      <c r="H72" s="64"/>
      <c r="I72" s="64"/>
      <c r="J72" s="64"/>
      <c r="K72" s="65">
        <v>0.14599999999999999</v>
      </c>
      <c r="L72" s="64" t="str">
        <f t="shared" ref="L72" si="328">IF(ABS(K72)&lt;5%,"VG",IF(ABS(K72)&lt;10%,"G",IF(ABS(K72)&lt;15%,"S","NS")))</f>
        <v>S</v>
      </c>
      <c r="M72" s="64"/>
      <c r="N72" s="64"/>
      <c r="O72" s="64"/>
      <c r="P72" s="64">
        <v>0.36</v>
      </c>
      <c r="Q72" s="64" t="str">
        <f t="shared" ref="Q72" si="329">IF(P72&lt;=0.5,"VG",IF(P72&lt;=0.6,"G",IF(P72&lt;=0.7,"S","NS")))</f>
        <v>VG</v>
      </c>
      <c r="R72" s="64"/>
      <c r="S72" s="64"/>
      <c r="T72" s="64"/>
      <c r="U72" s="64">
        <v>0.95</v>
      </c>
      <c r="V72" s="64" t="str">
        <f t="shared" ref="V72" si="330">IF(U72&gt;0.85,"VG",IF(U72&gt;0.75,"G",IF(U72&gt;0.6,"S","NS")))</f>
        <v>VG</v>
      </c>
      <c r="W72" s="64"/>
      <c r="X72" s="64"/>
      <c r="Y72" s="64"/>
      <c r="Z72" s="64"/>
      <c r="AA72" s="65"/>
      <c r="AB72" s="64"/>
      <c r="AC72" s="64"/>
      <c r="AD72" s="64"/>
      <c r="AE72" s="65"/>
      <c r="AF72" s="64"/>
      <c r="AG72" s="64"/>
      <c r="AH72" s="64"/>
      <c r="AI72" s="65"/>
      <c r="AJ72" s="64"/>
      <c r="AK72" s="64"/>
    </row>
    <row r="73" spans="1:37" s="69" customFormat="1" x14ac:dyDescent="0.3">
      <c r="D73" s="91"/>
      <c r="E73" s="80"/>
      <c r="F73" s="70"/>
      <c r="G73" s="70"/>
      <c r="H73" s="70"/>
      <c r="I73" s="70"/>
      <c r="J73" s="70"/>
      <c r="K73" s="71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1"/>
      <c r="AB73" s="70"/>
      <c r="AC73" s="70"/>
      <c r="AD73" s="70"/>
      <c r="AE73" s="71"/>
      <c r="AF73" s="70"/>
      <c r="AG73" s="70"/>
      <c r="AH73" s="70"/>
      <c r="AI73" s="71"/>
      <c r="AJ73" s="70"/>
      <c r="AK73" s="70"/>
    </row>
    <row r="74" spans="1:37" s="69" customFormat="1" x14ac:dyDescent="0.3">
      <c r="A74" s="69">
        <v>14162200</v>
      </c>
      <c r="B74" s="69">
        <v>23773405</v>
      </c>
      <c r="C74" s="69" t="s">
        <v>10</v>
      </c>
      <c r="D74" s="69" t="s">
        <v>160</v>
      </c>
      <c r="E74" s="77"/>
      <c r="F74" s="70">
        <v>0.23400000000000001</v>
      </c>
      <c r="G74" s="70" t="str">
        <f t="shared" si="307"/>
        <v>NS</v>
      </c>
      <c r="H74" s="70"/>
      <c r="I74" s="70"/>
      <c r="J74" s="70"/>
      <c r="K74" s="71">
        <v>0.21199999999999999</v>
      </c>
      <c r="L74" s="70" t="str">
        <f t="shared" si="308"/>
        <v>NS</v>
      </c>
      <c r="M74" s="70"/>
      <c r="N74" s="70"/>
      <c r="O74" s="70"/>
      <c r="P74" s="70">
        <v>0.80800000000000005</v>
      </c>
      <c r="Q74" s="70" t="str">
        <f t="shared" si="309"/>
        <v>NS</v>
      </c>
      <c r="R74" s="70"/>
      <c r="S74" s="70"/>
      <c r="T74" s="70"/>
      <c r="U74" s="70">
        <v>0.47</v>
      </c>
      <c r="V74" s="70" t="str">
        <f t="shared" si="310"/>
        <v>NS</v>
      </c>
      <c r="W74" s="70"/>
      <c r="X74" s="70"/>
      <c r="Y74" s="70"/>
      <c r="Z74" s="70"/>
      <c r="AA74" s="71"/>
      <c r="AB74" s="70"/>
      <c r="AC74" s="70"/>
      <c r="AD74" s="70"/>
      <c r="AE74" s="71"/>
      <c r="AF74" s="70"/>
      <c r="AG74" s="70"/>
      <c r="AH74" s="70"/>
      <c r="AI74" s="71"/>
      <c r="AJ74" s="70"/>
      <c r="AK74" s="70"/>
    </row>
    <row r="75" spans="1:37" s="69" customFormat="1" x14ac:dyDescent="0.3">
      <c r="A75" s="69">
        <v>14162200</v>
      </c>
      <c r="B75" s="69">
        <v>23773405</v>
      </c>
      <c r="C75" s="69" t="s">
        <v>10</v>
      </c>
      <c r="D75" s="69" t="s">
        <v>162</v>
      </c>
      <c r="E75" s="77"/>
      <c r="F75" s="70">
        <v>-5.95</v>
      </c>
      <c r="G75" s="70" t="str">
        <f t="shared" ref="G75" si="331">IF(F75&gt;0.8,"VG",IF(F75&gt;0.7,"G",IF(F75&gt;0.45,"S","NS")))</f>
        <v>NS</v>
      </c>
      <c r="H75" s="70"/>
      <c r="I75" s="70"/>
      <c r="J75" s="70"/>
      <c r="K75" s="71">
        <v>-0.44</v>
      </c>
      <c r="L75" s="70" t="str">
        <f t="shared" ref="L75" si="332">IF(ABS(K75)&lt;5%,"VG",IF(ABS(K75)&lt;10%,"G",IF(ABS(K75)&lt;15%,"S","NS")))</f>
        <v>NS</v>
      </c>
      <c r="M75" s="70"/>
      <c r="N75" s="70"/>
      <c r="O75" s="70"/>
      <c r="P75" s="70">
        <v>1.246</v>
      </c>
      <c r="Q75" s="70" t="str">
        <f t="shared" ref="Q75" si="333">IF(P75&lt;=0.5,"VG",IF(P75&lt;=0.6,"G",IF(P75&lt;=0.7,"S","NS")))</f>
        <v>NS</v>
      </c>
      <c r="R75" s="70"/>
      <c r="S75" s="70"/>
      <c r="T75" s="70"/>
      <c r="U75" s="70">
        <v>0.64600000000000002</v>
      </c>
      <c r="V75" s="70" t="str">
        <f t="shared" ref="V75" si="334">IF(U75&gt;0.85,"VG",IF(U75&gt;0.75,"G",IF(U75&gt;0.6,"S","NS")))</f>
        <v>S</v>
      </c>
      <c r="W75" s="70"/>
      <c r="X75" s="70"/>
      <c r="Y75" s="70"/>
      <c r="Z75" s="70"/>
      <c r="AA75" s="71"/>
      <c r="AB75" s="70"/>
      <c r="AC75" s="70"/>
      <c r="AD75" s="70"/>
      <c r="AE75" s="71"/>
      <c r="AF75" s="70"/>
      <c r="AG75" s="70"/>
      <c r="AH75" s="70"/>
      <c r="AI75" s="71"/>
      <c r="AJ75" s="70"/>
      <c r="AK75" s="70"/>
    </row>
    <row r="76" spans="1:37" s="63" customFormat="1" x14ac:dyDescent="0.3">
      <c r="A76" s="63">
        <v>14162200</v>
      </c>
      <c r="B76" s="63">
        <v>23773405</v>
      </c>
      <c r="C76" s="63" t="s">
        <v>10</v>
      </c>
      <c r="D76" s="63" t="s">
        <v>163</v>
      </c>
      <c r="E76" s="79">
        <v>0.09</v>
      </c>
      <c r="F76" s="64">
        <v>0.51700000000000002</v>
      </c>
      <c r="G76" s="64" t="str">
        <f t="shared" ref="G76" si="335">IF(F76&gt;0.8,"VG",IF(F76&gt;0.7,"G",IF(F76&gt;0.45,"S","NS")))</f>
        <v>S</v>
      </c>
      <c r="H76" s="64"/>
      <c r="I76" s="64"/>
      <c r="J76" s="64"/>
      <c r="K76" s="65">
        <v>-1.0999999999999999E-2</v>
      </c>
      <c r="L76" s="64" t="str">
        <f t="shared" ref="L76" si="336">IF(ABS(K76)&lt;5%,"VG",IF(ABS(K76)&lt;10%,"G",IF(ABS(K76)&lt;15%,"S","NS")))</f>
        <v>VG</v>
      </c>
      <c r="M76" s="64"/>
      <c r="N76" s="64"/>
      <c r="O76" s="64"/>
      <c r="P76" s="64">
        <v>0.69399999999999995</v>
      </c>
      <c r="Q76" s="64" t="str">
        <f t="shared" ref="Q76" si="337">IF(P76&lt;=0.5,"VG",IF(P76&lt;=0.6,"G",IF(P76&lt;=0.7,"S","NS")))</f>
        <v>S</v>
      </c>
      <c r="R76" s="64"/>
      <c r="S76" s="64"/>
      <c r="T76" s="64"/>
      <c r="U76" s="64">
        <v>0.61699999999999999</v>
      </c>
      <c r="V76" s="64" t="str">
        <f t="shared" ref="V76" si="338">IF(U76&gt;0.85,"VG",IF(U76&gt;0.75,"G",IF(U76&gt;0.6,"S","NS")))</f>
        <v>S</v>
      </c>
      <c r="W76" s="64"/>
      <c r="X76" s="64"/>
      <c r="Y76" s="64"/>
      <c r="Z76" s="64"/>
      <c r="AA76" s="65"/>
      <c r="AB76" s="64"/>
      <c r="AC76" s="64"/>
      <c r="AD76" s="64"/>
      <c r="AE76" s="65"/>
      <c r="AF76" s="64"/>
      <c r="AG76" s="64"/>
      <c r="AH76" s="64"/>
      <c r="AI76" s="65"/>
      <c r="AJ76" s="64"/>
      <c r="AK76" s="64"/>
    </row>
    <row r="77" spans="1:37" s="63" customFormat="1" x14ac:dyDescent="0.3">
      <c r="A77" s="63">
        <v>14162200</v>
      </c>
      <c r="B77" s="63">
        <v>23773405</v>
      </c>
      <c r="C77" s="63" t="s">
        <v>10</v>
      </c>
      <c r="D77" s="63" t="s">
        <v>166</v>
      </c>
      <c r="E77" s="79">
        <v>0.09</v>
      </c>
      <c r="F77" s="64">
        <v>0.51700000000000002</v>
      </c>
      <c r="G77" s="64" t="str">
        <f t="shared" ref="G77" si="339">IF(F77&gt;0.8,"VG",IF(F77&gt;0.7,"G",IF(F77&gt;0.45,"S","NS")))</f>
        <v>S</v>
      </c>
      <c r="H77" s="64"/>
      <c r="I77" s="64"/>
      <c r="J77" s="64"/>
      <c r="K77" s="65">
        <v>-1.0999999999999999E-2</v>
      </c>
      <c r="L77" s="64" t="str">
        <f t="shared" ref="L77" si="340">IF(ABS(K77)&lt;5%,"VG",IF(ABS(K77)&lt;10%,"G",IF(ABS(K77)&lt;15%,"S","NS")))</f>
        <v>VG</v>
      </c>
      <c r="M77" s="64"/>
      <c r="N77" s="64"/>
      <c r="O77" s="64"/>
      <c r="P77" s="64">
        <v>0.69399999999999995</v>
      </c>
      <c r="Q77" s="64" t="str">
        <f t="shared" ref="Q77" si="341">IF(P77&lt;=0.5,"VG",IF(P77&lt;=0.6,"G",IF(P77&lt;=0.7,"S","NS")))</f>
        <v>S</v>
      </c>
      <c r="R77" s="64"/>
      <c r="S77" s="64"/>
      <c r="T77" s="64"/>
      <c r="U77" s="64">
        <v>0.61599999999999999</v>
      </c>
      <c r="V77" s="64" t="str">
        <f t="shared" ref="V77" si="342">IF(U77&gt;0.85,"VG",IF(U77&gt;0.75,"G",IF(U77&gt;0.6,"S","NS")))</f>
        <v>S</v>
      </c>
      <c r="W77" s="64"/>
      <c r="X77" s="64"/>
      <c r="Y77" s="64"/>
      <c r="Z77" s="64"/>
      <c r="AA77" s="65"/>
      <c r="AB77" s="64"/>
      <c r="AC77" s="64"/>
      <c r="AD77" s="64"/>
      <c r="AE77" s="65"/>
      <c r="AF77" s="64"/>
      <c r="AG77" s="64"/>
      <c r="AH77" s="64"/>
      <c r="AI77" s="65"/>
      <c r="AJ77" s="64"/>
      <c r="AK77" s="64"/>
    </row>
    <row r="78" spans="1:37" s="76" customFormat="1" x14ac:dyDescent="0.3">
      <c r="A78" s="76">
        <v>14162200</v>
      </c>
      <c r="B78" s="76">
        <v>23773405</v>
      </c>
      <c r="C78" s="76" t="s">
        <v>10</v>
      </c>
      <c r="D78" s="76" t="s">
        <v>167</v>
      </c>
      <c r="E78" s="77">
        <v>1.25</v>
      </c>
      <c r="F78" s="16">
        <v>0.17799999999999999</v>
      </c>
      <c r="G78" s="16" t="str">
        <f t="shared" ref="G78" si="343">IF(F78&gt;0.8,"VG",IF(F78&gt;0.7,"G",IF(F78&gt;0.45,"S","NS")))</f>
        <v>NS</v>
      </c>
      <c r="H78" s="16"/>
      <c r="I78" s="16"/>
      <c r="J78" s="16"/>
      <c r="K78" s="28">
        <v>-0.13</v>
      </c>
      <c r="L78" s="16" t="str">
        <f t="shared" ref="L78" si="344">IF(ABS(K78)&lt;5%,"VG",IF(ABS(K78)&lt;10%,"G",IF(ABS(K78)&lt;15%,"S","NS")))</f>
        <v>S</v>
      </c>
      <c r="M78" s="16"/>
      <c r="N78" s="16"/>
      <c r="O78" s="16"/>
      <c r="P78" s="16">
        <v>0.85399999999999998</v>
      </c>
      <c r="Q78" s="16" t="str">
        <f t="shared" ref="Q78" si="345">IF(P78&lt;=0.5,"VG",IF(P78&lt;=0.6,"G",IF(P78&lt;=0.7,"S","NS")))</f>
        <v>NS</v>
      </c>
      <c r="R78" s="16"/>
      <c r="S78" s="16"/>
      <c r="T78" s="16"/>
      <c r="U78" s="16">
        <v>0.61599999999999999</v>
      </c>
      <c r="V78" s="16" t="str">
        <f t="shared" ref="V78" si="346">IF(U78&gt;0.85,"VG",IF(U78&gt;0.75,"G",IF(U78&gt;0.6,"S","NS")))</f>
        <v>S</v>
      </c>
      <c r="W78" s="16"/>
      <c r="X78" s="16"/>
      <c r="Y78" s="16"/>
      <c r="Z78" s="16"/>
      <c r="AA78" s="28"/>
      <c r="AB78" s="16"/>
      <c r="AC78" s="16"/>
      <c r="AD78" s="16"/>
      <c r="AE78" s="28"/>
      <c r="AF78" s="16"/>
      <c r="AG78" s="16"/>
      <c r="AH78" s="16"/>
      <c r="AI78" s="28"/>
      <c r="AJ78" s="16"/>
      <c r="AK78" s="16"/>
    </row>
    <row r="79" spans="1:37" s="63" customFormat="1" x14ac:dyDescent="0.3">
      <c r="A79" s="63">
        <v>14162200</v>
      </c>
      <c r="B79" s="63">
        <v>23773405</v>
      </c>
      <c r="C79" s="63" t="s">
        <v>10</v>
      </c>
      <c r="D79" s="63" t="s">
        <v>174</v>
      </c>
      <c r="E79" s="79">
        <v>2</v>
      </c>
      <c r="F79" s="64">
        <v>0.51200000000000001</v>
      </c>
      <c r="G79" s="64" t="str">
        <f t="shared" ref="G79" si="347">IF(F79&gt;0.8,"VG",IF(F79&gt;0.7,"G",IF(F79&gt;0.45,"S","NS")))</f>
        <v>S</v>
      </c>
      <c r="H79" s="64"/>
      <c r="I79" s="64"/>
      <c r="J79" s="64"/>
      <c r="K79" s="65">
        <v>-6.0000000000000001E-3</v>
      </c>
      <c r="L79" s="64" t="str">
        <f t="shared" ref="L79" si="348">IF(ABS(K79)&lt;5%,"VG",IF(ABS(K79)&lt;10%,"G",IF(ABS(K79)&lt;15%,"S","NS")))</f>
        <v>VG</v>
      </c>
      <c r="M79" s="64"/>
      <c r="N79" s="64"/>
      <c r="O79" s="64"/>
      <c r="P79" s="81">
        <v>0.70199999999999996</v>
      </c>
      <c r="Q79" s="64" t="str">
        <f t="shared" ref="Q79" si="349">IF(P79&lt;=0.5,"VG",IF(P79&lt;=0.6,"G",IF(P79&lt;=0.7,"S","NS")))</f>
        <v>NS</v>
      </c>
      <c r="R79" s="64"/>
      <c r="S79" s="64"/>
      <c r="T79" s="64"/>
      <c r="U79" s="64">
        <v>0.58899999999999997</v>
      </c>
      <c r="V79" s="64" t="str">
        <f t="shared" ref="V79" si="350">IF(U79&gt;0.85,"VG",IF(U79&gt;0.75,"G",IF(U79&gt;0.6,"S","NS")))</f>
        <v>NS</v>
      </c>
      <c r="W79" s="64"/>
      <c r="X79" s="64"/>
      <c r="Y79" s="64"/>
      <c r="Z79" s="64"/>
      <c r="AA79" s="65"/>
      <c r="AB79" s="64"/>
      <c r="AC79" s="64"/>
      <c r="AD79" s="64"/>
      <c r="AE79" s="65"/>
      <c r="AF79" s="64"/>
      <c r="AG79" s="64"/>
      <c r="AH79" s="64"/>
      <c r="AI79" s="65"/>
      <c r="AJ79" s="64"/>
      <c r="AK79" s="64"/>
    </row>
    <row r="80" spans="1:37" s="63" customFormat="1" ht="28.8" x14ac:dyDescent="0.3">
      <c r="A80" s="63">
        <v>14162200</v>
      </c>
      <c r="B80" s="63">
        <v>23773405</v>
      </c>
      <c r="C80" s="63" t="s">
        <v>10</v>
      </c>
      <c r="D80" s="90" t="s">
        <v>175</v>
      </c>
      <c r="E80" s="79">
        <v>2</v>
      </c>
      <c r="F80" s="64">
        <v>0.53</v>
      </c>
      <c r="G80" s="64" t="str">
        <f t="shared" ref="G80" si="351">IF(F80&gt;0.8,"VG",IF(F80&gt;0.7,"G",IF(F80&gt;0.45,"S","NS")))</f>
        <v>S</v>
      </c>
      <c r="H80" s="64"/>
      <c r="I80" s="64"/>
      <c r="J80" s="64"/>
      <c r="K80" s="65">
        <v>1.2E-2</v>
      </c>
      <c r="L80" s="64" t="str">
        <f t="shared" ref="L80" si="352">IF(ABS(K80)&lt;5%,"VG",IF(ABS(K80)&lt;10%,"G",IF(ABS(K80)&lt;15%,"S","NS")))</f>
        <v>VG</v>
      </c>
      <c r="M80" s="64"/>
      <c r="N80" s="64"/>
      <c r="O80" s="64"/>
      <c r="P80" s="64">
        <v>0.69</v>
      </c>
      <c r="Q80" s="64" t="str">
        <f t="shared" ref="Q80" si="353">IF(P80&lt;=0.5,"VG",IF(P80&lt;=0.6,"G",IF(P80&lt;=0.7,"S","NS")))</f>
        <v>S</v>
      </c>
      <c r="R80" s="64"/>
      <c r="S80" s="64"/>
      <c r="T80" s="64"/>
      <c r="U80" s="64">
        <v>0.6</v>
      </c>
      <c r="V80" s="64" t="str">
        <f t="shared" ref="V80" si="354">IF(U80&gt;0.85,"VG",IF(U80&gt;0.75,"G",IF(U80&gt;0.6,"S","NS")))</f>
        <v>NS</v>
      </c>
      <c r="W80" s="64"/>
      <c r="X80" s="64"/>
      <c r="Y80" s="64"/>
      <c r="Z80" s="64"/>
      <c r="AA80" s="65"/>
      <c r="AB80" s="64"/>
      <c r="AC80" s="64"/>
      <c r="AD80" s="64"/>
      <c r="AE80" s="65"/>
      <c r="AF80" s="64"/>
      <c r="AG80" s="64"/>
      <c r="AH80" s="64"/>
      <c r="AI80" s="65"/>
      <c r="AJ80" s="64"/>
      <c r="AK80" s="64"/>
    </row>
    <row r="81" spans="1:37" s="63" customFormat="1" x14ac:dyDescent="0.3">
      <c r="A81" s="63">
        <v>14162200</v>
      </c>
      <c r="B81" s="63">
        <v>23773405</v>
      </c>
      <c r="C81" s="63" t="s">
        <v>10</v>
      </c>
      <c r="D81" s="90" t="s">
        <v>177</v>
      </c>
      <c r="E81" s="79">
        <v>1.8</v>
      </c>
      <c r="F81" s="64">
        <v>0.54</v>
      </c>
      <c r="G81" s="64" t="str">
        <f t="shared" ref="G81" si="355">IF(F81&gt;0.8,"VG",IF(F81&gt;0.7,"G",IF(F81&gt;0.45,"S","NS")))</f>
        <v>S</v>
      </c>
      <c r="H81" s="64"/>
      <c r="I81" s="64"/>
      <c r="J81" s="64"/>
      <c r="K81" s="65">
        <v>0.13300000000000001</v>
      </c>
      <c r="L81" s="64" t="str">
        <f t="shared" ref="L81" si="356">IF(ABS(K81)&lt;5%,"VG",IF(ABS(K81)&lt;10%,"G",IF(ABS(K81)&lt;15%,"S","NS")))</f>
        <v>S</v>
      </c>
      <c r="M81" s="64"/>
      <c r="N81" s="64"/>
      <c r="O81" s="64"/>
      <c r="P81" s="64">
        <v>0.65</v>
      </c>
      <c r="Q81" s="64" t="str">
        <f t="shared" ref="Q81" si="357">IF(P81&lt;=0.5,"VG",IF(P81&lt;=0.6,"G",IF(P81&lt;=0.7,"S","NS")))</f>
        <v>S</v>
      </c>
      <c r="R81" s="64"/>
      <c r="S81" s="64"/>
      <c r="T81" s="64"/>
      <c r="U81" s="64">
        <v>0.63</v>
      </c>
      <c r="V81" s="64" t="str">
        <f t="shared" ref="V81" si="358">IF(U81&gt;0.85,"VG",IF(U81&gt;0.75,"G",IF(U81&gt;0.6,"S","NS")))</f>
        <v>S</v>
      </c>
      <c r="W81" s="64"/>
      <c r="X81" s="64"/>
      <c r="Y81" s="64"/>
      <c r="Z81" s="64"/>
      <c r="AA81" s="65"/>
      <c r="AB81" s="64"/>
      <c r="AC81" s="64"/>
      <c r="AD81" s="64"/>
      <c r="AE81" s="65"/>
      <c r="AF81" s="64"/>
      <c r="AG81" s="64"/>
      <c r="AH81" s="64"/>
      <c r="AI81" s="65"/>
      <c r="AJ81" s="64"/>
      <c r="AK81" s="64"/>
    </row>
    <row r="82" spans="1:37" s="76" customFormat="1" x14ac:dyDescent="0.3">
      <c r="A82" s="76">
        <v>14162200</v>
      </c>
      <c r="B82" s="76">
        <v>23773405</v>
      </c>
      <c r="C82" s="76" t="s">
        <v>10</v>
      </c>
      <c r="D82" s="126" t="s">
        <v>178</v>
      </c>
      <c r="E82" s="77">
        <v>2.2999999999999998</v>
      </c>
      <c r="F82" s="16">
        <v>0.23</v>
      </c>
      <c r="G82" s="16" t="str">
        <f t="shared" ref="G82" si="359">IF(F82&gt;0.8,"VG",IF(F82&gt;0.7,"G",IF(F82&gt;0.45,"S","NS")))</f>
        <v>NS</v>
      </c>
      <c r="H82" s="16"/>
      <c r="I82" s="16"/>
      <c r="J82" s="16"/>
      <c r="K82" s="28">
        <v>0.35799999999999998</v>
      </c>
      <c r="L82" s="16" t="str">
        <f t="shared" ref="L82" si="360">IF(ABS(K82)&lt;5%,"VG",IF(ABS(K82)&lt;10%,"G",IF(ABS(K82)&lt;15%,"S","NS")))</f>
        <v>NS</v>
      </c>
      <c r="M82" s="16"/>
      <c r="N82" s="16"/>
      <c r="O82" s="16"/>
      <c r="P82" s="16">
        <v>0.74</v>
      </c>
      <c r="Q82" s="16" t="str">
        <f t="shared" ref="Q82" si="361">IF(P82&lt;=0.5,"VG",IF(P82&lt;=0.6,"G",IF(P82&lt;=0.7,"S","NS")))</f>
        <v>NS</v>
      </c>
      <c r="R82" s="16"/>
      <c r="S82" s="16"/>
      <c r="T82" s="16"/>
      <c r="U82" s="16">
        <v>0.63</v>
      </c>
      <c r="V82" s="16" t="str">
        <f t="shared" ref="V82" si="362">IF(U82&gt;0.85,"VG",IF(U82&gt;0.75,"G",IF(U82&gt;0.6,"S","NS")))</f>
        <v>S</v>
      </c>
      <c r="W82" s="16"/>
      <c r="X82" s="16"/>
      <c r="Y82" s="16"/>
      <c r="Z82" s="16"/>
      <c r="AA82" s="28"/>
      <c r="AB82" s="16"/>
      <c r="AC82" s="16"/>
      <c r="AD82" s="16"/>
      <c r="AE82" s="28"/>
      <c r="AF82" s="16"/>
      <c r="AG82" s="16"/>
      <c r="AH82" s="16"/>
      <c r="AI82" s="28"/>
      <c r="AJ82" s="16"/>
      <c r="AK82" s="16"/>
    </row>
    <row r="83" spans="1:37" s="69" customFormat="1" x14ac:dyDescent="0.3">
      <c r="E83" s="80"/>
      <c r="F83" s="70"/>
      <c r="G83" s="70"/>
      <c r="H83" s="70"/>
      <c r="I83" s="70"/>
      <c r="J83" s="70"/>
      <c r="K83" s="71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1"/>
      <c r="AB83" s="70"/>
      <c r="AC83" s="70"/>
      <c r="AD83" s="70"/>
      <c r="AE83" s="71"/>
      <c r="AF83" s="70"/>
      <c r="AG83" s="70"/>
      <c r="AH83" s="70"/>
      <c r="AI83" s="71"/>
      <c r="AJ83" s="70"/>
      <c r="AK83" s="70"/>
    </row>
    <row r="84" spans="1:37" x14ac:dyDescent="0.3">
      <c r="A84">
        <v>14162500</v>
      </c>
      <c r="B84">
        <v>23772909</v>
      </c>
      <c r="C84" t="s">
        <v>11</v>
      </c>
      <c r="D84" t="s">
        <v>55</v>
      </c>
      <c r="F84" s="16">
        <v>0.88500000000000001</v>
      </c>
      <c r="G84" s="16" t="str">
        <f t="shared" si="307"/>
        <v>VG</v>
      </c>
      <c r="K84" s="19">
        <v>-1.6E-2</v>
      </c>
      <c r="L84" s="19" t="str">
        <f t="shared" si="308"/>
        <v>VG</v>
      </c>
      <c r="P84" s="17">
        <v>0.33700000000000002</v>
      </c>
      <c r="Q84" s="17" t="str">
        <f t="shared" si="309"/>
        <v>VG</v>
      </c>
      <c r="U84" s="18">
        <v>0.92100000000000004</v>
      </c>
      <c r="V84" s="18" t="str">
        <f t="shared" si="310"/>
        <v>VG</v>
      </c>
    </row>
    <row r="85" spans="1:37" s="69" customFormat="1" x14ac:dyDescent="0.3">
      <c r="A85" s="69">
        <v>14162500</v>
      </c>
      <c r="B85" s="69">
        <v>23772909</v>
      </c>
      <c r="C85" s="69" t="s">
        <v>11</v>
      </c>
      <c r="D85" s="69" t="s">
        <v>163</v>
      </c>
      <c r="E85" s="80"/>
      <c r="F85" s="70">
        <v>0.877</v>
      </c>
      <c r="G85" s="70" t="str">
        <f t="shared" si="307"/>
        <v>VG</v>
      </c>
      <c r="H85" s="70"/>
      <c r="I85" s="70"/>
      <c r="J85" s="70"/>
      <c r="K85" s="71">
        <v>-6.0000000000000001E-3</v>
      </c>
      <c r="L85" s="71" t="str">
        <f t="shared" si="308"/>
        <v>VG</v>
      </c>
      <c r="M85" s="70"/>
      <c r="N85" s="70"/>
      <c r="O85" s="70"/>
      <c r="P85" s="70">
        <v>0.34899999999999998</v>
      </c>
      <c r="Q85" s="70" t="str">
        <f t="shared" si="309"/>
        <v>VG</v>
      </c>
      <c r="R85" s="70"/>
      <c r="S85" s="70"/>
      <c r="T85" s="70"/>
      <c r="U85" s="70">
        <v>0.90100000000000002</v>
      </c>
      <c r="V85" s="70" t="str">
        <f t="shared" si="310"/>
        <v>VG</v>
      </c>
      <c r="W85" s="70"/>
      <c r="X85" s="70"/>
      <c r="Y85" s="70"/>
      <c r="Z85" s="70"/>
      <c r="AA85" s="71"/>
      <c r="AB85" s="70"/>
      <c r="AC85" s="70"/>
      <c r="AD85" s="70"/>
      <c r="AE85" s="71"/>
      <c r="AF85" s="70"/>
      <c r="AG85" s="70"/>
      <c r="AH85" s="70"/>
      <c r="AI85" s="71"/>
      <c r="AJ85" s="70"/>
      <c r="AK85" s="70"/>
    </row>
    <row r="86" spans="1:37" s="69" customFormat="1" x14ac:dyDescent="0.3">
      <c r="A86" s="69">
        <v>14162500</v>
      </c>
      <c r="B86" s="69">
        <v>23772909</v>
      </c>
      <c r="C86" s="69" t="s">
        <v>11</v>
      </c>
      <c r="D86" s="69" t="s">
        <v>165</v>
      </c>
      <c r="E86" s="80"/>
      <c r="F86" s="70">
        <v>0.78400000000000003</v>
      </c>
      <c r="G86" s="70" t="str">
        <f t="shared" si="307"/>
        <v>G</v>
      </c>
      <c r="H86" s="70"/>
      <c r="I86" s="70"/>
      <c r="J86" s="70"/>
      <c r="K86" s="71">
        <v>-4.4999999999999998E-2</v>
      </c>
      <c r="L86" s="71" t="str">
        <f t="shared" si="308"/>
        <v>VG</v>
      </c>
      <c r="M86" s="70"/>
      <c r="N86" s="70"/>
      <c r="O86" s="70"/>
      <c r="P86" s="70">
        <v>0.45800000000000002</v>
      </c>
      <c r="Q86" s="70" t="str">
        <f t="shared" si="309"/>
        <v>VG</v>
      </c>
      <c r="R86" s="70"/>
      <c r="S86" s="70"/>
      <c r="T86" s="70"/>
      <c r="U86" s="70">
        <v>0.876</v>
      </c>
      <c r="V86" s="70" t="str">
        <f t="shared" si="310"/>
        <v>VG</v>
      </c>
      <c r="W86" s="70"/>
      <c r="X86" s="70"/>
      <c r="Y86" s="70"/>
      <c r="Z86" s="70"/>
      <c r="AA86" s="71"/>
      <c r="AB86" s="70"/>
      <c r="AC86" s="70"/>
      <c r="AD86" s="70"/>
      <c r="AE86" s="71"/>
      <c r="AF86" s="70"/>
      <c r="AG86" s="70"/>
      <c r="AH86" s="70"/>
      <c r="AI86" s="71"/>
      <c r="AJ86" s="70"/>
      <c r="AK86" s="70"/>
    </row>
    <row r="87" spans="1:37" s="69" customFormat="1" x14ac:dyDescent="0.3">
      <c r="A87" s="69">
        <v>14162500</v>
      </c>
      <c r="B87" s="69">
        <v>23772909</v>
      </c>
      <c r="C87" s="69" t="s">
        <v>11</v>
      </c>
      <c r="D87" s="69" t="s">
        <v>168</v>
      </c>
      <c r="E87" s="80"/>
      <c r="F87" s="70">
        <v>0.9</v>
      </c>
      <c r="G87" s="70" t="str">
        <f t="shared" ref="G87" si="363">IF(F87&gt;0.8,"VG",IF(F87&gt;0.7,"G",IF(F87&gt;0.45,"S","NS")))</f>
        <v>VG</v>
      </c>
      <c r="H87" s="70"/>
      <c r="I87" s="70"/>
      <c r="J87" s="70"/>
      <c r="K87" s="71">
        <v>8.9999999999999993E-3</v>
      </c>
      <c r="L87" s="71" t="str">
        <f t="shared" ref="L87" si="364">IF(ABS(K87)&lt;5%,"VG",IF(ABS(K87)&lt;10%,"G",IF(ABS(K87)&lt;15%,"S","NS")))</f>
        <v>VG</v>
      </c>
      <c r="M87" s="70"/>
      <c r="N87" s="70"/>
      <c r="O87" s="70"/>
      <c r="P87" s="70">
        <v>0.315</v>
      </c>
      <c r="Q87" s="70" t="str">
        <f t="shared" ref="Q87" si="365">IF(P87&lt;=0.5,"VG",IF(P87&lt;=0.6,"G",IF(P87&lt;=0.7,"S","NS")))</f>
        <v>VG</v>
      </c>
      <c r="R87" s="70"/>
      <c r="S87" s="70"/>
      <c r="T87" s="70"/>
      <c r="U87" s="70">
        <v>0.91500000000000004</v>
      </c>
      <c r="V87" s="70" t="str">
        <f t="shared" ref="V87" si="366">IF(U87&gt;0.85,"VG",IF(U87&gt;0.75,"G",IF(U87&gt;0.6,"S","NS")))</f>
        <v>VG</v>
      </c>
      <c r="W87" s="70"/>
      <c r="X87" s="70"/>
      <c r="Y87" s="70"/>
      <c r="Z87" s="70"/>
      <c r="AA87" s="71"/>
      <c r="AB87" s="70"/>
      <c r="AC87" s="70"/>
      <c r="AD87" s="70"/>
      <c r="AE87" s="71"/>
      <c r="AF87" s="70"/>
      <c r="AG87" s="70"/>
      <c r="AH87" s="70"/>
      <c r="AI87" s="71"/>
      <c r="AJ87" s="70"/>
      <c r="AK87" s="70"/>
    </row>
    <row r="88" spans="1:37" s="63" customFormat="1" x14ac:dyDescent="0.3">
      <c r="A88" s="63">
        <v>14162500</v>
      </c>
      <c r="B88" s="63">
        <v>23772909</v>
      </c>
      <c r="C88" s="63" t="s">
        <v>11</v>
      </c>
      <c r="D88" s="63" t="s">
        <v>169</v>
      </c>
      <c r="E88" s="79"/>
      <c r="F88" s="64">
        <v>0.877</v>
      </c>
      <c r="G88" s="64" t="str">
        <f t="shared" ref="G88" si="367">IF(F88&gt;0.8,"VG",IF(F88&gt;0.7,"G",IF(F88&gt;0.45,"S","NS")))</f>
        <v>VG</v>
      </c>
      <c r="H88" s="64"/>
      <c r="I88" s="64"/>
      <c r="J88" s="64"/>
      <c r="K88" s="65">
        <v>-1.7999999999999999E-2</v>
      </c>
      <c r="L88" s="65" t="str">
        <f t="shared" ref="L88" si="368">IF(ABS(K88)&lt;5%,"VG",IF(ABS(K88)&lt;10%,"G",IF(ABS(K88)&lt;15%,"S","NS")))</f>
        <v>VG</v>
      </c>
      <c r="M88" s="64"/>
      <c r="N88" s="64"/>
      <c r="O88" s="64"/>
      <c r="P88" s="64">
        <v>0.34899999999999998</v>
      </c>
      <c r="Q88" s="64" t="str">
        <f t="shared" ref="Q88" si="369">IF(P88&lt;=0.5,"VG",IF(P88&lt;=0.6,"G",IF(P88&lt;=0.7,"S","NS")))</f>
        <v>VG</v>
      </c>
      <c r="R88" s="64"/>
      <c r="S88" s="64"/>
      <c r="T88" s="64"/>
      <c r="U88" s="64">
        <v>0.92900000000000005</v>
      </c>
      <c r="V88" s="64" t="str">
        <f t="shared" ref="V88" si="370">IF(U88&gt;0.85,"VG",IF(U88&gt;0.75,"G",IF(U88&gt;0.6,"S","NS")))</f>
        <v>VG</v>
      </c>
      <c r="W88" s="64"/>
      <c r="X88" s="64"/>
      <c r="Y88" s="64"/>
      <c r="Z88" s="64"/>
      <c r="AA88" s="65"/>
      <c r="AB88" s="64"/>
      <c r="AC88" s="64"/>
      <c r="AD88" s="64"/>
      <c r="AE88" s="65"/>
      <c r="AF88" s="64"/>
      <c r="AG88" s="64"/>
      <c r="AH88" s="64"/>
      <c r="AI88" s="65"/>
      <c r="AJ88" s="64"/>
      <c r="AK88" s="64"/>
    </row>
    <row r="89" spans="1:37" s="76" customFormat="1" x14ac:dyDescent="0.3">
      <c r="A89" s="76">
        <v>14162500</v>
      </c>
      <c r="B89" s="76">
        <v>23772909</v>
      </c>
      <c r="C89" s="76" t="s">
        <v>11</v>
      </c>
      <c r="D89" s="76" t="s">
        <v>170</v>
      </c>
      <c r="E89" s="77"/>
      <c r="F89" s="16">
        <v>-0.108</v>
      </c>
      <c r="G89" s="16" t="str">
        <f t="shared" ref="G89" si="371">IF(F89&gt;0.8,"VG",IF(F89&gt;0.7,"G",IF(F89&gt;0.45,"S","NS")))</f>
        <v>NS</v>
      </c>
      <c r="H89" s="16"/>
      <c r="I89" s="16"/>
      <c r="J89" s="16"/>
      <c r="K89" s="28">
        <v>-0.16300000000000001</v>
      </c>
      <c r="L89" s="28" t="str">
        <f t="shared" ref="L89" si="372">IF(ABS(K89)&lt;5%,"VG",IF(ABS(K89)&lt;10%,"G",IF(ABS(K89)&lt;15%,"S","NS")))</f>
        <v>NS</v>
      </c>
      <c r="M89" s="16"/>
      <c r="N89" s="16"/>
      <c r="O89" s="16"/>
      <c r="P89" s="16">
        <v>0.89500000000000002</v>
      </c>
      <c r="Q89" s="16" t="str">
        <f t="shared" ref="Q89" si="373">IF(P89&lt;=0.5,"VG",IF(P89&lt;=0.6,"G",IF(P89&lt;=0.7,"S","NS")))</f>
        <v>NS</v>
      </c>
      <c r="R89" s="16"/>
      <c r="S89" s="16"/>
      <c r="T89" s="16"/>
      <c r="U89" s="16">
        <v>0.94799999999999995</v>
      </c>
      <c r="V89" s="16" t="str">
        <f t="shared" ref="V89" si="374">IF(U89&gt;0.85,"VG",IF(U89&gt;0.75,"G",IF(U89&gt;0.6,"S","NS")))</f>
        <v>VG</v>
      </c>
      <c r="W89" s="16"/>
      <c r="X89" s="16"/>
      <c r="Y89" s="16"/>
      <c r="Z89" s="16"/>
      <c r="AA89" s="28"/>
      <c r="AB89" s="16"/>
      <c r="AC89" s="16"/>
      <c r="AD89" s="16"/>
      <c r="AE89" s="28"/>
      <c r="AF89" s="16"/>
      <c r="AG89" s="16"/>
      <c r="AH89" s="16"/>
      <c r="AI89" s="28"/>
      <c r="AJ89" s="16"/>
      <c r="AK89" s="16"/>
    </row>
    <row r="90" spans="1:37" s="63" customFormat="1" x14ac:dyDescent="0.3">
      <c r="A90" s="63">
        <v>14162500</v>
      </c>
      <c r="B90" s="63">
        <v>23772909</v>
      </c>
      <c r="C90" s="63" t="s">
        <v>11</v>
      </c>
      <c r="D90" s="63" t="s">
        <v>172</v>
      </c>
      <c r="E90" s="79">
        <v>1.6</v>
      </c>
      <c r="F90" s="64">
        <v>0.47299999999999998</v>
      </c>
      <c r="G90" s="64" t="str">
        <f t="shared" ref="G90" si="375">IF(F90&gt;0.8,"VG",IF(F90&gt;0.7,"G",IF(F90&gt;0.45,"S","NS")))</f>
        <v>S</v>
      </c>
      <c r="H90" s="64"/>
      <c r="I90" s="64"/>
      <c r="J90" s="64"/>
      <c r="K90" s="65">
        <v>-0.109</v>
      </c>
      <c r="L90" s="65" t="str">
        <f t="shared" ref="L90" si="376">IF(ABS(K90)&lt;5%,"VG",IF(ABS(K90)&lt;10%,"G",IF(ABS(K90)&lt;15%,"S","NS")))</f>
        <v>S</v>
      </c>
      <c r="M90" s="64"/>
      <c r="N90" s="64"/>
      <c r="O90" s="64"/>
      <c r="P90" s="64">
        <v>0.67700000000000005</v>
      </c>
      <c r="Q90" s="64" t="str">
        <f t="shared" ref="Q90" si="377">IF(P90&lt;=0.5,"VG",IF(P90&lt;=0.6,"G",IF(P90&lt;=0.7,"S","NS")))</f>
        <v>S</v>
      </c>
      <c r="R90" s="64"/>
      <c r="S90" s="64"/>
      <c r="T90" s="64"/>
      <c r="U90" s="64">
        <v>0.94799999999999995</v>
      </c>
      <c r="V90" s="64" t="str">
        <f t="shared" ref="V90" si="378">IF(U90&gt;0.85,"VG",IF(U90&gt;0.75,"G",IF(U90&gt;0.6,"S","NS")))</f>
        <v>VG</v>
      </c>
      <c r="W90" s="64"/>
      <c r="X90" s="64"/>
      <c r="Y90" s="64"/>
      <c r="Z90" s="64"/>
      <c r="AA90" s="65"/>
      <c r="AB90" s="64"/>
      <c r="AC90" s="64"/>
      <c r="AD90" s="64"/>
      <c r="AE90" s="65"/>
      <c r="AF90" s="64"/>
      <c r="AG90" s="64"/>
      <c r="AH90" s="64"/>
      <c r="AI90" s="65"/>
      <c r="AJ90" s="64"/>
      <c r="AK90" s="64"/>
    </row>
    <row r="91" spans="1:37" s="63" customFormat="1" x14ac:dyDescent="0.3">
      <c r="A91" s="63">
        <v>14162500</v>
      </c>
      <c r="B91" s="63">
        <v>23772909</v>
      </c>
      <c r="C91" s="63" t="s">
        <v>11</v>
      </c>
      <c r="D91" s="63" t="s">
        <v>174</v>
      </c>
      <c r="E91" s="79">
        <v>1.6</v>
      </c>
      <c r="F91" s="64">
        <v>0.48</v>
      </c>
      <c r="G91" s="64" t="str">
        <f t="shared" ref="G91" si="379">IF(F91&gt;0.8,"VG",IF(F91&gt;0.7,"G",IF(F91&gt;0.45,"S","NS")))</f>
        <v>S</v>
      </c>
      <c r="H91" s="64"/>
      <c r="I91" s="64"/>
      <c r="J91" s="64"/>
      <c r="K91" s="65">
        <v>-0.108</v>
      </c>
      <c r="L91" s="65" t="str">
        <f t="shared" ref="L91" si="380">IF(ABS(K91)&lt;5%,"VG",IF(ABS(K91)&lt;10%,"G",IF(ABS(K91)&lt;15%,"S","NS")))</f>
        <v>S</v>
      </c>
      <c r="M91" s="64"/>
      <c r="N91" s="64"/>
      <c r="O91" s="64"/>
      <c r="P91" s="64">
        <v>0.67700000000000005</v>
      </c>
      <c r="Q91" s="64" t="str">
        <f t="shared" ref="Q91" si="381">IF(P91&lt;=0.5,"VG",IF(P91&lt;=0.6,"G",IF(P91&lt;=0.7,"S","NS")))</f>
        <v>S</v>
      </c>
      <c r="R91" s="64"/>
      <c r="S91" s="64"/>
      <c r="T91" s="64"/>
      <c r="U91" s="64">
        <v>0.94799999999999995</v>
      </c>
      <c r="V91" s="64" t="str">
        <f t="shared" ref="V91" si="382">IF(U91&gt;0.85,"VG",IF(U91&gt;0.75,"G",IF(U91&gt;0.6,"S","NS")))</f>
        <v>VG</v>
      </c>
      <c r="W91" s="64"/>
      <c r="X91" s="64"/>
      <c r="Y91" s="64"/>
      <c r="Z91" s="64"/>
      <c r="AA91" s="65"/>
      <c r="AB91" s="64"/>
      <c r="AC91" s="64"/>
      <c r="AD91" s="64"/>
      <c r="AE91" s="65"/>
      <c r="AF91" s="64"/>
      <c r="AG91" s="64"/>
      <c r="AH91" s="64"/>
      <c r="AI91" s="65"/>
      <c r="AJ91" s="64"/>
      <c r="AK91" s="64"/>
    </row>
    <row r="92" spans="1:37" s="63" customFormat="1" ht="28.8" x14ac:dyDescent="0.3">
      <c r="A92" s="63">
        <v>14162500</v>
      </c>
      <c r="B92" s="63">
        <v>23772909</v>
      </c>
      <c r="C92" s="63" t="s">
        <v>11</v>
      </c>
      <c r="D92" s="90" t="s">
        <v>175</v>
      </c>
      <c r="E92" s="79">
        <v>1.5</v>
      </c>
      <c r="F92" s="64">
        <v>0.53</v>
      </c>
      <c r="G92" s="64" t="str">
        <f t="shared" ref="G92" si="383">IF(F92&gt;0.8,"VG",IF(F92&gt;0.7,"G",IF(F92&gt;0.45,"S","NS")))</f>
        <v>S</v>
      </c>
      <c r="H92" s="64"/>
      <c r="I92" s="64"/>
      <c r="J92" s="64"/>
      <c r="K92" s="65">
        <v>-9.2999999999999999E-2</v>
      </c>
      <c r="L92" s="65" t="str">
        <f t="shared" ref="L92" si="384">IF(ABS(K92)&lt;5%,"VG",IF(ABS(K92)&lt;10%,"G",IF(ABS(K92)&lt;15%,"S","NS")))</f>
        <v>G</v>
      </c>
      <c r="M92" s="64"/>
      <c r="N92" s="64"/>
      <c r="O92" s="64"/>
      <c r="P92" s="64">
        <v>0.65</v>
      </c>
      <c r="Q92" s="64" t="str">
        <f t="shared" ref="Q92" si="385">IF(P92&lt;=0.5,"VG",IF(P92&lt;=0.6,"G",IF(P92&lt;=0.7,"S","NS")))</f>
        <v>S</v>
      </c>
      <c r="R92" s="64"/>
      <c r="S92" s="64"/>
      <c r="T92" s="64"/>
      <c r="U92" s="64">
        <v>0.94799999999999995</v>
      </c>
      <c r="V92" s="64" t="str">
        <f t="shared" ref="V92" si="386">IF(U92&gt;0.85,"VG",IF(U92&gt;0.75,"G",IF(U92&gt;0.6,"S","NS")))</f>
        <v>VG</v>
      </c>
      <c r="W92" s="64"/>
      <c r="X92" s="64"/>
      <c r="Y92" s="64"/>
      <c r="Z92" s="64"/>
      <c r="AA92" s="65"/>
      <c r="AB92" s="64"/>
      <c r="AC92" s="64"/>
      <c r="AD92" s="64"/>
      <c r="AE92" s="65"/>
      <c r="AF92" s="64"/>
      <c r="AG92" s="64"/>
      <c r="AH92" s="64"/>
      <c r="AI92" s="65"/>
      <c r="AJ92" s="64"/>
      <c r="AK92" s="64"/>
    </row>
    <row r="93" spans="1:37" s="63" customFormat="1" x14ac:dyDescent="0.3">
      <c r="A93" s="63">
        <v>14162500</v>
      </c>
      <c r="B93" s="63">
        <v>23772909</v>
      </c>
      <c r="C93" s="63" t="s">
        <v>11</v>
      </c>
      <c r="D93" s="90" t="s">
        <v>177</v>
      </c>
      <c r="E93" s="79">
        <v>1</v>
      </c>
      <c r="F93" s="64">
        <v>0.83</v>
      </c>
      <c r="G93" s="64" t="str">
        <f t="shared" ref="G93" si="387">IF(F93&gt;0.8,"VG",IF(F93&gt;0.7,"G",IF(F93&gt;0.45,"S","NS")))</f>
        <v>VG</v>
      </c>
      <c r="H93" s="64"/>
      <c r="I93" s="64"/>
      <c r="J93" s="64"/>
      <c r="K93" s="65">
        <v>7.0000000000000007E-2</v>
      </c>
      <c r="L93" s="65" t="str">
        <f t="shared" ref="L93" si="388">IF(ABS(K93)&lt;5%,"VG",IF(ABS(K93)&lt;10%,"G",IF(ABS(K93)&lt;15%,"S","NS")))</f>
        <v>G</v>
      </c>
      <c r="M93" s="64"/>
      <c r="N93" s="64"/>
      <c r="O93" s="64"/>
      <c r="P93" s="64">
        <v>0.41</v>
      </c>
      <c r="Q93" s="64" t="str">
        <f t="shared" ref="Q93" si="389">IF(P93&lt;=0.5,"VG",IF(P93&lt;=0.6,"G",IF(P93&lt;=0.7,"S","NS")))</f>
        <v>VG</v>
      </c>
      <c r="R93" s="64"/>
      <c r="S93" s="64"/>
      <c r="T93" s="64"/>
      <c r="U93" s="64">
        <v>0.94</v>
      </c>
      <c r="V93" s="64" t="str">
        <f t="shared" ref="V93" si="390">IF(U93&gt;0.85,"VG",IF(U93&gt;0.75,"G",IF(U93&gt;0.6,"S","NS")))</f>
        <v>VG</v>
      </c>
      <c r="W93" s="64"/>
      <c r="X93" s="64"/>
      <c r="Y93" s="64"/>
      <c r="Z93" s="64"/>
      <c r="AA93" s="65"/>
      <c r="AB93" s="64"/>
      <c r="AC93" s="64"/>
      <c r="AD93" s="64"/>
      <c r="AE93" s="65"/>
      <c r="AF93" s="64"/>
      <c r="AG93" s="64"/>
      <c r="AH93" s="64"/>
      <c r="AI93" s="65"/>
      <c r="AJ93" s="64"/>
      <c r="AK93" s="64"/>
    </row>
    <row r="94" spans="1:37" s="63" customFormat="1" x14ac:dyDescent="0.3">
      <c r="A94" s="63">
        <v>14162500</v>
      </c>
      <c r="B94" s="63">
        <v>23772909</v>
      </c>
      <c r="C94" s="63" t="s">
        <v>11</v>
      </c>
      <c r="D94" s="90" t="s">
        <v>178</v>
      </c>
      <c r="E94" s="79">
        <v>0.9</v>
      </c>
      <c r="F94" s="64">
        <v>0.86</v>
      </c>
      <c r="G94" s="64" t="str">
        <f t="shared" ref="G94" si="391">IF(F94&gt;0.8,"VG",IF(F94&gt;0.7,"G",IF(F94&gt;0.45,"S","NS")))</f>
        <v>VG</v>
      </c>
      <c r="H94" s="64"/>
      <c r="I94" s="64"/>
      <c r="J94" s="64"/>
      <c r="K94" s="65">
        <v>9.4E-2</v>
      </c>
      <c r="L94" s="65" t="str">
        <f t="shared" ref="L94" si="392">IF(ABS(K94)&lt;5%,"VG",IF(ABS(K94)&lt;10%,"G",IF(ABS(K94)&lt;15%,"S","NS")))</f>
        <v>G</v>
      </c>
      <c r="M94" s="64"/>
      <c r="N94" s="64"/>
      <c r="O94" s="64"/>
      <c r="P94" s="64">
        <v>0.37</v>
      </c>
      <c r="Q94" s="64" t="str">
        <f t="shared" ref="Q94" si="393">IF(P94&lt;=0.5,"VG",IF(P94&lt;=0.6,"G",IF(P94&lt;=0.7,"S","NS")))</f>
        <v>VG</v>
      </c>
      <c r="R94" s="64"/>
      <c r="S94" s="64"/>
      <c r="T94" s="64"/>
      <c r="U94" s="64">
        <v>0.95</v>
      </c>
      <c r="V94" s="64" t="str">
        <f t="shared" ref="V94" si="394">IF(U94&gt;0.85,"VG",IF(U94&gt;0.75,"G",IF(U94&gt;0.6,"S","NS")))</f>
        <v>VG</v>
      </c>
      <c r="W94" s="64"/>
      <c r="X94" s="64"/>
      <c r="Y94" s="64"/>
      <c r="Z94" s="64"/>
      <c r="AA94" s="65"/>
      <c r="AB94" s="64"/>
      <c r="AC94" s="64"/>
      <c r="AD94" s="64"/>
      <c r="AE94" s="65"/>
      <c r="AF94" s="64"/>
      <c r="AG94" s="64"/>
      <c r="AH94" s="64"/>
      <c r="AI94" s="65"/>
      <c r="AJ94" s="64"/>
      <c r="AK94" s="64"/>
    </row>
    <row r="95" spans="1:37" s="69" customFormat="1" x14ac:dyDescent="0.3">
      <c r="E95" s="80"/>
      <c r="F95" s="70"/>
      <c r="G95" s="70"/>
      <c r="H95" s="70"/>
      <c r="I95" s="70"/>
      <c r="J95" s="70"/>
      <c r="K95" s="71"/>
      <c r="L95" s="71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1"/>
      <c r="AB95" s="70"/>
      <c r="AC95" s="70"/>
      <c r="AD95" s="70"/>
      <c r="AE95" s="71"/>
      <c r="AF95" s="70"/>
      <c r="AG95" s="70"/>
      <c r="AH95" s="70"/>
      <c r="AI95" s="71"/>
      <c r="AJ95" s="70"/>
      <c r="AK95" s="70"/>
    </row>
    <row r="96" spans="1:37" s="69" customFormat="1" x14ac:dyDescent="0.3">
      <c r="A96" s="69">
        <v>14164900</v>
      </c>
      <c r="B96" s="69">
        <v>23772751</v>
      </c>
      <c r="C96" s="69" t="s">
        <v>60</v>
      </c>
      <c r="D96" s="69" t="s">
        <v>55</v>
      </c>
      <c r="E96" s="80"/>
      <c r="F96" s="70">
        <v>0.88600000000000001</v>
      </c>
      <c r="G96" s="70" t="str">
        <f t="shared" si="307"/>
        <v>VG</v>
      </c>
      <c r="H96" s="70"/>
      <c r="I96" s="70"/>
      <c r="J96" s="70"/>
      <c r="K96" s="71">
        <v>5.7000000000000002E-2</v>
      </c>
      <c r="L96" s="71" t="str">
        <f t="shared" si="308"/>
        <v>G</v>
      </c>
      <c r="M96" s="70"/>
      <c r="N96" s="70"/>
      <c r="O96" s="70"/>
      <c r="P96" s="70">
        <v>0.33300000000000002</v>
      </c>
      <c r="Q96" s="70" t="str">
        <f t="shared" si="309"/>
        <v>VG</v>
      </c>
      <c r="R96" s="70"/>
      <c r="S96" s="70"/>
      <c r="T96" s="70"/>
      <c r="U96" s="70">
        <v>0.93</v>
      </c>
      <c r="V96" s="70" t="str">
        <f t="shared" si="310"/>
        <v>VG</v>
      </c>
      <c r="W96" s="70"/>
      <c r="X96" s="70"/>
      <c r="Y96" s="70"/>
      <c r="Z96" s="70"/>
      <c r="AA96" s="71"/>
      <c r="AB96" s="70"/>
      <c r="AC96" s="70"/>
      <c r="AD96" s="70"/>
      <c r="AE96" s="71"/>
      <c r="AF96" s="70"/>
      <c r="AG96" s="70"/>
      <c r="AH96" s="70"/>
      <c r="AI96" s="71"/>
      <c r="AJ96" s="70"/>
      <c r="AK96" s="70"/>
    </row>
    <row r="97" spans="1:37" s="69" customFormat="1" x14ac:dyDescent="0.3">
      <c r="A97" s="69">
        <v>14164900</v>
      </c>
      <c r="B97" s="69">
        <v>23772751</v>
      </c>
      <c r="C97" s="69" t="s">
        <v>60</v>
      </c>
      <c r="D97" s="69" t="s">
        <v>93</v>
      </c>
      <c r="E97" s="80"/>
      <c r="F97" s="70">
        <v>0.91300000000000003</v>
      </c>
      <c r="G97" s="70" t="str">
        <f t="shared" ref="G97" si="395">IF(F97&gt;0.8,"VG",IF(F97&gt;0.7,"G",IF(F97&gt;0.45,"S","NS")))</f>
        <v>VG</v>
      </c>
      <c r="H97" s="70"/>
      <c r="I97" s="70"/>
      <c r="J97" s="70"/>
      <c r="K97" s="71">
        <v>3.2000000000000001E-2</v>
      </c>
      <c r="L97" s="71" t="str">
        <f t="shared" si="308"/>
        <v>VG</v>
      </c>
      <c r="M97" s="70"/>
      <c r="N97" s="70"/>
      <c r="O97" s="70"/>
      <c r="P97" s="70">
        <v>0.29199999999999998</v>
      </c>
      <c r="Q97" s="70" t="str">
        <f t="shared" si="309"/>
        <v>VG</v>
      </c>
      <c r="R97" s="70"/>
      <c r="S97" s="70"/>
      <c r="T97" s="70"/>
      <c r="U97" s="70">
        <v>0.93799999999999994</v>
      </c>
      <c r="V97" s="70" t="str">
        <f t="shared" si="310"/>
        <v>VG</v>
      </c>
      <c r="W97" s="70"/>
      <c r="X97" s="70"/>
      <c r="Y97" s="70"/>
      <c r="Z97" s="70"/>
      <c r="AA97" s="71"/>
      <c r="AB97" s="70"/>
      <c r="AC97" s="70"/>
      <c r="AD97" s="70"/>
      <c r="AE97" s="71"/>
      <c r="AF97" s="70"/>
      <c r="AG97" s="70"/>
      <c r="AH97" s="70"/>
      <c r="AI97" s="71"/>
      <c r="AJ97" s="70"/>
      <c r="AK97" s="70"/>
    </row>
    <row r="98" spans="1:37" s="69" customFormat="1" x14ac:dyDescent="0.3">
      <c r="A98" s="69">
        <v>14164900</v>
      </c>
      <c r="B98" s="69">
        <v>23772751</v>
      </c>
      <c r="C98" s="69" t="s">
        <v>60</v>
      </c>
      <c r="D98" s="69" t="s">
        <v>159</v>
      </c>
      <c r="E98" s="80"/>
      <c r="F98" s="70">
        <v>0.876</v>
      </c>
      <c r="G98" s="70" t="str">
        <f t="shared" ref="G98" si="396">IF(F98&gt;0.8,"VG",IF(F98&gt;0.7,"G",IF(F98&gt;0.45,"S","NS")))</f>
        <v>VG</v>
      </c>
      <c r="H98" s="70"/>
      <c r="I98" s="70"/>
      <c r="J98" s="70"/>
      <c r="K98" s="71">
        <v>0.08</v>
      </c>
      <c r="L98" s="71" t="str">
        <f t="shared" ref="L98" si="397">IF(ABS(K98)&lt;5%,"VG",IF(ABS(K98)&lt;10%,"G",IF(ABS(K98)&lt;15%,"S","NS")))</f>
        <v>G</v>
      </c>
      <c r="M98" s="70"/>
      <c r="N98" s="70"/>
      <c r="O98" s="70"/>
      <c r="P98" s="70">
        <v>0.34300000000000003</v>
      </c>
      <c r="Q98" s="70" t="str">
        <f t="shared" ref="Q98" si="398">IF(P98&lt;=0.5,"VG",IF(P98&lt;=0.6,"G",IF(P98&lt;=0.7,"S","NS")))</f>
        <v>VG</v>
      </c>
      <c r="R98" s="70"/>
      <c r="S98" s="70"/>
      <c r="T98" s="70"/>
      <c r="U98" s="70">
        <v>0.92900000000000005</v>
      </c>
      <c r="V98" s="70" t="str">
        <f t="shared" ref="V98" si="399">IF(U98&gt;0.85,"VG",IF(U98&gt;0.75,"G",IF(U98&gt;0.6,"S","NS")))</f>
        <v>VG</v>
      </c>
      <c r="W98" s="70"/>
      <c r="X98" s="70"/>
      <c r="Y98" s="70"/>
      <c r="Z98" s="70"/>
      <c r="AA98" s="71"/>
      <c r="AB98" s="70"/>
      <c r="AC98" s="70"/>
      <c r="AD98" s="70"/>
      <c r="AE98" s="71"/>
      <c r="AF98" s="70"/>
      <c r="AG98" s="70"/>
      <c r="AH98" s="70"/>
      <c r="AI98" s="71"/>
      <c r="AJ98" s="70"/>
      <c r="AK98" s="70"/>
    </row>
    <row r="99" spans="1:37" s="69" customFormat="1" x14ac:dyDescent="0.3">
      <c r="A99" s="69">
        <v>14164900</v>
      </c>
      <c r="B99" s="69">
        <v>23772751</v>
      </c>
      <c r="C99" s="69" t="s">
        <v>60</v>
      </c>
      <c r="D99" s="69" t="s">
        <v>161</v>
      </c>
      <c r="E99" s="80"/>
      <c r="F99" s="70">
        <v>0.84099999999999997</v>
      </c>
      <c r="G99" s="70" t="str">
        <f t="shared" ref="G99" si="400">IF(F99&gt;0.8,"VG",IF(F99&gt;0.7,"G",IF(F99&gt;0.45,"S","NS")))</f>
        <v>VG</v>
      </c>
      <c r="H99" s="70"/>
      <c r="I99" s="70"/>
      <c r="J99" s="70"/>
      <c r="K99" s="71">
        <v>0.123</v>
      </c>
      <c r="L99" s="71" t="str">
        <f t="shared" ref="L99" si="401">IF(ABS(K99)&lt;5%,"VG",IF(ABS(K99)&lt;10%,"G",IF(ABS(K99)&lt;15%,"S","NS")))</f>
        <v>S</v>
      </c>
      <c r="M99" s="70"/>
      <c r="N99" s="70"/>
      <c r="O99" s="70"/>
      <c r="P99" s="70">
        <v>0.38100000000000001</v>
      </c>
      <c r="Q99" s="70" t="str">
        <f t="shared" ref="Q99" si="402">IF(P99&lt;=0.5,"VG",IF(P99&lt;=0.6,"G",IF(P99&lt;=0.7,"S","NS")))</f>
        <v>VG</v>
      </c>
      <c r="R99" s="70"/>
      <c r="S99" s="70"/>
      <c r="T99" s="70"/>
      <c r="U99" s="70">
        <v>0.93500000000000005</v>
      </c>
      <c r="V99" s="70" t="str">
        <f t="shared" ref="V99" si="403">IF(U99&gt;0.85,"VG",IF(U99&gt;0.75,"G",IF(U99&gt;0.6,"S","NS")))</f>
        <v>VG</v>
      </c>
      <c r="W99" s="70"/>
      <c r="X99" s="70"/>
      <c r="Y99" s="70"/>
      <c r="Z99" s="70"/>
      <c r="AA99" s="71"/>
      <c r="AB99" s="70"/>
      <c r="AC99" s="70"/>
      <c r="AD99" s="70"/>
      <c r="AE99" s="71"/>
      <c r="AF99" s="70"/>
      <c r="AG99" s="70"/>
      <c r="AH99" s="70"/>
      <c r="AI99" s="71"/>
      <c r="AJ99" s="70"/>
      <c r="AK99" s="70"/>
    </row>
    <row r="100" spans="1:37" s="69" customFormat="1" x14ac:dyDescent="0.3">
      <c r="A100" s="69">
        <v>14164900</v>
      </c>
      <c r="B100" s="69">
        <v>23772751</v>
      </c>
      <c r="C100" s="69" t="s">
        <v>60</v>
      </c>
      <c r="D100" s="69" t="s">
        <v>162</v>
      </c>
      <c r="E100" s="80"/>
      <c r="F100" s="70">
        <v>0.66</v>
      </c>
      <c r="G100" s="70" t="str">
        <f t="shared" ref="G100" si="404">IF(F100&gt;0.8,"VG",IF(F100&gt;0.7,"G",IF(F100&gt;0.45,"S","NS")))</f>
        <v>S</v>
      </c>
      <c r="H100" s="70"/>
      <c r="I100" s="70"/>
      <c r="J100" s="70"/>
      <c r="K100" s="71">
        <v>-8.1000000000000003E-2</v>
      </c>
      <c r="L100" s="71" t="str">
        <f t="shared" ref="L100" si="405">IF(ABS(K100)&lt;5%,"VG",IF(ABS(K100)&lt;10%,"G",IF(ABS(K100)&lt;15%,"S","NS")))</f>
        <v>G</v>
      </c>
      <c r="M100" s="70"/>
      <c r="N100" s="70"/>
      <c r="O100" s="70"/>
      <c r="P100" s="70">
        <v>0.56599999999999995</v>
      </c>
      <c r="Q100" s="70" t="str">
        <f t="shared" ref="Q100" si="406">IF(P100&lt;=0.5,"VG",IF(P100&lt;=0.6,"G",IF(P100&lt;=0.7,"S","NS")))</f>
        <v>G</v>
      </c>
      <c r="R100" s="70"/>
      <c r="S100" s="70"/>
      <c r="T100" s="70"/>
      <c r="U100" s="70">
        <v>0.85499999999999998</v>
      </c>
      <c r="V100" s="70" t="str">
        <f t="shared" ref="V100" si="407">IF(U100&gt;0.85,"VG",IF(U100&gt;0.75,"G",IF(U100&gt;0.6,"S","NS")))</f>
        <v>VG</v>
      </c>
      <c r="W100" s="70"/>
      <c r="X100" s="70"/>
      <c r="Y100" s="70"/>
      <c r="Z100" s="70"/>
      <c r="AA100" s="71"/>
      <c r="AB100" s="70"/>
      <c r="AC100" s="70"/>
      <c r="AD100" s="70"/>
      <c r="AE100" s="71"/>
      <c r="AF100" s="70"/>
      <c r="AG100" s="70"/>
      <c r="AH100" s="70"/>
      <c r="AI100" s="71"/>
      <c r="AJ100" s="70"/>
      <c r="AK100" s="70"/>
    </row>
    <row r="101" spans="1:37" s="69" customFormat="1" x14ac:dyDescent="0.3">
      <c r="A101" s="69">
        <v>14164900</v>
      </c>
      <c r="B101" s="69">
        <v>23772751</v>
      </c>
      <c r="C101" s="69" t="s">
        <v>60</v>
      </c>
      <c r="D101" s="69" t="s">
        <v>163</v>
      </c>
      <c r="E101" s="80"/>
      <c r="F101" s="70">
        <v>0.92500000000000004</v>
      </c>
      <c r="G101" s="70" t="str">
        <f t="shared" ref="G101" si="408">IF(F101&gt;0.8,"VG",IF(F101&gt;0.7,"G",IF(F101&gt;0.45,"S","NS")))</f>
        <v>VG</v>
      </c>
      <c r="H101" s="70"/>
      <c r="I101" s="70"/>
      <c r="J101" s="70"/>
      <c r="K101" s="71">
        <v>2.3E-2</v>
      </c>
      <c r="L101" s="71" t="str">
        <f t="shared" ref="L101" si="409">IF(ABS(K101)&lt;5%,"VG",IF(ABS(K101)&lt;10%,"G",IF(ABS(K101)&lt;15%,"S","NS")))</f>
        <v>VG</v>
      </c>
      <c r="M101" s="70"/>
      <c r="N101" s="70"/>
      <c r="O101" s="70"/>
      <c r="P101" s="70">
        <v>0.27100000000000002</v>
      </c>
      <c r="Q101" s="70" t="str">
        <f t="shared" ref="Q101" si="410">IF(P101&lt;=0.5,"VG",IF(P101&lt;=0.6,"G",IF(P101&lt;=0.7,"S","NS")))</f>
        <v>VG</v>
      </c>
      <c r="R101" s="70"/>
      <c r="S101" s="70"/>
      <c r="T101" s="70"/>
      <c r="U101" s="70">
        <v>0.94199999999999995</v>
      </c>
      <c r="V101" s="70" t="str">
        <f t="shared" ref="V101" si="411">IF(U101&gt;0.85,"VG",IF(U101&gt;0.75,"G",IF(U101&gt;0.6,"S","NS")))</f>
        <v>VG</v>
      </c>
      <c r="W101" s="70"/>
      <c r="X101" s="70"/>
      <c r="Y101" s="70"/>
      <c r="Z101" s="70"/>
      <c r="AA101" s="71"/>
      <c r="AB101" s="70"/>
      <c r="AC101" s="70"/>
      <c r="AD101" s="70"/>
      <c r="AE101" s="71"/>
      <c r="AF101" s="70"/>
      <c r="AG101" s="70"/>
      <c r="AH101" s="70"/>
      <c r="AI101" s="71"/>
      <c r="AJ101" s="70"/>
      <c r="AK101" s="70"/>
    </row>
    <row r="102" spans="1:37" s="69" customFormat="1" x14ac:dyDescent="0.3">
      <c r="A102" s="69">
        <v>14164900</v>
      </c>
      <c r="B102" s="69">
        <v>23772751</v>
      </c>
      <c r="C102" s="69" t="s">
        <v>60</v>
      </c>
      <c r="D102" s="69" t="s">
        <v>165</v>
      </c>
      <c r="E102" s="80"/>
      <c r="F102" s="70">
        <v>0.90300000000000002</v>
      </c>
      <c r="G102" s="70" t="str">
        <f t="shared" ref="G102" si="412">IF(F102&gt;0.8,"VG",IF(F102&gt;0.7,"G",IF(F102&gt;0.45,"S","NS")))</f>
        <v>VG</v>
      </c>
      <c r="H102" s="70"/>
      <c r="I102" s="70"/>
      <c r="J102" s="70"/>
      <c r="K102" s="71">
        <v>-7.0000000000000001E-3</v>
      </c>
      <c r="L102" s="71" t="str">
        <f t="shared" ref="L102" si="413">IF(ABS(K102)&lt;5%,"VG",IF(ABS(K102)&lt;10%,"G",IF(ABS(K102)&lt;15%,"S","NS")))</f>
        <v>VG</v>
      </c>
      <c r="M102" s="70"/>
      <c r="N102" s="70"/>
      <c r="O102" s="70"/>
      <c r="P102" s="70">
        <v>0.31</v>
      </c>
      <c r="Q102" s="70" t="str">
        <f t="shared" ref="Q102" si="414">IF(P102&lt;=0.5,"VG",IF(P102&lt;=0.6,"G",IF(P102&lt;=0.7,"S","NS")))</f>
        <v>VG</v>
      </c>
      <c r="R102" s="70"/>
      <c r="S102" s="70"/>
      <c r="T102" s="70"/>
      <c r="U102" s="70">
        <v>0.93100000000000005</v>
      </c>
      <c r="V102" s="70" t="str">
        <f t="shared" ref="V102" si="415">IF(U102&gt;0.85,"VG",IF(U102&gt;0.75,"G",IF(U102&gt;0.6,"S","NS")))</f>
        <v>VG</v>
      </c>
      <c r="W102" s="70"/>
      <c r="X102" s="70"/>
      <c r="Y102" s="70"/>
      <c r="Z102" s="70"/>
      <c r="AA102" s="71"/>
      <c r="AB102" s="70"/>
      <c r="AC102" s="70"/>
      <c r="AD102" s="70"/>
      <c r="AE102" s="71"/>
      <c r="AF102" s="70"/>
      <c r="AG102" s="70"/>
      <c r="AH102" s="70"/>
      <c r="AI102" s="71"/>
      <c r="AJ102" s="70"/>
      <c r="AK102" s="70"/>
    </row>
    <row r="103" spans="1:37" s="69" customFormat="1" x14ac:dyDescent="0.3">
      <c r="A103" s="69">
        <v>14164900</v>
      </c>
      <c r="B103" s="69">
        <v>23772751</v>
      </c>
      <c r="C103" s="69" t="s">
        <v>60</v>
      </c>
      <c r="D103" s="69" t="s">
        <v>168</v>
      </c>
      <c r="E103" s="80"/>
      <c r="F103" s="70">
        <v>0.93100000000000005</v>
      </c>
      <c r="G103" s="70" t="str">
        <f t="shared" ref="G103" si="416">IF(F103&gt;0.8,"VG",IF(F103&gt;0.7,"G",IF(F103&gt;0.45,"S","NS")))</f>
        <v>VG</v>
      </c>
      <c r="H103" s="70"/>
      <c r="I103" s="70"/>
      <c r="J103" s="70"/>
      <c r="K103" s="71">
        <v>3.4000000000000002E-2</v>
      </c>
      <c r="L103" s="71" t="str">
        <f t="shared" ref="L103" si="417">IF(ABS(K103)&lt;5%,"VG",IF(ABS(K103)&lt;10%,"G",IF(ABS(K103)&lt;15%,"S","NS")))</f>
        <v>VG</v>
      </c>
      <c r="M103" s="70"/>
      <c r="N103" s="70"/>
      <c r="O103" s="70"/>
      <c r="P103" s="70">
        <v>0.26100000000000001</v>
      </c>
      <c r="Q103" s="70" t="str">
        <f t="shared" ref="Q103" si="418">IF(P103&lt;=0.5,"VG",IF(P103&lt;=0.6,"G",IF(P103&lt;=0.7,"S","NS")))</f>
        <v>VG</v>
      </c>
      <c r="R103" s="70"/>
      <c r="S103" s="70"/>
      <c r="T103" s="70"/>
      <c r="U103" s="70">
        <v>0.94799999999999995</v>
      </c>
      <c r="V103" s="70" t="str">
        <f t="shared" ref="V103" si="419">IF(U103&gt;0.85,"VG",IF(U103&gt;0.75,"G",IF(U103&gt;0.6,"S","NS")))</f>
        <v>VG</v>
      </c>
      <c r="W103" s="70"/>
      <c r="X103" s="70"/>
      <c r="Y103" s="70"/>
      <c r="Z103" s="70"/>
      <c r="AA103" s="71"/>
      <c r="AB103" s="70"/>
      <c r="AC103" s="70"/>
      <c r="AD103" s="70"/>
      <c r="AE103" s="71"/>
      <c r="AF103" s="70"/>
      <c r="AG103" s="70"/>
      <c r="AH103" s="70"/>
      <c r="AI103" s="71"/>
      <c r="AJ103" s="70"/>
      <c r="AK103" s="70"/>
    </row>
    <row r="104" spans="1:37" s="63" customFormat="1" x14ac:dyDescent="0.3">
      <c r="A104" s="63">
        <v>14164900</v>
      </c>
      <c r="B104" s="63">
        <v>23772751</v>
      </c>
      <c r="C104" s="63" t="s">
        <v>60</v>
      </c>
      <c r="D104" s="63" t="s">
        <v>169</v>
      </c>
      <c r="E104" s="79"/>
      <c r="F104" s="64">
        <v>0.92600000000000005</v>
      </c>
      <c r="G104" s="64" t="str">
        <f t="shared" ref="G104" si="420">IF(F104&gt;0.8,"VG",IF(F104&gt;0.7,"G",IF(F104&gt;0.45,"S","NS")))</f>
        <v>VG</v>
      </c>
      <c r="H104" s="64"/>
      <c r="I104" s="64"/>
      <c r="J104" s="64"/>
      <c r="K104" s="65">
        <v>1.4E-2</v>
      </c>
      <c r="L104" s="65" t="str">
        <f t="shared" ref="L104" si="421">IF(ABS(K104)&lt;5%,"VG",IF(ABS(K104)&lt;10%,"G",IF(ABS(K104)&lt;15%,"S","NS")))</f>
        <v>VG</v>
      </c>
      <c r="M104" s="64"/>
      <c r="N104" s="64"/>
      <c r="O104" s="64"/>
      <c r="P104" s="64">
        <v>0.27</v>
      </c>
      <c r="Q104" s="64" t="str">
        <f t="shared" ref="Q104" si="422">IF(P104&lt;=0.5,"VG",IF(P104&lt;=0.6,"G",IF(P104&lt;=0.7,"S","NS")))</f>
        <v>VG</v>
      </c>
      <c r="R104" s="64"/>
      <c r="S104" s="64"/>
      <c r="T104" s="64"/>
      <c r="U104" s="64">
        <v>0.95299999999999996</v>
      </c>
      <c r="V104" s="64" t="str">
        <f t="shared" ref="V104" si="423">IF(U104&gt;0.85,"VG",IF(U104&gt;0.75,"G",IF(U104&gt;0.6,"S","NS")))</f>
        <v>VG</v>
      </c>
      <c r="W104" s="64"/>
      <c r="X104" s="64"/>
      <c r="Y104" s="64"/>
      <c r="Z104" s="64"/>
      <c r="AA104" s="65"/>
      <c r="AB104" s="64"/>
      <c r="AC104" s="64"/>
      <c r="AD104" s="64"/>
      <c r="AE104" s="65"/>
      <c r="AF104" s="64"/>
      <c r="AG104" s="64"/>
      <c r="AH104" s="64"/>
      <c r="AI104" s="65"/>
      <c r="AJ104" s="64"/>
      <c r="AK104" s="64"/>
    </row>
    <row r="105" spans="1:37" s="63" customFormat="1" x14ac:dyDescent="0.3">
      <c r="A105" s="63">
        <v>14164900</v>
      </c>
      <c r="B105" s="63">
        <v>23772751</v>
      </c>
      <c r="C105" s="63" t="s">
        <v>60</v>
      </c>
      <c r="D105" s="63" t="s">
        <v>171</v>
      </c>
      <c r="E105" s="79"/>
      <c r="F105" s="64">
        <v>0.73699999999999999</v>
      </c>
      <c r="G105" s="64" t="str">
        <f t="shared" ref="G105" si="424">IF(F105&gt;0.8,"VG",IF(F105&gt;0.7,"G",IF(F105&gt;0.45,"S","NS")))</f>
        <v>G</v>
      </c>
      <c r="H105" s="64"/>
      <c r="I105" s="64"/>
      <c r="J105" s="64"/>
      <c r="K105" s="65">
        <v>-7.3999999999999996E-2</v>
      </c>
      <c r="L105" s="65" t="str">
        <f t="shared" ref="L105" si="425">IF(ABS(K105)&lt;5%,"VG",IF(ABS(K105)&lt;10%,"G",IF(ABS(K105)&lt;15%,"S","NS")))</f>
        <v>G</v>
      </c>
      <c r="M105" s="64"/>
      <c r="N105" s="64"/>
      <c r="O105" s="64"/>
      <c r="P105" s="64">
        <v>0.5</v>
      </c>
      <c r="Q105" s="64" t="str">
        <f t="shared" ref="Q105" si="426">IF(P105&lt;=0.5,"VG",IF(P105&lt;=0.6,"G",IF(P105&lt;=0.7,"S","NS")))</f>
        <v>VG</v>
      </c>
      <c r="R105" s="64"/>
      <c r="S105" s="64"/>
      <c r="T105" s="64"/>
      <c r="U105" s="64">
        <v>0.96099999999999997</v>
      </c>
      <c r="V105" s="64" t="str">
        <f t="shared" ref="V105" si="427">IF(U105&gt;0.85,"VG",IF(U105&gt;0.75,"G",IF(U105&gt;0.6,"S","NS")))</f>
        <v>VG</v>
      </c>
      <c r="W105" s="64"/>
      <c r="X105" s="64"/>
      <c r="Y105" s="64"/>
      <c r="Z105" s="64"/>
      <c r="AA105" s="65"/>
      <c r="AB105" s="64"/>
      <c r="AC105" s="64"/>
      <c r="AD105" s="64"/>
      <c r="AE105" s="65"/>
      <c r="AF105" s="64"/>
      <c r="AG105" s="64"/>
      <c r="AH105" s="64"/>
      <c r="AI105" s="65"/>
      <c r="AJ105" s="64"/>
      <c r="AK105" s="64"/>
    </row>
    <row r="106" spans="1:37" s="63" customFormat="1" x14ac:dyDescent="0.3">
      <c r="A106" s="63">
        <v>14164900</v>
      </c>
      <c r="B106" s="63">
        <v>23772751</v>
      </c>
      <c r="C106" s="63" t="s">
        <v>60</v>
      </c>
      <c r="D106" s="63" t="s">
        <v>172</v>
      </c>
      <c r="E106" s="79">
        <v>1.7</v>
      </c>
      <c r="F106" s="64">
        <v>0.7</v>
      </c>
      <c r="G106" s="64" t="str">
        <f t="shared" ref="G106" si="428">IF(F106&gt;0.8,"VG",IF(F106&gt;0.7,"G",IF(F106&gt;0.45,"S","NS")))</f>
        <v>S</v>
      </c>
      <c r="H106" s="64"/>
      <c r="I106" s="64"/>
      <c r="J106" s="64"/>
      <c r="K106" s="65">
        <v>-8.5999999999999993E-2</v>
      </c>
      <c r="L106" s="65" t="str">
        <f t="shared" ref="L106" si="429">IF(ABS(K106)&lt;5%,"VG",IF(ABS(K106)&lt;10%,"G",IF(ABS(K106)&lt;15%,"S","NS")))</f>
        <v>G</v>
      </c>
      <c r="M106" s="64"/>
      <c r="N106" s="64"/>
      <c r="O106" s="64"/>
      <c r="P106" s="64">
        <v>0.53</v>
      </c>
      <c r="Q106" s="64" t="str">
        <f t="shared" ref="Q106" si="430">IF(P106&lt;=0.5,"VG",IF(P106&lt;=0.6,"G",IF(P106&lt;=0.7,"S","NS")))</f>
        <v>G</v>
      </c>
      <c r="R106" s="64"/>
      <c r="S106" s="64"/>
      <c r="T106" s="64"/>
      <c r="U106" s="64">
        <v>0.96</v>
      </c>
      <c r="V106" s="64" t="str">
        <f t="shared" ref="V106" si="431">IF(U106&gt;0.85,"VG",IF(U106&gt;0.75,"G",IF(U106&gt;0.6,"S","NS")))</f>
        <v>VG</v>
      </c>
      <c r="W106" s="64"/>
      <c r="X106" s="64"/>
      <c r="Y106" s="64"/>
      <c r="Z106" s="64"/>
      <c r="AA106" s="65"/>
      <c r="AB106" s="64"/>
      <c r="AC106" s="64"/>
      <c r="AD106" s="64"/>
      <c r="AE106" s="65"/>
      <c r="AF106" s="64"/>
      <c r="AG106" s="64"/>
      <c r="AH106" s="64"/>
      <c r="AI106" s="65"/>
      <c r="AJ106" s="64"/>
      <c r="AK106" s="64"/>
    </row>
    <row r="107" spans="1:37" s="63" customFormat="1" x14ac:dyDescent="0.3">
      <c r="A107" s="63">
        <v>14164900</v>
      </c>
      <c r="B107" s="63">
        <v>23772751</v>
      </c>
      <c r="C107" s="63" t="s">
        <v>60</v>
      </c>
      <c r="D107" s="63" t="s">
        <v>174</v>
      </c>
      <c r="E107" s="79">
        <v>1.7</v>
      </c>
      <c r="F107" s="64">
        <v>0.7</v>
      </c>
      <c r="G107" s="64" t="str">
        <f t="shared" ref="G107" si="432">IF(F107&gt;0.8,"VG",IF(F107&gt;0.7,"G",IF(F107&gt;0.45,"S","NS")))</f>
        <v>S</v>
      </c>
      <c r="H107" s="64"/>
      <c r="I107" s="64"/>
      <c r="J107" s="64"/>
      <c r="K107" s="65">
        <v>-8.5000000000000006E-2</v>
      </c>
      <c r="L107" s="65" t="str">
        <f t="shared" ref="L107" si="433">IF(ABS(K107)&lt;5%,"VG",IF(ABS(K107)&lt;10%,"G",IF(ABS(K107)&lt;15%,"S","NS")))</f>
        <v>G</v>
      </c>
      <c r="M107" s="64"/>
      <c r="N107" s="64"/>
      <c r="O107" s="64"/>
      <c r="P107" s="64">
        <v>0.53</v>
      </c>
      <c r="Q107" s="64" t="str">
        <f t="shared" ref="Q107" si="434">IF(P107&lt;=0.5,"VG",IF(P107&lt;=0.6,"G",IF(P107&lt;=0.7,"S","NS")))</f>
        <v>G</v>
      </c>
      <c r="R107" s="64"/>
      <c r="S107" s="64"/>
      <c r="T107" s="64"/>
      <c r="U107" s="64">
        <v>0.96</v>
      </c>
      <c r="V107" s="64" t="str">
        <f t="shared" ref="V107" si="435">IF(U107&gt;0.85,"VG",IF(U107&gt;0.75,"G",IF(U107&gt;0.6,"S","NS")))</f>
        <v>VG</v>
      </c>
      <c r="W107" s="64"/>
      <c r="X107" s="64"/>
      <c r="Y107" s="64"/>
      <c r="Z107" s="64"/>
      <c r="AA107" s="65"/>
      <c r="AB107" s="64"/>
      <c r="AC107" s="64"/>
      <c r="AD107" s="64"/>
      <c r="AE107" s="65"/>
      <c r="AF107" s="64"/>
      <c r="AG107" s="64"/>
      <c r="AH107" s="64"/>
      <c r="AI107" s="65"/>
      <c r="AJ107" s="64"/>
      <c r="AK107" s="64"/>
    </row>
    <row r="108" spans="1:37" s="63" customFormat="1" ht="28.8" x14ac:dyDescent="0.3">
      <c r="A108" s="63">
        <v>14164900</v>
      </c>
      <c r="B108" s="63">
        <v>23772751</v>
      </c>
      <c r="C108" s="63" t="s">
        <v>60</v>
      </c>
      <c r="D108" s="90" t="s">
        <v>175</v>
      </c>
      <c r="E108" s="79">
        <v>1.5</v>
      </c>
      <c r="F108" s="64">
        <v>0.75</v>
      </c>
      <c r="G108" s="64" t="str">
        <f t="shared" ref="G108" si="436">IF(F108&gt;0.8,"VG",IF(F108&gt;0.7,"G",IF(F108&gt;0.45,"S","NS")))</f>
        <v>G</v>
      </c>
      <c r="H108" s="64"/>
      <c r="I108" s="64"/>
      <c r="J108" s="64"/>
      <c r="K108" s="65">
        <v>-6.2E-2</v>
      </c>
      <c r="L108" s="65" t="str">
        <f t="shared" ref="L108" si="437">IF(ABS(K108)&lt;5%,"VG",IF(ABS(K108)&lt;10%,"G",IF(ABS(K108)&lt;15%,"S","NS")))</f>
        <v>G</v>
      </c>
      <c r="M108" s="64"/>
      <c r="N108" s="64"/>
      <c r="O108" s="64"/>
      <c r="P108" s="64">
        <v>0.5</v>
      </c>
      <c r="Q108" s="64" t="str">
        <f t="shared" ref="Q108" si="438">IF(P108&lt;=0.5,"VG",IF(P108&lt;=0.6,"G",IF(P108&lt;=0.7,"S","NS")))</f>
        <v>VG</v>
      </c>
      <c r="R108" s="64"/>
      <c r="S108" s="64"/>
      <c r="T108" s="64"/>
      <c r="U108" s="64">
        <v>0.97</v>
      </c>
      <c r="V108" s="64" t="str">
        <f t="shared" ref="V108" si="439">IF(U108&gt;0.85,"VG",IF(U108&gt;0.75,"G",IF(U108&gt;0.6,"S","NS")))</f>
        <v>VG</v>
      </c>
      <c r="W108" s="64"/>
      <c r="X108" s="64"/>
      <c r="Y108" s="64"/>
      <c r="Z108" s="64"/>
      <c r="AA108" s="65"/>
      <c r="AB108" s="64"/>
      <c r="AC108" s="64"/>
      <c r="AD108" s="64"/>
      <c r="AE108" s="65"/>
      <c r="AF108" s="64"/>
      <c r="AG108" s="64"/>
      <c r="AH108" s="64"/>
      <c r="AI108" s="65"/>
      <c r="AJ108" s="64"/>
      <c r="AK108" s="64"/>
    </row>
    <row r="109" spans="1:37" s="63" customFormat="1" ht="28.8" x14ac:dyDescent="0.3">
      <c r="A109" s="63">
        <v>14164900</v>
      </c>
      <c r="B109" s="63">
        <v>23772751</v>
      </c>
      <c r="C109" s="63" t="s">
        <v>60</v>
      </c>
      <c r="D109" s="90" t="s">
        <v>176</v>
      </c>
      <c r="E109" s="79">
        <v>1.4</v>
      </c>
      <c r="F109" s="64">
        <v>0.77</v>
      </c>
      <c r="G109" s="64" t="str">
        <f t="shared" ref="G109" si="440">IF(F109&gt;0.8,"VG",IF(F109&gt;0.7,"G",IF(F109&gt;0.45,"S","NS")))</f>
        <v>G</v>
      </c>
      <c r="H109" s="64"/>
      <c r="I109" s="64"/>
      <c r="J109" s="64"/>
      <c r="K109" s="65">
        <v>-0.04</v>
      </c>
      <c r="L109" s="65" t="str">
        <f t="shared" ref="L109" si="441">IF(ABS(K109)&lt;5%,"VG",IF(ABS(K109)&lt;10%,"G",IF(ABS(K109)&lt;15%,"S","NS")))</f>
        <v>VG</v>
      </c>
      <c r="M109" s="64"/>
      <c r="N109" s="64"/>
      <c r="O109" s="64"/>
      <c r="P109" s="64">
        <v>0.48</v>
      </c>
      <c r="Q109" s="64" t="str">
        <f t="shared" ref="Q109" si="442">IF(P109&lt;=0.5,"VG",IF(P109&lt;=0.6,"G",IF(P109&lt;=0.7,"S","NS")))</f>
        <v>VG</v>
      </c>
      <c r="R109" s="64"/>
      <c r="S109" s="64"/>
      <c r="T109" s="64"/>
      <c r="U109" s="64">
        <v>0.97</v>
      </c>
      <c r="V109" s="64" t="str">
        <f t="shared" ref="V109" si="443">IF(U109&gt;0.85,"VG",IF(U109&gt;0.75,"G",IF(U109&gt;0.6,"S","NS")))</f>
        <v>VG</v>
      </c>
      <c r="W109" s="64"/>
      <c r="X109" s="64"/>
      <c r="Y109" s="64"/>
      <c r="Z109" s="64"/>
      <c r="AA109" s="65"/>
      <c r="AB109" s="64"/>
      <c r="AC109" s="64"/>
      <c r="AD109" s="64"/>
      <c r="AE109" s="65"/>
      <c r="AF109" s="64"/>
      <c r="AG109" s="64"/>
      <c r="AH109" s="64"/>
      <c r="AI109" s="65"/>
      <c r="AJ109" s="64"/>
      <c r="AK109" s="64"/>
    </row>
    <row r="110" spans="1:37" s="63" customFormat="1" x14ac:dyDescent="0.3">
      <c r="A110" s="63">
        <v>14164900</v>
      </c>
      <c r="B110" s="63">
        <v>23772751</v>
      </c>
      <c r="C110" s="63" t="s">
        <v>60</v>
      </c>
      <c r="D110" s="90" t="s">
        <v>177</v>
      </c>
      <c r="E110" s="79">
        <v>1.5</v>
      </c>
      <c r="F110" s="64">
        <v>0.79</v>
      </c>
      <c r="G110" s="64" t="str">
        <f t="shared" ref="G110" si="444">IF(F110&gt;0.8,"VG",IF(F110&gt;0.7,"G",IF(F110&gt;0.45,"S","NS")))</f>
        <v>G</v>
      </c>
      <c r="H110" s="64"/>
      <c r="I110" s="64"/>
      <c r="J110" s="64"/>
      <c r="K110" s="65">
        <v>0.17299999999999999</v>
      </c>
      <c r="L110" s="65" t="str">
        <f t="shared" ref="L110" si="445">IF(ABS(K110)&lt;5%,"VG",IF(ABS(K110)&lt;10%,"G",IF(ABS(K110)&lt;15%,"S","NS")))</f>
        <v>NS</v>
      </c>
      <c r="M110" s="64"/>
      <c r="N110" s="64"/>
      <c r="O110" s="64"/>
      <c r="P110" s="64">
        <v>0.43</v>
      </c>
      <c r="Q110" s="64" t="str">
        <f t="shared" ref="Q110" si="446">IF(P110&lt;=0.5,"VG",IF(P110&lt;=0.6,"G",IF(P110&lt;=0.7,"S","NS")))</f>
        <v>VG</v>
      </c>
      <c r="R110" s="64"/>
      <c r="S110" s="64"/>
      <c r="T110" s="64"/>
      <c r="U110" s="64">
        <v>0.96</v>
      </c>
      <c r="V110" s="64" t="str">
        <f t="shared" ref="V110" si="447">IF(U110&gt;0.85,"VG",IF(U110&gt;0.75,"G",IF(U110&gt;0.6,"S","NS")))</f>
        <v>VG</v>
      </c>
      <c r="W110" s="64"/>
      <c r="X110" s="64"/>
      <c r="Y110" s="64"/>
      <c r="Z110" s="64"/>
      <c r="AA110" s="65"/>
      <c r="AB110" s="64"/>
      <c r="AC110" s="64"/>
      <c r="AD110" s="64"/>
      <c r="AE110" s="65"/>
      <c r="AF110" s="64"/>
      <c r="AG110" s="64"/>
      <c r="AH110" s="64"/>
      <c r="AI110" s="65"/>
      <c r="AJ110" s="64"/>
      <c r="AK110" s="64"/>
    </row>
    <row r="111" spans="1:37" s="47" customFormat="1" x14ac:dyDescent="0.3">
      <c r="A111" s="47">
        <v>14164900</v>
      </c>
      <c r="B111" s="47">
        <v>23772751</v>
      </c>
      <c r="C111" s="47" t="s">
        <v>60</v>
      </c>
      <c r="D111" s="107" t="s">
        <v>178</v>
      </c>
      <c r="E111" s="108">
        <v>1.6</v>
      </c>
      <c r="F111" s="49">
        <v>0.77</v>
      </c>
      <c r="G111" s="49" t="str">
        <f t="shared" ref="G111" si="448">IF(F111&gt;0.8,"VG",IF(F111&gt;0.7,"G",IF(F111&gt;0.45,"S","NS")))</f>
        <v>G</v>
      </c>
      <c r="H111" s="49"/>
      <c r="I111" s="49"/>
      <c r="J111" s="49"/>
      <c r="K111" s="50">
        <v>0.189</v>
      </c>
      <c r="L111" s="50" t="str">
        <f t="shared" ref="L111" si="449">IF(ABS(K111)&lt;5%,"VG",IF(ABS(K111)&lt;10%,"G",IF(ABS(K111)&lt;15%,"S","NS")))</f>
        <v>NS</v>
      </c>
      <c r="M111" s="49"/>
      <c r="N111" s="49"/>
      <c r="O111" s="49"/>
      <c r="P111" s="49">
        <v>0.44</v>
      </c>
      <c r="Q111" s="49" t="str">
        <f t="shared" ref="Q111" si="450">IF(P111&lt;=0.5,"VG",IF(P111&lt;=0.6,"G",IF(P111&lt;=0.7,"S","NS")))</f>
        <v>VG</v>
      </c>
      <c r="R111" s="49"/>
      <c r="S111" s="49"/>
      <c r="T111" s="49"/>
      <c r="U111" s="49">
        <v>0.97</v>
      </c>
      <c r="V111" s="49" t="str">
        <f t="shared" ref="V111" si="451">IF(U111&gt;0.85,"VG",IF(U111&gt;0.75,"G",IF(U111&gt;0.6,"S","NS")))</f>
        <v>VG</v>
      </c>
      <c r="W111" s="49"/>
      <c r="X111" s="49"/>
      <c r="Y111" s="49"/>
      <c r="Z111" s="49"/>
      <c r="AA111" s="50"/>
      <c r="AB111" s="49"/>
      <c r="AC111" s="49"/>
      <c r="AD111" s="49"/>
      <c r="AE111" s="50"/>
      <c r="AF111" s="49"/>
      <c r="AG111" s="49"/>
      <c r="AH111" s="49"/>
      <c r="AI111" s="50"/>
      <c r="AJ111" s="49"/>
      <c r="AK111" s="49"/>
    </row>
  </sheetData>
  <mergeCells count="16">
    <mergeCell ref="AJ3:AK3"/>
    <mergeCell ref="Z3:AA3"/>
    <mergeCell ref="AB3:AC3"/>
    <mergeCell ref="AD3:AE3"/>
    <mergeCell ref="AF3:AG3"/>
    <mergeCell ref="AH3:AI3"/>
    <mergeCell ref="AZ3:BA3"/>
    <mergeCell ref="BB3:BC3"/>
    <mergeCell ref="BD3:BE3"/>
    <mergeCell ref="BF3:BG3"/>
    <mergeCell ref="AL3:AM3"/>
    <mergeCell ref="AN3:AO3"/>
    <mergeCell ref="AR3:AS3"/>
    <mergeCell ref="AT3:AU3"/>
    <mergeCell ref="AV3:AW3"/>
    <mergeCell ref="AX3:AY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2020-12-17T05:40:22Z</dcterms:modified>
</cp:coreProperties>
</file>