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40009_{31850C50-F8F5-4D16-938E-96749FE7CF37}" xr6:coauthVersionLast="45" xr6:coauthVersionMax="45" xr10:uidLastSave="{00000000-0000-0000-0000-000000000000}"/>
  <bookViews>
    <workbookView xWindow="28680" yWindow="-7425" windowWidth="29040" windowHeight="17640"/>
  </bookViews>
  <sheets>
    <sheet name="FLOW_Tidbit_Cr_Stream_Temp_Anal" sheetId="1" r:id="rId1"/>
  </sheets>
  <calcPr calcId="0"/>
</workbook>
</file>

<file path=xl/calcChain.xml><?xml version="1.0" encoding="utf-8"?>
<calcChain xmlns="http://schemas.openxmlformats.org/spreadsheetml/2006/main">
  <c r="J109" i="1" l="1"/>
  <c r="J108" i="1"/>
  <c r="J107" i="1"/>
  <c r="J106" i="1"/>
  <c r="J105" i="1"/>
  <c r="J104" i="1"/>
  <c r="J103" i="1"/>
  <c r="J102" i="1"/>
  <c r="Q102" i="1" s="1"/>
  <c r="R102" i="1" s="1"/>
  <c r="J101" i="1"/>
  <c r="J100" i="1"/>
  <c r="J99" i="1"/>
  <c r="J98" i="1"/>
  <c r="J97" i="1"/>
  <c r="J96" i="1"/>
  <c r="J95" i="1"/>
  <c r="J94" i="1"/>
  <c r="Q94" i="1" s="1"/>
  <c r="R94" i="1" s="1"/>
  <c r="J93" i="1"/>
  <c r="J92" i="1"/>
  <c r="J91" i="1"/>
  <c r="J90" i="1"/>
  <c r="J89" i="1"/>
  <c r="J88" i="1"/>
  <c r="J87" i="1"/>
  <c r="J86" i="1"/>
  <c r="Q86" i="1" s="1"/>
  <c r="R86" i="1" s="1"/>
  <c r="J85" i="1"/>
  <c r="J84" i="1"/>
  <c r="J83" i="1"/>
  <c r="J82" i="1"/>
  <c r="J81" i="1"/>
  <c r="J80" i="1"/>
  <c r="J79" i="1"/>
  <c r="J78" i="1"/>
  <c r="Q78" i="1" s="1"/>
  <c r="R78" i="1" s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Q107" i="1"/>
  <c r="R107" i="1" s="1"/>
  <c r="Q99" i="1"/>
  <c r="R99" i="1" s="1"/>
  <c r="Q91" i="1"/>
  <c r="R91" i="1" s="1"/>
  <c r="Q83" i="1"/>
  <c r="R83" i="1" s="1"/>
  <c r="P110" i="1"/>
  <c r="N110" i="1"/>
  <c r="M110" i="1"/>
  <c r="K110" i="1"/>
  <c r="P109" i="1"/>
  <c r="N109" i="1"/>
  <c r="M109" i="1"/>
  <c r="K109" i="1"/>
  <c r="Q109" i="1"/>
  <c r="R109" i="1" s="1"/>
  <c r="P108" i="1"/>
  <c r="N108" i="1"/>
  <c r="M108" i="1"/>
  <c r="K108" i="1"/>
  <c r="Q108" i="1"/>
  <c r="R108" i="1" s="1"/>
  <c r="P107" i="1"/>
  <c r="N107" i="1"/>
  <c r="M107" i="1"/>
  <c r="K107" i="1"/>
  <c r="P106" i="1"/>
  <c r="N106" i="1"/>
  <c r="M106" i="1"/>
  <c r="K106" i="1"/>
  <c r="Q106" i="1"/>
  <c r="R106" i="1" s="1"/>
  <c r="P105" i="1"/>
  <c r="N105" i="1"/>
  <c r="M105" i="1"/>
  <c r="K105" i="1"/>
  <c r="Q105" i="1"/>
  <c r="R105" i="1" s="1"/>
  <c r="P104" i="1"/>
  <c r="N104" i="1"/>
  <c r="M104" i="1"/>
  <c r="K104" i="1"/>
  <c r="Q104" i="1"/>
  <c r="R104" i="1" s="1"/>
  <c r="P103" i="1"/>
  <c r="N103" i="1"/>
  <c r="M103" i="1"/>
  <c r="K103" i="1"/>
  <c r="Q103" i="1"/>
  <c r="R103" i="1" s="1"/>
  <c r="P102" i="1"/>
  <c r="N102" i="1"/>
  <c r="M102" i="1"/>
  <c r="K102" i="1"/>
  <c r="Q101" i="1"/>
  <c r="R101" i="1" s="1"/>
  <c r="P101" i="1"/>
  <c r="N101" i="1"/>
  <c r="M101" i="1"/>
  <c r="K101" i="1"/>
  <c r="P100" i="1"/>
  <c r="N100" i="1"/>
  <c r="M100" i="1"/>
  <c r="K100" i="1"/>
  <c r="Q100" i="1"/>
  <c r="R100" i="1" s="1"/>
  <c r="P99" i="1"/>
  <c r="N99" i="1"/>
  <c r="M99" i="1"/>
  <c r="K99" i="1"/>
  <c r="P98" i="1"/>
  <c r="N98" i="1"/>
  <c r="M98" i="1"/>
  <c r="K98" i="1"/>
  <c r="Q98" i="1"/>
  <c r="R98" i="1" s="1"/>
  <c r="P97" i="1"/>
  <c r="N97" i="1"/>
  <c r="M97" i="1"/>
  <c r="K97" i="1"/>
  <c r="Q97" i="1"/>
  <c r="R97" i="1" s="1"/>
  <c r="P96" i="1"/>
  <c r="N96" i="1"/>
  <c r="M96" i="1"/>
  <c r="K96" i="1"/>
  <c r="Q96" i="1"/>
  <c r="R96" i="1" s="1"/>
  <c r="P95" i="1"/>
  <c r="N95" i="1"/>
  <c r="M95" i="1"/>
  <c r="K95" i="1"/>
  <c r="Q95" i="1"/>
  <c r="R95" i="1" s="1"/>
  <c r="P94" i="1"/>
  <c r="N94" i="1"/>
  <c r="M94" i="1"/>
  <c r="K94" i="1"/>
  <c r="P93" i="1"/>
  <c r="N93" i="1"/>
  <c r="M93" i="1"/>
  <c r="K93" i="1"/>
  <c r="Q93" i="1"/>
  <c r="R93" i="1" s="1"/>
  <c r="P92" i="1"/>
  <c r="N92" i="1"/>
  <c r="M92" i="1"/>
  <c r="K92" i="1"/>
  <c r="Q92" i="1"/>
  <c r="R92" i="1" s="1"/>
  <c r="P91" i="1"/>
  <c r="N91" i="1"/>
  <c r="M91" i="1"/>
  <c r="K91" i="1"/>
  <c r="P90" i="1"/>
  <c r="N90" i="1"/>
  <c r="M90" i="1"/>
  <c r="K90" i="1"/>
  <c r="Q90" i="1"/>
  <c r="R90" i="1" s="1"/>
  <c r="P89" i="1"/>
  <c r="N89" i="1"/>
  <c r="M89" i="1"/>
  <c r="K89" i="1"/>
  <c r="Q89" i="1"/>
  <c r="R89" i="1" s="1"/>
  <c r="P88" i="1"/>
  <c r="N88" i="1"/>
  <c r="M88" i="1"/>
  <c r="K88" i="1"/>
  <c r="Q88" i="1"/>
  <c r="R88" i="1" s="1"/>
  <c r="P87" i="1"/>
  <c r="N87" i="1"/>
  <c r="M87" i="1"/>
  <c r="K87" i="1"/>
  <c r="Q87" i="1"/>
  <c r="R87" i="1" s="1"/>
  <c r="P86" i="1"/>
  <c r="N86" i="1"/>
  <c r="M86" i="1"/>
  <c r="K86" i="1"/>
  <c r="P85" i="1"/>
  <c r="N85" i="1"/>
  <c r="M85" i="1"/>
  <c r="K85" i="1"/>
  <c r="Q85" i="1"/>
  <c r="R85" i="1" s="1"/>
  <c r="P84" i="1"/>
  <c r="N84" i="1"/>
  <c r="M84" i="1"/>
  <c r="K84" i="1"/>
  <c r="Q84" i="1"/>
  <c r="R84" i="1" s="1"/>
  <c r="P83" i="1"/>
  <c r="N83" i="1"/>
  <c r="M83" i="1"/>
  <c r="K83" i="1"/>
  <c r="P82" i="1"/>
  <c r="N82" i="1"/>
  <c r="M82" i="1"/>
  <c r="K82" i="1"/>
  <c r="Q82" i="1"/>
  <c r="R82" i="1" s="1"/>
  <c r="P81" i="1"/>
  <c r="N81" i="1"/>
  <c r="M81" i="1"/>
  <c r="K81" i="1"/>
  <c r="Q81" i="1"/>
  <c r="R81" i="1" s="1"/>
  <c r="P80" i="1"/>
  <c r="N80" i="1"/>
  <c r="M80" i="1"/>
  <c r="K80" i="1"/>
  <c r="Q80" i="1"/>
  <c r="R80" i="1" s="1"/>
  <c r="P79" i="1"/>
  <c r="N79" i="1"/>
  <c r="M79" i="1"/>
  <c r="K79" i="1"/>
  <c r="Q79" i="1"/>
  <c r="R79" i="1" s="1"/>
  <c r="P78" i="1"/>
  <c r="N78" i="1"/>
  <c r="M78" i="1"/>
  <c r="K78" i="1"/>
  <c r="P77" i="1"/>
  <c r="N77" i="1"/>
  <c r="M77" i="1"/>
  <c r="K77" i="1"/>
  <c r="Q77" i="1"/>
  <c r="R77" i="1" s="1"/>
  <c r="P76" i="1"/>
  <c r="N76" i="1"/>
  <c r="M76" i="1"/>
  <c r="K76" i="1"/>
  <c r="Q76" i="1"/>
  <c r="R76" i="1" s="1"/>
  <c r="P75" i="1"/>
  <c r="N75" i="1"/>
  <c r="M75" i="1"/>
  <c r="K75" i="1"/>
  <c r="Q75" i="1"/>
  <c r="R75" i="1" s="1"/>
  <c r="P74" i="1"/>
  <c r="N74" i="1"/>
  <c r="M74" i="1"/>
  <c r="K74" i="1"/>
  <c r="Q74" i="1"/>
  <c r="R74" i="1" s="1"/>
  <c r="P73" i="1"/>
  <c r="N73" i="1"/>
  <c r="M73" i="1"/>
  <c r="K73" i="1"/>
  <c r="Q73" i="1"/>
  <c r="R73" i="1" s="1"/>
  <c r="P72" i="1"/>
  <c r="N72" i="1"/>
  <c r="M72" i="1"/>
  <c r="K72" i="1"/>
  <c r="Q72" i="1"/>
  <c r="R72" i="1" s="1"/>
  <c r="P71" i="1"/>
  <c r="N71" i="1"/>
  <c r="M71" i="1"/>
  <c r="K71" i="1"/>
  <c r="Q71" i="1"/>
  <c r="R71" i="1" s="1"/>
  <c r="P70" i="1"/>
  <c r="N70" i="1"/>
  <c r="M70" i="1"/>
  <c r="K70" i="1"/>
  <c r="Q70" i="1"/>
  <c r="R70" i="1" s="1"/>
  <c r="P69" i="1"/>
  <c r="N69" i="1"/>
  <c r="M69" i="1"/>
  <c r="K69" i="1"/>
  <c r="Q69" i="1"/>
  <c r="R69" i="1" s="1"/>
  <c r="P68" i="1"/>
  <c r="N68" i="1"/>
  <c r="M68" i="1"/>
  <c r="K68" i="1"/>
  <c r="Q68" i="1"/>
  <c r="R68" i="1" s="1"/>
  <c r="P67" i="1"/>
  <c r="N67" i="1"/>
  <c r="M67" i="1"/>
  <c r="K67" i="1"/>
  <c r="Q67" i="1"/>
  <c r="R67" i="1" s="1"/>
  <c r="P66" i="1"/>
  <c r="N66" i="1"/>
  <c r="M66" i="1"/>
  <c r="K66" i="1"/>
  <c r="Q66" i="1"/>
  <c r="R66" i="1" s="1"/>
  <c r="P65" i="1"/>
  <c r="N65" i="1"/>
  <c r="M65" i="1"/>
  <c r="K65" i="1"/>
  <c r="Q65" i="1"/>
  <c r="R65" i="1" s="1"/>
  <c r="P64" i="1"/>
  <c r="N64" i="1"/>
  <c r="M64" i="1"/>
  <c r="K64" i="1"/>
  <c r="Q64" i="1"/>
  <c r="R64" i="1" s="1"/>
  <c r="P63" i="1"/>
  <c r="N63" i="1"/>
  <c r="M63" i="1"/>
  <c r="K63" i="1"/>
  <c r="Q63" i="1"/>
  <c r="R63" i="1" s="1"/>
  <c r="P62" i="1"/>
  <c r="N62" i="1"/>
  <c r="M62" i="1"/>
  <c r="K62" i="1"/>
  <c r="Q62" i="1"/>
  <c r="R62" i="1" s="1"/>
  <c r="P61" i="1"/>
  <c r="N61" i="1"/>
  <c r="M61" i="1"/>
  <c r="K61" i="1"/>
  <c r="Q61" i="1"/>
  <c r="R61" i="1" s="1"/>
  <c r="P60" i="1"/>
  <c r="N60" i="1"/>
  <c r="M60" i="1"/>
  <c r="K60" i="1"/>
  <c r="Q60" i="1"/>
  <c r="R60" i="1" s="1"/>
  <c r="P59" i="1"/>
  <c r="N59" i="1"/>
  <c r="M59" i="1"/>
  <c r="K59" i="1"/>
  <c r="Q59" i="1"/>
  <c r="R59" i="1" s="1"/>
  <c r="P58" i="1"/>
  <c r="N58" i="1"/>
  <c r="M58" i="1"/>
  <c r="K58" i="1"/>
  <c r="Q58" i="1"/>
  <c r="R58" i="1" s="1"/>
  <c r="P57" i="1"/>
  <c r="N57" i="1"/>
  <c r="M57" i="1"/>
  <c r="K57" i="1"/>
  <c r="Q57" i="1"/>
  <c r="R57" i="1" s="1"/>
  <c r="P56" i="1"/>
  <c r="N56" i="1"/>
  <c r="M56" i="1"/>
  <c r="K56" i="1"/>
  <c r="Q56" i="1"/>
  <c r="R56" i="1" s="1"/>
  <c r="P55" i="1"/>
  <c r="N55" i="1"/>
  <c r="M55" i="1"/>
  <c r="K55" i="1"/>
  <c r="Q55" i="1"/>
  <c r="R55" i="1" s="1"/>
  <c r="P54" i="1"/>
  <c r="N54" i="1"/>
  <c r="M54" i="1"/>
  <c r="K54" i="1"/>
  <c r="Q54" i="1"/>
  <c r="R54" i="1" s="1"/>
  <c r="P53" i="1"/>
  <c r="N53" i="1"/>
  <c r="M53" i="1"/>
  <c r="K53" i="1"/>
  <c r="Q53" i="1"/>
  <c r="R53" i="1" s="1"/>
  <c r="P52" i="1"/>
  <c r="N52" i="1"/>
  <c r="M52" i="1"/>
  <c r="K52" i="1"/>
  <c r="Q52" i="1"/>
  <c r="R52" i="1" s="1"/>
  <c r="P51" i="1"/>
  <c r="N51" i="1"/>
  <c r="M51" i="1"/>
  <c r="K51" i="1"/>
  <c r="Q51" i="1"/>
  <c r="R51" i="1" s="1"/>
  <c r="P50" i="1"/>
  <c r="N50" i="1"/>
  <c r="M50" i="1"/>
  <c r="K50" i="1"/>
  <c r="Q50" i="1"/>
  <c r="R50" i="1" s="1"/>
  <c r="P49" i="1"/>
  <c r="N49" i="1"/>
  <c r="M49" i="1"/>
  <c r="K49" i="1"/>
  <c r="Q49" i="1"/>
  <c r="R49" i="1" s="1"/>
  <c r="P48" i="1"/>
  <c r="N48" i="1"/>
  <c r="M48" i="1"/>
  <c r="K48" i="1"/>
  <c r="Q48" i="1"/>
  <c r="R48" i="1" s="1"/>
  <c r="P47" i="1"/>
  <c r="N47" i="1"/>
  <c r="M47" i="1"/>
  <c r="K47" i="1"/>
  <c r="Q47" i="1"/>
  <c r="R47" i="1" s="1"/>
  <c r="P46" i="1"/>
  <c r="N46" i="1"/>
  <c r="M46" i="1"/>
  <c r="K46" i="1"/>
  <c r="Q46" i="1"/>
  <c r="R46" i="1" s="1"/>
  <c r="P45" i="1"/>
  <c r="N45" i="1"/>
  <c r="M45" i="1"/>
  <c r="K45" i="1"/>
  <c r="Q45" i="1"/>
  <c r="R45" i="1" s="1"/>
  <c r="P44" i="1"/>
  <c r="N44" i="1"/>
  <c r="M44" i="1"/>
  <c r="K44" i="1"/>
  <c r="Q44" i="1"/>
  <c r="R44" i="1" s="1"/>
  <c r="P43" i="1"/>
  <c r="N43" i="1"/>
  <c r="M43" i="1"/>
  <c r="K43" i="1"/>
  <c r="Q43" i="1"/>
  <c r="R43" i="1" s="1"/>
  <c r="P42" i="1"/>
  <c r="N42" i="1"/>
  <c r="M42" i="1"/>
  <c r="K42" i="1"/>
  <c r="Q42" i="1"/>
  <c r="R42" i="1" s="1"/>
  <c r="P41" i="1"/>
  <c r="N41" i="1"/>
  <c r="M41" i="1"/>
  <c r="K41" i="1"/>
  <c r="Q41" i="1"/>
  <c r="R41" i="1" s="1"/>
  <c r="P40" i="1"/>
  <c r="N40" i="1"/>
  <c r="M40" i="1"/>
  <c r="K40" i="1"/>
  <c r="Q40" i="1"/>
  <c r="R40" i="1" s="1"/>
  <c r="P39" i="1"/>
  <c r="N39" i="1"/>
  <c r="M39" i="1"/>
  <c r="K39" i="1"/>
  <c r="Q39" i="1"/>
  <c r="R39" i="1" s="1"/>
  <c r="P38" i="1"/>
  <c r="N38" i="1"/>
  <c r="M38" i="1"/>
  <c r="K38" i="1"/>
  <c r="Q38" i="1"/>
  <c r="R38" i="1" s="1"/>
  <c r="P37" i="1"/>
  <c r="N37" i="1"/>
  <c r="M37" i="1"/>
  <c r="K37" i="1"/>
  <c r="Q37" i="1"/>
  <c r="R37" i="1" s="1"/>
  <c r="P36" i="1"/>
  <c r="N36" i="1"/>
  <c r="M36" i="1"/>
  <c r="K36" i="1"/>
  <c r="Q36" i="1"/>
  <c r="R36" i="1" s="1"/>
  <c r="P35" i="1"/>
  <c r="N35" i="1"/>
  <c r="M35" i="1"/>
  <c r="K35" i="1"/>
  <c r="Q35" i="1"/>
  <c r="R35" i="1" s="1"/>
  <c r="P34" i="1"/>
  <c r="N34" i="1"/>
  <c r="M34" i="1"/>
  <c r="K34" i="1"/>
  <c r="Q34" i="1"/>
  <c r="R34" i="1" s="1"/>
  <c r="P33" i="1"/>
  <c r="N33" i="1"/>
  <c r="M33" i="1"/>
  <c r="K33" i="1"/>
  <c r="Q33" i="1"/>
  <c r="R33" i="1" s="1"/>
  <c r="P32" i="1"/>
  <c r="N32" i="1"/>
  <c r="M32" i="1"/>
  <c r="K32" i="1"/>
  <c r="Q32" i="1"/>
  <c r="R32" i="1" s="1"/>
  <c r="P31" i="1"/>
  <c r="N31" i="1"/>
  <c r="M31" i="1"/>
  <c r="K31" i="1"/>
  <c r="Q31" i="1"/>
  <c r="R31" i="1" s="1"/>
  <c r="P30" i="1"/>
  <c r="N30" i="1"/>
  <c r="M30" i="1"/>
  <c r="K30" i="1"/>
  <c r="Q30" i="1"/>
  <c r="R30" i="1" s="1"/>
  <c r="P29" i="1"/>
  <c r="N29" i="1"/>
  <c r="M29" i="1"/>
  <c r="K29" i="1"/>
  <c r="Q29" i="1"/>
  <c r="R29" i="1" s="1"/>
  <c r="P28" i="1"/>
  <c r="N28" i="1"/>
  <c r="M28" i="1"/>
  <c r="K28" i="1"/>
  <c r="Q28" i="1"/>
  <c r="R28" i="1" s="1"/>
  <c r="P27" i="1"/>
  <c r="N27" i="1"/>
  <c r="M27" i="1"/>
  <c r="K27" i="1"/>
  <c r="Q27" i="1"/>
  <c r="R27" i="1" s="1"/>
  <c r="P26" i="1"/>
  <c r="N26" i="1"/>
  <c r="M26" i="1"/>
  <c r="K26" i="1"/>
  <c r="Q26" i="1"/>
  <c r="R26" i="1" s="1"/>
  <c r="P25" i="1"/>
  <c r="N25" i="1"/>
  <c r="M25" i="1"/>
  <c r="K25" i="1"/>
  <c r="Q25" i="1"/>
  <c r="R25" i="1" s="1"/>
  <c r="P24" i="1"/>
  <c r="N24" i="1"/>
  <c r="M24" i="1"/>
  <c r="K24" i="1"/>
  <c r="Q24" i="1"/>
  <c r="R24" i="1" s="1"/>
  <c r="P23" i="1"/>
  <c r="N23" i="1"/>
  <c r="M23" i="1"/>
  <c r="K23" i="1"/>
  <c r="Q23" i="1"/>
  <c r="R23" i="1" s="1"/>
  <c r="P22" i="1"/>
  <c r="N22" i="1"/>
  <c r="M22" i="1"/>
  <c r="K22" i="1"/>
  <c r="Q22" i="1"/>
  <c r="R22" i="1" s="1"/>
  <c r="P21" i="1"/>
  <c r="N21" i="1"/>
  <c r="M21" i="1"/>
  <c r="K21" i="1"/>
  <c r="Q21" i="1"/>
  <c r="R21" i="1" s="1"/>
  <c r="P20" i="1"/>
  <c r="N20" i="1"/>
  <c r="M20" i="1"/>
  <c r="K20" i="1"/>
  <c r="Q20" i="1"/>
  <c r="R20" i="1" s="1"/>
  <c r="P19" i="1"/>
  <c r="N19" i="1"/>
  <c r="M19" i="1"/>
  <c r="K19" i="1"/>
  <c r="Q19" i="1"/>
  <c r="R19" i="1" s="1"/>
  <c r="P18" i="1"/>
  <c r="N18" i="1"/>
  <c r="M18" i="1"/>
  <c r="K18" i="1"/>
  <c r="Q18" i="1"/>
  <c r="R18" i="1" s="1"/>
  <c r="P17" i="1"/>
  <c r="N17" i="1"/>
  <c r="M17" i="1"/>
  <c r="K17" i="1"/>
  <c r="Q17" i="1"/>
  <c r="R17" i="1" s="1"/>
  <c r="P16" i="1"/>
  <c r="N16" i="1"/>
  <c r="M16" i="1"/>
  <c r="K16" i="1"/>
  <c r="Q16" i="1"/>
  <c r="R16" i="1" s="1"/>
  <c r="P15" i="1"/>
  <c r="N15" i="1"/>
  <c r="M15" i="1"/>
  <c r="K15" i="1"/>
  <c r="Q15" i="1"/>
  <c r="R15" i="1" s="1"/>
  <c r="P14" i="1"/>
  <c r="N14" i="1"/>
  <c r="M14" i="1"/>
  <c r="K14" i="1"/>
  <c r="Q14" i="1"/>
  <c r="R14" i="1" s="1"/>
  <c r="P13" i="1"/>
  <c r="N13" i="1"/>
  <c r="M13" i="1"/>
  <c r="K13" i="1"/>
  <c r="Q13" i="1"/>
  <c r="R13" i="1" s="1"/>
  <c r="P12" i="1"/>
  <c r="N12" i="1"/>
  <c r="M12" i="1"/>
  <c r="K12" i="1"/>
  <c r="Q12" i="1"/>
  <c r="R12" i="1" s="1"/>
  <c r="P11" i="1"/>
  <c r="N11" i="1"/>
  <c r="M11" i="1"/>
  <c r="K11" i="1"/>
  <c r="Q11" i="1"/>
  <c r="R11" i="1" s="1"/>
  <c r="P10" i="1"/>
  <c r="N10" i="1"/>
  <c r="M10" i="1"/>
  <c r="K10" i="1"/>
  <c r="Q10" i="1"/>
  <c r="R10" i="1" s="1"/>
  <c r="P9" i="1"/>
  <c r="N9" i="1"/>
  <c r="M9" i="1"/>
  <c r="K9" i="1"/>
  <c r="Q9" i="1"/>
  <c r="R9" i="1" s="1"/>
  <c r="P8" i="1"/>
  <c r="N8" i="1"/>
  <c r="M8" i="1"/>
  <c r="K8" i="1"/>
  <c r="Q8" i="1"/>
  <c r="R8" i="1" s="1"/>
  <c r="P7" i="1"/>
  <c r="N7" i="1"/>
  <c r="M7" i="1"/>
  <c r="K7" i="1"/>
  <c r="Q7" i="1"/>
  <c r="R7" i="1" s="1"/>
  <c r="P6" i="1"/>
  <c r="N6" i="1"/>
  <c r="M6" i="1"/>
  <c r="K6" i="1"/>
  <c r="Q6" i="1"/>
  <c r="R6" i="1" s="1"/>
  <c r="P5" i="1"/>
  <c r="N5" i="1"/>
  <c r="M5" i="1"/>
  <c r="K5" i="1"/>
  <c r="Q5" i="1"/>
  <c r="R5" i="1" s="1"/>
  <c r="P4" i="1"/>
  <c r="N4" i="1"/>
  <c r="M4" i="1"/>
  <c r="K4" i="1"/>
  <c r="Q4" i="1"/>
  <c r="R4" i="1" s="1"/>
  <c r="P3" i="1"/>
  <c r="N3" i="1"/>
  <c r="M3" i="1"/>
  <c r="K3" i="1"/>
  <c r="Q3" i="1"/>
  <c r="R3" i="1" s="1"/>
  <c r="J110" i="1" l="1"/>
  <c r="P2" i="1"/>
  <c r="P1" i="1"/>
  <c r="Q1" i="1"/>
  <c r="N2" i="1"/>
  <c r="N1" i="1"/>
  <c r="M2" i="1"/>
  <c r="M1" i="1"/>
  <c r="Q2" i="1"/>
  <c r="R2" i="1" s="1"/>
  <c r="I6" i="1" s="1"/>
  <c r="F110" i="1"/>
  <c r="E110" i="1"/>
  <c r="G110" i="1"/>
  <c r="R110" i="1" l="1"/>
  <c r="Q110" i="1"/>
  <c r="K2" i="1"/>
  <c r="I102" i="1"/>
  <c r="I101" i="1"/>
</calcChain>
</file>

<file path=xl/sharedStrings.xml><?xml version="1.0" encoding="utf-8"?>
<sst xmlns="http://schemas.openxmlformats.org/spreadsheetml/2006/main" count="18" uniqueCount="15">
  <si>
    <t>Month index</t>
  </si>
  <si>
    <t xml:space="preserve"> year</t>
  </si>
  <si>
    <t xml:space="preserve"> month</t>
  </si>
  <si>
    <t xml:space="preserve"> days in month</t>
  </si>
  <si>
    <t xml:space="preserve"> Stream temp in Blue R below Tidbits Cr degC</t>
  </si>
  <si>
    <t xml:space="preserve"> Obs:..\Observations\McKenzie\USGS_14161100_temp_BLUE RIVER BELOW TIDBITS CREEK  NR BLUE RIVER  OR_23773429.csv</t>
  </si>
  <si>
    <t>slope</t>
  </si>
  <si>
    <t>intercept</t>
  </si>
  <si>
    <t>R2</t>
  </si>
  <si>
    <t>est Tw</t>
  </si>
  <si>
    <t>RMSE obs</t>
  </si>
  <si>
    <t>(Tw_est - Tw_obs)^2</t>
  </si>
  <si>
    <t>RMSE  est</t>
  </si>
  <si>
    <t>(Tw-Tw_bar)^2</t>
  </si>
  <si>
    <t>Air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</si>
</sst>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 air temp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FLOW_Tidbit_Cr_Stream_Temp_Anal!$N$1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849884984744009E-2"/>
                  <c:y val="-0.135889223158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FLOW_Tidbit_Cr_Stream_Temp_Anal!$M$2:$M$109</c:f>
              <c:numCache>
                <c:formatCode>General</c:formatCode>
                <c:ptCount val="108"/>
                <c:pt idx="0">
                  <c:v>5.4081640000000002</c:v>
                </c:pt>
                <c:pt idx="1">
                  <c:v>5.2121469999999999</c:v>
                </c:pt>
                <c:pt idx="2">
                  <c:v>4.9751729999999998</c:v>
                </c:pt>
                <c:pt idx="3">
                  <c:v>6.0724799999999997</c:v>
                </c:pt>
                <c:pt idx="4">
                  <c:v>8.3956750000000007</c:v>
                </c:pt>
                <c:pt idx="5">
                  <c:v>12.793075999999999</c:v>
                </c:pt>
                <c:pt idx="6">
                  <c:v>18.577027999999999</c:v>
                </c:pt>
                <c:pt idx="7">
                  <c:v>18.211918000000001</c:v>
                </c:pt>
                <c:pt idx="8">
                  <c:v>14.350652</c:v>
                </c:pt>
                <c:pt idx="9">
                  <c:v>9.8291660000000007</c:v>
                </c:pt>
                <c:pt idx="10">
                  <c:v>3.8548749999999998</c:v>
                </c:pt>
                <c:pt idx="11">
                  <c:v>2.4019499999999998</c:v>
                </c:pt>
                <c:pt idx="12">
                  <c:v>3.3759589999999999</c:v>
                </c:pt>
                <c:pt idx="13">
                  <c:v>1.52826</c:v>
                </c:pt>
                <c:pt idx="14">
                  <c:v>4.5627389999999997</c:v>
                </c:pt>
                <c:pt idx="15">
                  <c:v>5.2975960000000004</c:v>
                </c:pt>
                <c:pt idx="16">
                  <c:v>8.6846929999999993</c:v>
                </c:pt>
                <c:pt idx="17">
                  <c:v>14.123099</c:v>
                </c:pt>
                <c:pt idx="18">
                  <c:v>16.661546999999999</c:v>
                </c:pt>
                <c:pt idx="19">
                  <c:v>18.271287999999998</c:v>
                </c:pt>
                <c:pt idx="20">
                  <c:v>17.680137999999999</c:v>
                </c:pt>
                <c:pt idx="21">
                  <c:v>9.7974840000000007</c:v>
                </c:pt>
                <c:pt idx="22">
                  <c:v>3.7392210000000001</c:v>
                </c:pt>
                <c:pt idx="23">
                  <c:v>2.6121889999999999</c:v>
                </c:pt>
                <c:pt idx="24">
                  <c:v>2.4384779999999999</c:v>
                </c:pt>
                <c:pt idx="25">
                  <c:v>3.0601600000000002</c:v>
                </c:pt>
                <c:pt idx="26">
                  <c:v>2.8702640000000001</c:v>
                </c:pt>
                <c:pt idx="27">
                  <c:v>8.8227089999999997</c:v>
                </c:pt>
                <c:pt idx="28">
                  <c:v>11.169774</c:v>
                </c:pt>
                <c:pt idx="29">
                  <c:v>13.289781</c:v>
                </c:pt>
                <c:pt idx="30">
                  <c:v>18.110579000000001</c:v>
                </c:pt>
                <c:pt idx="31">
                  <c:v>19.469473000000001</c:v>
                </c:pt>
                <c:pt idx="32">
                  <c:v>16.860990999999999</c:v>
                </c:pt>
                <c:pt idx="33">
                  <c:v>10.653655000000001</c:v>
                </c:pt>
                <c:pt idx="34">
                  <c:v>6.306775</c:v>
                </c:pt>
                <c:pt idx="35">
                  <c:v>1.1495070000000001</c:v>
                </c:pt>
                <c:pt idx="36">
                  <c:v>1.9300820000000001</c:v>
                </c:pt>
                <c:pt idx="37">
                  <c:v>2.8228629999999999</c:v>
                </c:pt>
                <c:pt idx="38">
                  <c:v>6.0453840000000003</c:v>
                </c:pt>
                <c:pt idx="39">
                  <c:v>8.2754490000000001</c:v>
                </c:pt>
                <c:pt idx="40">
                  <c:v>12.067036</c:v>
                </c:pt>
                <c:pt idx="41">
                  <c:v>15.583968</c:v>
                </c:pt>
                <c:pt idx="42">
                  <c:v>19.436298000000001</c:v>
                </c:pt>
                <c:pt idx="43">
                  <c:v>19.551936999999999</c:v>
                </c:pt>
                <c:pt idx="44">
                  <c:v>14.881489999999999</c:v>
                </c:pt>
                <c:pt idx="45">
                  <c:v>9.6321519999999996</c:v>
                </c:pt>
                <c:pt idx="46">
                  <c:v>4.9176719999999996</c:v>
                </c:pt>
                <c:pt idx="47">
                  <c:v>1.4944649999999999</c:v>
                </c:pt>
                <c:pt idx="48">
                  <c:v>6.2784599999999999</c:v>
                </c:pt>
                <c:pt idx="49">
                  <c:v>3.3273239999999999</c:v>
                </c:pt>
                <c:pt idx="50">
                  <c:v>6.6401329999999996</c:v>
                </c:pt>
                <c:pt idx="51">
                  <c:v>9.2276089999999993</c:v>
                </c:pt>
                <c:pt idx="52">
                  <c:v>12.799035999999999</c:v>
                </c:pt>
                <c:pt idx="53">
                  <c:v>14.446667</c:v>
                </c:pt>
                <c:pt idx="54">
                  <c:v>20.307746999999999</c:v>
                </c:pt>
                <c:pt idx="55">
                  <c:v>19.433971</c:v>
                </c:pt>
                <c:pt idx="56">
                  <c:v>16.734763999999998</c:v>
                </c:pt>
                <c:pt idx="57">
                  <c:v>12.174726</c:v>
                </c:pt>
                <c:pt idx="58">
                  <c:v>5.7253340000000001</c:v>
                </c:pt>
                <c:pt idx="59">
                  <c:v>4.5620200000000004</c:v>
                </c:pt>
                <c:pt idx="60">
                  <c:v>7.7335599999999998</c:v>
                </c:pt>
                <c:pt idx="61">
                  <c:v>7.7133909999999997</c:v>
                </c:pt>
                <c:pt idx="62">
                  <c:v>9.7081999999999997</c:v>
                </c:pt>
                <c:pt idx="63">
                  <c:v>8.7016439999999999</c:v>
                </c:pt>
                <c:pt idx="64">
                  <c:v>12.968078</c:v>
                </c:pt>
                <c:pt idx="65">
                  <c:v>19.020562999999999</c:v>
                </c:pt>
                <c:pt idx="66">
                  <c:v>19.593124</c:v>
                </c:pt>
                <c:pt idx="67">
                  <c:v>19.454643000000001</c:v>
                </c:pt>
                <c:pt idx="68">
                  <c:v>14.483782</c:v>
                </c:pt>
                <c:pt idx="69">
                  <c:v>13.463450999999999</c:v>
                </c:pt>
                <c:pt idx="70">
                  <c:v>4.356236</c:v>
                </c:pt>
                <c:pt idx="71">
                  <c:v>2.8369939999999998</c:v>
                </c:pt>
                <c:pt idx="72">
                  <c:v>3.8557610000000002</c:v>
                </c:pt>
                <c:pt idx="73">
                  <c:v>6.4834120000000004</c:v>
                </c:pt>
                <c:pt idx="74">
                  <c:v>6.2483250000000004</c:v>
                </c:pt>
                <c:pt idx="75">
                  <c:v>11.784613999999999</c:v>
                </c:pt>
                <c:pt idx="76">
                  <c:v>13.213153</c:v>
                </c:pt>
                <c:pt idx="77">
                  <c:v>15.936356999999999</c:v>
                </c:pt>
                <c:pt idx="78">
                  <c:v>17.003278999999999</c:v>
                </c:pt>
                <c:pt idx="79">
                  <c:v>19.387356</c:v>
                </c:pt>
                <c:pt idx="80">
                  <c:v>13.909335</c:v>
                </c:pt>
                <c:pt idx="81">
                  <c:v>9.1835649999999998</c:v>
                </c:pt>
                <c:pt idx="82">
                  <c:v>7.7611720000000002</c:v>
                </c:pt>
                <c:pt idx="83">
                  <c:v>0.39364500000000002</c:v>
                </c:pt>
                <c:pt idx="84">
                  <c:v>-10.344035</c:v>
                </c:pt>
                <c:pt idx="85">
                  <c:v>-3.1227</c:v>
                </c:pt>
                <c:pt idx="86">
                  <c:v>2.5587610000000001</c:v>
                </c:pt>
                <c:pt idx="87">
                  <c:v>7.0563940000000001</c:v>
                </c:pt>
                <c:pt idx="88">
                  <c:v>13.013603</c:v>
                </c:pt>
                <c:pt idx="89">
                  <c:v>18.620273999999998</c:v>
                </c:pt>
                <c:pt idx="90">
                  <c:v>24.936851999999998</c:v>
                </c:pt>
                <c:pt idx="91">
                  <c:v>20.501259000000001</c:v>
                </c:pt>
                <c:pt idx="92">
                  <c:v>14.604751</c:v>
                </c:pt>
                <c:pt idx="93">
                  <c:v>7.2975659999999998</c:v>
                </c:pt>
                <c:pt idx="94">
                  <c:v>-0.246724</c:v>
                </c:pt>
                <c:pt idx="95">
                  <c:v>-4.8293850000000003</c:v>
                </c:pt>
                <c:pt idx="96">
                  <c:v>5.5795919999999999</c:v>
                </c:pt>
                <c:pt idx="97">
                  <c:v>2.5498029999999998</c:v>
                </c:pt>
                <c:pt idx="98">
                  <c:v>5.5082599999999999</c:v>
                </c:pt>
                <c:pt idx="99">
                  <c:v>9.0376259999999995</c:v>
                </c:pt>
                <c:pt idx="100">
                  <c:v>14.467637</c:v>
                </c:pt>
                <c:pt idx="101">
                  <c:v>15.423711000000001</c:v>
                </c:pt>
                <c:pt idx="102">
                  <c:v>20.496765</c:v>
                </c:pt>
                <c:pt idx="103">
                  <c:v>19.262259</c:v>
                </c:pt>
                <c:pt idx="104">
                  <c:v>14.452723000000001</c:v>
                </c:pt>
                <c:pt idx="105">
                  <c:v>11.042744000000001</c:v>
                </c:pt>
                <c:pt idx="106">
                  <c:v>6.3645849999999999</c:v>
                </c:pt>
                <c:pt idx="107">
                  <c:v>3.6972330000000002</c:v>
                </c:pt>
              </c:numCache>
            </c:numRef>
          </c:xVal>
          <c:yVal>
            <c:numRef>
              <c:f>FLOW_Tidbit_Cr_Stream_Temp_Anal!$N$2:$N$109</c:f>
              <c:numCache>
                <c:formatCode>General</c:formatCode>
                <c:ptCount val="108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A-451C-A6BE-BF4F17DC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00319"/>
        <c:axId val="1536817615"/>
      </c:scatterChart>
      <c:valAx>
        <c:axId val="16291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17615"/>
        <c:crosses val="autoZero"/>
        <c:crossBetween val="midCat"/>
      </c:valAx>
      <c:valAx>
        <c:axId val="15368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0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FLOW_Tidbit_Cr_Stream_Temp_Anal!$P$1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FLOW_Tidbit_Cr_Stream_Temp_Anal!$P$2:$P$109</c:f>
              <c:numCache>
                <c:formatCode>General</c:formatCode>
                <c:ptCount val="108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FLOW_Tidbit_Cr_Stream_Temp_Anal!$Q$1</c:f>
              <c:strCache>
                <c:ptCount val="1"/>
                <c:pt idx="0">
                  <c:v>est Tw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FLOW_Tidbit_Cr_Stream_Temp_Anal!$Q$2:$Q$109</c:f>
              <c:numCache>
                <c:formatCode>General</c:formatCode>
                <c:ptCount val="108"/>
                <c:pt idx="0">
                  <c:v>6.4630024712000003</c:v>
                </c:pt>
                <c:pt idx="1">
                  <c:v>6.3481757125999998</c:v>
                </c:pt>
                <c:pt idx="2">
                  <c:v>6.2093563433999996</c:v>
                </c:pt>
                <c:pt idx="3">
                  <c:v>6.8521587840000002</c:v>
                </c:pt>
                <c:pt idx="4">
                  <c:v>8.2130864149999994</c:v>
                </c:pt>
                <c:pt idx="5">
                  <c:v>10.7890839208</c:v>
                </c:pt>
                <c:pt idx="6">
                  <c:v>14.1773230024</c:v>
                </c:pt>
                <c:pt idx="7">
                  <c:v>13.9634415644</c:v>
                </c:pt>
                <c:pt idx="8">
                  <c:v>11.7015119416</c:v>
                </c:pt>
                <c:pt idx="9">
                  <c:v>9.0528254427999997</c:v>
                </c:pt>
                <c:pt idx="10">
                  <c:v>5.5530857749999996</c:v>
                </c:pt>
                <c:pt idx="11">
                  <c:v>4.7019623099999999</c:v>
                </c:pt>
                <c:pt idx="12">
                  <c:v>5.2725367821999995</c:v>
                </c:pt>
                <c:pt idx="13">
                  <c:v>4.1901547079999997</c:v>
                </c:pt>
                <c:pt idx="14">
                  <c:v>5.9677525062000001</c:v>
                </c:pt>
                <c:pt idx="15">
                  <c:v>6.3982317367999997</c:v>
                </c:pt>
                <c:pt idx="16">
                  <c:v>8.3823931593999994</c:v>
                </c:pt>
                <c:pt idx="17">
                  <c:v>11.5682113942</c:v>
                </c:pt>
                <c:pt idx="18">
                  <c:v>13.055234232599998</c:v>
                </c:pt>
                <c:pt idx="19">
                  <c:v>13.998220510399999</c:v>
                </c:pt>
                <c:pt idx="20">
                  <c:v>13.6519248404</c:v>
                </c:pt>
                <c:pt idx="21">
                  <c:v>9.0342661272000004</c:v>
                </c:pt>
                <c:pt idx="22">
                  <c:v>5.4853356618000007</c:v>
                </c:pt>
                <c:pt idx="23">
                  <c:v>4.8251203161999996</c:v>
                </c:pt>
                <c:pt idx="24">
                  <c:v>4.7233604123999999</c:v>
                </c:pt>
                <c:pt idx="25">
                  <c:v>5.0875417279999997</c:v>
                </c:pt>
                <c:pt idx="26">
                  <c:v>4.9763006512000008</c:v>
                </c:pt>
                <c:pt idx="27">
                  <c:v>8.4632429322</c:v>
                </c:pt>
                <c:pt idx="28">
                  <c:v>9.838153609199999</c:v>
                </c:pt>
                <c:pt idx="29">
                  <c:v>11.0800537098</c:v>
                </c:pt>
                <c:pt idx="30">
                  <c:v>13.904077178200001</c:v>
                </c:pt>
                <c:pt idx="31">
                  <c:v>14.700117283400001</c:v>
                </c:pt>
                <c:pt idx="32">
                  <c:v>13.172068527799999</c:v>
                </c:pt>
                <c:pt idx="33">
                  <c:v>9.535811099</c:v>
                </c:pt>
                <c:pt idx="34">
                  <c:v>6.9894087950000001</c:v>
                </c:pt>
                <c:pt idx="35">
                  <c:v>3.9682812006000003</c:v>
                </c:pt>
                <c:pt idx="36">
                  <c:v>4.4255420356000004</c:v>
                </c:pt>
                <c:pt idx="37">
                  <c:v>4.9485331453999999</c:v>
                </c:pt>
                <c:pt idx="38">
                  <c:v>6.8362859472000004</c:v>
                </c:pt>
                <c:pt idx="39">
                  <c:v>8.1426580241999993</c:v>
                </c:pt>
                <c:pt idx="40">
                  <c:v>10.3637696888</c:v>
                </c:pt>
                <c:pt idx="41">
                  <c:v>12.4239884544</c:v>
                </c:pt>
                <c:pt idx="42">
                  <c:v>14.6806833684</c:v>
                </c:pt>
                <c:pt idx="43">
                  <c:v>14.748424694599999</c:v>
                </c:pt>
                <c:pt idx="44">
                  <c:v>12.012476842</c:v>
                </c:pt>
                <c:pt idx="45">
                  <c:v>8.9374146416000002</c:v>
                </c:pt>
                <c:pt idx="46">
                  <c:v>6.1756722576000005</c:v>
                </c:pt>
                <c:pt idx="47">
                  <c:v>4.1703575969999997</c:v>
                </c:pt>
                <c:pt idx="48">
                  <c:v>6.9728218680000005</c:v>
                </c:pt>
                <c:pt idx="49">
                  <c:v>5.2440463992000002</c:v>
                </c:pt>
                <c:pt idx="50">
                  <c:v>7.1846899113999996</c:v>
                </c:pt>
                <c:pt idx="51">
                  <c:v>8.7004333521999992</c:v>
                </c:pt>
                <c:pt idx="52">
                  <c:v>10.792575288799998</c:v>
                </c:pt>
                <c:pt idx="53">
                  <c:v>11.757757528599999</c:v>
                </c:pt>
                <c:pt idx="54">
                  <c:v>15.191178192599999</c:v>
                </c:pt>
                <c:pt idx="55">
                  <c:v>14.6793202118</c:v>
                </c:pt>
                <c:pt idx="56">
                  <c:v>13.098124751199999</c:v>
                </c:pt>
                <c:pt idx="57">
                  <c:v>10.4268544908</c:v>
                </c:pt>
                <c:pt idx="58">
                  <c:v>6.6488006572000007</c:v>
                </c:pt>
                <c:pt idx="59">
                  <c:v>5.967331316000001</c:v>
                </c:pt>
                <c:pt idx="60">
                  <c:v>7.8252194480000004</c:v>
                </c:pt>
                <c:pt idx="61">
                  <c:v>7.8134044478</c:v>
                </c:pt>
                <c:pt idx="62">
                  <c:v>8.9819635600000005</c:v>
                </c:pt>
                <c:pt idx="63">
                  <c:v>8.3923230552000003</c:v>
                </c:pt>
                <c:pt idx="64">
                  <c:v>10.891600092400001</c:v>
                </c:pt>
                <c:pt idx="65">
                  <c:v>14.4371458054</c:v>
                </c:pt>
                <c:pt idx="66">
                  <c:v>14.772552039199999</c:v>
                </c:pt>
                <c:pt idx="67">
                  <c:v>14.6914298694</c:v>
                </c:pt>
                <c:pt idx="68">
                  <c:v>11.7794994956</c:v>
                </c:pt>
                <c:pt idx="69">
                  <c:v>11.1817895958</c:v>
                </c:pt>
                <c:pt idx="70">
                  <c:v>5.8467830488000008</c:v>
                </c:pt>
                <c:pt idx="71">
                  <c:v>4.9568110852</c:v>
                </c:pt>
                <c:pt idx="72">
                  <c:v>5.5536047937999999</c:v>
                </c:pt>
                <c:pt idx="73">
                  <c:v>7.0928827496000002</c:v>
                </c:pt>
                <c:pt idx="74">
                  <c:v>6.9551687849999997</c:v>
                </c:pt>
                <c:pt idx="75">
                  <c:v>10.1983268812</c:v>
                </c:pt>
                <c:pt idx="76">
                  <c:v>11.0351650274</c:v>
                </c:pt>
                <c:pt idx="77">
                  <c:v>12.6304179306</c:v>
                </c:pt>
                <c:pt idx="78">
                  <c:v>13.255420838199999</c:v>
                </c:pt>
                <c:pt idx="79">
                  <c:v>14.6520131448</c:v>
                </c:pt>
                <c:pt idx="80">
                  <c:v>11.442988443000001</c:v>
                </c:pt>
                <c:pt idx="81">
                  <c:v>8.674632377</c:v>
                </c:pt>
                <c:pt idx="82">
                  <c:v>7.8413945576000001</c:v>
                </c:pt>
                <c:pt idx="83">
                  <c:v>3.5254972410000001</c:v>
                </c:pt>
                <c:pt idx="84">
                  <c:v>3.2949000000000002</c:v>
                </c:pt>
                <c:pt idx="85">
                  <c:v>3.2949000000000002</c:v>
                </c:pt>
                <c:pt idx="86">
                  <c:v>4.7938221938000005</c:v>
                </c:pt>
                <c:pt idx="87">
                  <c:v>7.4285356052000004</c:v>
                </c:pt>
                <c:pt idx="88">
                  <c:v>10.918268637400001</c:v>
                </c:pt>
                <c:pt idx="89">
                  <c:v>14.202656509199999</c:v>
                </c:pt>
                <c:pt idx="90">
                  <c:v>17.902907901599999</c:v>
                </c:pt>
                <c:pt idx="91">
                  <c:v>15.3045375222</c:v>
                </c:pt>
                <c:pt idx="92">
                  <c:v>11.8503631358</c:v>
                </c:pt>
                <c:pt idx="93">
                  <c:v>7.5698141628000002</c:v>
                </c:pt>
                <c:pt idx="94">
                  <c:v>3.2949000000000002</c:v>
                </c:pt>
                <c:pt idx="95">
                  <c:v>3.2949000000000002</c:v>
                </c:pt>
                <c:pt idx="96">
                  <c:v>6.5634249936</c:v>
                </c:pt>
                <c:pt idx="97">
                  <c:v>4.7885745974000002</c:v>
                </c:pt>
                <c:pt idx="98">
                  <c:v>6.5216387080000002</c:v>
                </c:pt>
                <c:pt idx="99">
                  <c:v>8.5891413107999988</c:v>
                </c:pt>
                <c:pt idx="100">
                  <c:v>11.770041754599999</c:v>
                </c:pt>
                <c:pt idx="101">
                  <c:v>12.3301099038</c:v>
                </c:pt>
                <c:pt idx="102">
                  <c:v>15.301904937</c:v>
                </c:pt>
                <c:pt idx="103">
                  <c:v>14.578731322199999</c:v>
                </c:pt>
                <c:pt idx="104">
                  <c:v>11.7613051334</c:v>
                </c:pt>
                <c:pt idx="105">
                  <c:v>9.7637394352000015</c:v>
                </c:pt>
                <c:pt idx="106">
                  <c:v>7.0232738929999998</c:v>
                </c:pt>
                <c:pt idx="107">
                  <c:v>5.4607390914000007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2-40C4-ABF7-AADF6AF17043}"/>
            </c:ext>
          </c:extLst>
        </c:ser>
        <c:ser>
          <c:idx val="2"/>
          <c:order val="2"/>
          <c:tx>
            <c:strRef>
              <c:f>FLOW_Tidbit_Cr_Stream_Temp_Anal!$G$1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FLOW_Tidbit_Cr_Stream_Temp_Anal!$G$2:$G$109</c:f>
              <c:numCache>
                <c:formatCode>General</c:formatCode>
                <c:ptCount val="108"/>
                <c:pt idx="0">
                  <c:v>5.4081640000000002</c:v>
                </c:pt>
                <c:pt idx="1">
                  <c:v>5.2121469999999999</c:v>
                </c:pt>
                <c:pt idx="2">
                  <c:v>4.9751729999999998</c:v>
                </c:pt>
                <c:pt idx="3">
                  <c:v>6.0724799999999997</c:v>
                </c:pt>
                <c:pt idx="4">
                  <c:v>8.3956750000000007</c:v>
                </c:pt>
                <c:pt idx="5">
                  <c:v>12.793075999999999</c:v>
                </c:pt>
                <c:pt idx="6">
                  <c:v>18.577027999999999</c:v>
                </c:pt>
                <c:pt idx="7">
                  <c:v>18.211918000000001</c:v>
                </c:pt>
                <c:pt idx="8">
                  <c:v>14.350652</c:v>
                </c:pt>
                <c:pt idx="9">
                  <c:v>9.8291660000000007</c:v>
                </c:pt>
                <c:pt idx="10">
                  <c:v>3.8548749999999998</c:v>
                </c:pt>
                <c:pt idx="11">
                  <c:v>2.4019499999999998</c:v>
                </c:pt>
                <c:pt idx="12">
                  <c:v>3.3759589999999999</c:v>
                </c:pt>
                <c:pt idx="13">
                  <c:v>1.52826</c:v>
                </c:pt>
                <c:pt idx="14">
                  <c:v>4.5627389999999997</c:v>
                </c:pt>
                <c:pt idx="15">
                  <c:v>5.2975960000000004</c:v>
                </c:pt>
                <c:pt idx="16">
                  <c:v>8.6846929999999993</c:v>
                </c:pt>
                <c:pt idx="17">
                  <c:v>14.123099</c:v>
                </c:pt>
                <c:pt idx="18">
                  <c:v>16.661546999999999</c:v>
                </c:pt>
                <c:pt idx="19">
                  <c:v>18.271287999999998</c:v>
                </c:pt>
                <c:pt idx="20">
                  <c:v>17.680137999999999</c:v>
                </c:pt>
                <c:pt idx="21">
                  <c:v>9.7974840000000007</c:v>
                </c:pt>
                <c:pt idx="22">
                  <c:v>3.7392210000000001</c:v>
                </c:pt>
                <c:pt idx="23">
                  <c:v>2.6121889999999999</c:v>
                </c:pt>
                <c:pt idx="24">
                  <c:v>2.4384779999999999</c:v>
                </c:pt>
                <c:pt idx="25">
                  <c:v>3.0601600000000002</c:v>
                </c:pt>
                <c:pt idx="26">
                  <c:v>2.8702640000000001</c:v>
                </c:pt>
                <c:pt idx="27">
                  <c:v>8.8227089999999997</c:v>
                </c:pt>
                <c:pt idx="28">
                  <c:v>11.169774</c:v>
                </c:pt>
                <c:pt idx="29">
                  <c:v>13.289781</c:v>
                </c:pt>
                <c:pt idx="30">
                  <c:v>18.110579000000001</c:v>
                </c:pt>
                <c:pt idx="31">
                  <c:v>19.469473000000001</c:v>
                </c:pt>
                <c:pt idx="32">
                  <c:v>16.860990999999999</c:v>
                </c:pt>
                <c:pt idx="33">
                  <c:v>10.653655000000001</c:v>
                </c:pt>
                <c:pt idx="34">
                  <c:v>6.306775</c:v>
                </c:pt>
                <c:pt idx="35">
                  <c:v>1.1495070000000001</c:v>
                </c:pt>
                <c:pt idx="36">
                  <c:v>1.9300820000000001</c:v>
                </c:pt>
                <c:pt idx="37">
                  <c:v>2.8228629999999999</c:v>
                </c:pt>
                <c:pt idx="38">
                  <c:v>6.0453840000000003</c:v>
                </c:pt>
                <c:pt idx="39">
                  <c:v>8.2754490000000001</c:v>
                </c:pt>
                <c:pt idx="40">
                  <c:v>12.067036</c:v>
                </c:pt>
                <c:pt idx="41">
                  <c:v>15.583968</c:v>
                </c:pt>
                <c:pt idx="42">
                  <c:v>19.436298000000001</c:v>
                </c:pt>
                <c:pt idx="43">
                  <c:v>19.551936999999999</c:v>
                </c:pt>
                <c:pt idx="44">
                  <c:v>14.881489999999999</c:v>
                </c:pt>
                <c:pt idx="45">
                  <c:v>9.6321519999999996</c:v>
                </c:pt>
                <c:pt idx="46">
                  <c:v>4.9176719999999996</c:v>
                </c:pt>
                <c:pt idx="47">
                  <c:v>1.4944649999999999</c:v>
                </c:pt>
                <c:pt idx="48">
                  <c:v>6.2784599999999999</c:v>
                </c:pt>
                <c:pt idx="49">
                  <c:v>3.3273239999999999</c:v>
                </c:pt>
                <c:pt idx="50">
                  <c:v>6.6401329999999996</c:v>
                </c:pt>
                <c:pt idx="51">
                  <c:v>9.2276089999999993</c:v>
                </c:pt>
                <c:pt idx="52">
                  <c:v>12.799035999999999</c:v>
                </c:pt>
                <c:pt idx="53">
                  <c:v>14.446667</c:v>
                </c:pt>
                <c:pt idx="54">
                  <c:v>20.307746999999999</c:v>
                </c:pt>
                <c:pt idx="55">
                  <c:v>19.433971</c:v>
                </c:pt>
                <c:pt idx="56">
                  <c:v>16.734763999999998</c:v>
                </c:pt>
                <c:pt idx="57">
                  <c:v>12.174726</c:v>
                </c:pt>
                <c:pt idx="58">
                  <c:v>5.7253340000000001</c:v>
                </c:pt>
                <c:pt idx="59">
                  <c:v>4.5620200000000004</c:v>
                </c:pt>
                <c:pt idx="60">
                  <c:v>7.7335599999999998</c:v>
                </c:pt>
                <c:pt idx="61">
                  <c:v>7.7133909999999997</c:v>
                </c:pt>
                <c:pt idx="62">
                  <c:v>9.7081999999999997</c:v>
                </c:pt>
                <c:pt idx="63">
                  <c:v>8.7016439999999999</c:v>
                </c:pt>
                <c:pt idx="64">
                  <c:v>12.968078</c:v>
                </c:pt>
                <c:pt idx="65">
                  <c:v>19.020562999999999</c:v>
                </c:pt>
                <c:pt idx="66">
                  <c:v>19.593124</c:v>
                </c:pt>
                <c:pt idx="67">
                  <c:v>19.454643000000001</c:v>
                </c:pt>
                <c:pt idx="68">
                  <c:v>14.483782</c:v>
                </c:pt>
                <c:pt idx="69">
                  <c:v>13.463450999999999</c:v>
                </c:pt>
                <c:pt idx="70">
                  <c:v>4.356236</c:v>
                </c:pt>
                <c:pt idx="71">
                  <c:v>2.8369939999999998</c:v>
                </c:pt>
                <c:pt idx="72">
                  <c:v>3.8557610000000002</c:v>
                </c:pt>
                <c:pt idx="73">
                  <c:v>6.4834120000000004</c:v>
                </c:pt>
                <c:pt idx="74">
                  <c:v>6.2483250000000004</c:v>
                </c:pt>
                <c:pt idx="75">
                  <c:v>11.784613999999999</c:v>
                </c:pt>
                <c:pt idx="76">
                  <c:v>13.213153</c:v>
                </c:pt>
                <c:pt idx="77">
                  <c:v>15.936356999999999</c:v>
                </c:pt>
                <c:pt idx="78">
                  <c:v>17.003278999999999</c:v>
                </c:pt>
                <c:pt idx="79">
                  <c:v>19.387356</c:v>
                </c:pt>
                <c:pt idx="80">
                  <c:v>13.909335</c:v>
                </c:pt>
                <c:pt idx="81">
                  <c:v>9.1835649999999998</c:v>
                </c:pt>
                <c:pt idx="82">
                  <c:v>7.7611720000000002</c:v>
                </c:pt>
                <c:pt idx="83">
                  <c:v>0.39364500000000002</c:v>
                </c:pt>
                <c:pt idx="84">
                  <c:v>-10.344035</c:v>
                </c:pt>
                <c:pt idx="85">
                  <c:v>-3.1227</c:v>
                </c:pt>
                <c:pt idx="86">
                  <c:v>2.5587610000000001</c:v>
                </c:pt>
                <c:pt idx="87">
                  <c:v>7.0563940000000001</c:v>
                </c:pt>
                <c:pt idx="88">
                  <c:v>13.013603</c:v>
                </c:pt>
                <c:pt idx="89">
                  <c:v>18.620273999999998</c:v>
                </c:pt>
                <c:pt idx="90">
                  <c:v>24.936851999999998</c:v>
                </c:pt>
                <c:pt idx="91">
                  <c:v>20.501259000000001</c:v>
                </c:pt>
                <c:pt idx="92">
                  <c:v>14.604751</c:v>
                </c:pt>
                <c:pt idx="93">
                  <c:v>7.2975659999999998</c:v>
                </c:pt>
                <c:pt idx="94">
                  <c:v>-0.246724</c:v>
                </c:pt>
                <c:pt idx="95">
                  <c:v>-4.8293850000000003</c:v>
                </c:pt>
                <c:pt idx="96">
                  <c:v>5.5795919999999999</c:v>
                </c:pt>
                <c:pt idx="97">
                  <c:v>2.5498029999999998</c:v>
                </c:pt>
                <c:pt idx="98">
                  <c:v>5.5082599999999999</c:v>
                </c:pt>
                <c:pt idx="99">
                  <c:v>9.0376259999999995</c:v>
                </c:pt>
                <c:pt idx="100">
                  <c:v>14.467637</c:v>
                </c:pt>
                <c:pt idx="101">
                  <c:v>15.423711000000001</c:v>
                </c:pt>
                <c:pt idx="102">
                  <c:v>20.496765</c:v>
                </c:pt>
                <c:pt idx="103">
                  <c:v>19.262259</c:v>
                </c:pt>
                <c:pt idx="104">
                  <c:v>14.452723000000001</c:v>
                </c:pt>
                <c:pt idx="105">
                  <c:v>11.042744000000001</c:v>
                </c:pt>
                <c:pt idx="106">
                  <c:v>6.3645849999999999</c:v>
                </c:pt>
                <c:pt idx="107">
                  <c:v>3.6972330000000002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</xdr:colOff>
      <xdr:row>7</xdr:row>
      <xdr:rowOff>60007</xdr:rowOff>
    </xdr:from>
    <xdr:to>
      <xdr:col>9</xdr:col>
      <xdr:colOff>278130</xdr:colOff>
      <xdr:row>25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0B11E-5895-4878-8218-42451B8B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555306</xdr:colOff>
      <xdr:row>2</xdr:row>
      <xdr:rowOff>38100</xdr:rowOff>
    </xdr:from>
    <xdr:to>
      <xdr:col>20</xdr:col>
      <xdr:colOff>542925</xdr:colOff>
      <xdr:row>30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workbookViewId="0">
      <selection activeCell="G2" sqref="G2"/>
    </sheetView>
  </sheetViews>
  <sheetFormatPr defaultRowHeight="14.4" x14ac:dyDescent="0.3"/>
  <cols>
    <col min="8" max="8" width="8.88671875" style="3"/>
  </cols>
  <sheetData>
    <row r="1" spans="1:18" s="1" customFormat="1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2"/>
      <c r="J1" s="1" t="s">
        <v>9</v>
      </c>
      <c r="K1" s="1" t="s">
        <v>13</v>
      </c>
      <c r="M1" s="1" t="str">
        <f>G1</f>
        <v>Air temp</v>
      </c>
      <c r="N1" s="1" t="str">
        <f>F1</f>
        <v xml:space="preserve"> Obs:..\Observations\McKenzie\USGS_14161100_temp_BLUE RIVER BELOW TIDBITS CREEK  NR BLUE RIVER  OR_23773429.csv</v>
      </c>
      <c r="P1" s="1" t="str">
        <f>F1</f>
        <v xml:space="preserve"> Obs:..\Observations\McKenzie\USGS_14161100_temp_BLUE RIVER BELOW TIDBITS CREEK  NR BLUE RIVER  OR_23773429.csv</v>
      </c>
      <c r="Q1" s="1" t="str">
        <f>J1</f>
        <v>est Tw</v>
      </c>
      <c r="R1" s="1" t="s">
        <v>11</v>
      </c>
    </row>
    <row r="2" spans="1:18" x14ac:dyDescent="0.3">
      <c r="A2">
        <v>0</v>
      </c>
      <c r="B2">
        <v>2010</v>
      </c>
      <c r="C2">
        <v>1</v>
      </c>
      <c r="D2">
        <v>31</v>
      </c>
      <c r="E2">
        <v>5.0337579999999997</v>
      </c>
      <c r="F2">
        <v>5.995069</v>
      </c>
      <c r="G2">
        <v>5.4081640000000002</v>
      </c>
      <c r="H2" s="3" t="s">
        <v>6</v>
      </c>
      <c r="I2">
        <v>0.58579999999999999</v>
      </c>
      <c r="J2">
        <f>I$2*MAX(G2,0) + I$3</f>
        <v>6.4630024712000003</v>
      </c>
      <c r="K2">
        <f>(F2-F$110)^2</f>
        <v>9.3655217219235194</v>
      </c>
      <c r="M2">
        <f>G2</f>
        <v>5.4081640000000002</v>
      </c>
      <c r="N2">
        <f>F2</f>
        <v>5.995069</v>
      </c>
      <c r="P2">
        <f>F2</f>
        <v>5.995069</v>
      </c>
      <c r="Q2">
        <f>J2</f>
        <v>6.4630024712000003</v>
      </c>
      <c r="R2">
        <f>(Q2-F2)^2</f>
        <v>0.21896173346928149</v>
      </c>
    </row>
    <row r="3" spans="1:18" x14ac:dyDescent="0.3">
      <c r="A3">
        <v>1</v>
      </c>
      <c r="B3">
        <v>2010</v>
      </c>
      <c r="C3">
        <v>2</v>
      </c>
      <c r="D3">
        <v>28</v>
      </c>
      <c r="E3">
        <v>5.2502069999999996</v>
      </c>
      <c r="F3">
        <v>5.7064260000000004</v>
      </c>
      <c r="G3">
        <v>5.2121469999999999</v>
      </c>
      <c r="H3" s="3" t="s">
        <v>7</v>
      </c>
      <c r="I3">
        <v>3.2949000000000002</v>
      </c>
      <c r="J3">
        <f t="shared" ref="J3:J66" si="0">I$2*MAX(G3,0) + I$3</f>
        <v>6.3481757125999998</v>
      </c>
      <c r="K3">
        <f t="shared" ref="K3:K66" si="1">(F3-F$110)^2</f>
        <v>11.215512925831275</v>
      </c>
      <c r="M3">
        <f t="shared" ref="M3:M66" si="2">G3</f>
        <v>5.2121469999999999</v>
      </c>
      <c r="N3">
        <f t="shared" ref="N3:N66" si="3">F3</f>
        <v>5.7064260000000004</v>
      </c>
      <c r="P3">
        <f t="shared" ref="P3:P66" si="4">F3</f>
        <v>5.7064260000000004</v>
      </c>
      <c r="Q3">
        <f t="shared" ref="Q3:Q66" si="5">J3</f>
        <v>6.3481757125999998</v>
      </c>
      <c r="R3">
        <f t="shared" ref="R3:R66" si="6">(Q3-F3)^2</f>
        <v>0.41184269362218179</v>
      </c>
    </row>
    <row r="4" spans="1:18" x14ac:dyDescent="0.3">
      <c r="A4">
        <v>2</v>
      </c>
      <c r="B4">
        <v>2010</v>
      </c>
      <c r="C4">
        <v>3</v>
      </c>
      <c r="D4">
        <v>31</v>
      </c>
      <c r="E4">
        <v>5.5751559999999998</v>
      </c>
      <c r="F4">
        <v>5.4635199999999999</v>
      </c>
      <c r="G4">
        <v>4.9751729999999998</v>
      </c>
      <c r="H4" s="3" t="s">
        <v>8</v>
      </c>
      <c r="I4">
        <v>0.85699999999999998</v>
      </c>
      <c r="J4">
        <f t="shared" si="0"/>
        <v>6.2093563433999996</v>
      </c>
      <c r="K4">
        <f t="shared" si="1"/>
        <v>12.90147974425302</v>
      </c>
      <c r="M4">
        <f t="shared" si="2"/>
        <v>4.9751729999999998</v>
      </c>
      <c r="N4">
        <f t="shared" si="3"/>
        <v>5.4635199999999999</v>
      </c>
      <c r="P4">
        <f t="shared" si="4"/>
        <v>5.4635199999999999</v>
      </c>
      <c r="Q4">
        <f t="shared" si="5"/>
        <v>6.2093563433999996</v>
      </c>
      <c r="R4">
        <f t="shared" si="6"/>
        <v>0.5562718511362823</v>
      </c>
    </row>
    <row r="5" spans="1:18" x14ac:dyDescent="0.3">
      <c r="A5">
        <v>3</v>
      </c>
      <c r="B5">
        <v>2010</v>
      </c>
      <c r="C5">
        <v>4</v>
      </c>
      <c r="D5">
        <v>30</v>
      </c>
      <c r="E5">
        <v>5.6404370000000004</v>
      </c>
      <c r="F5">
        <v>5.8469829999999998</v>
      </c>
      <c r="G5">
        <v>6.0724799999999997</v>
      </c>
      <c r="J5">
        <f t="shared" si="0"/>
        <v>6.8521587840000002</v>
      </c>
      <c r="K5">
        <f t="shared" si="1"/>
        <v>10.293830500585187</v>
      </c>
      <c r="M5">
        <f t="shared" si="2"/>
        <v>6.0724799999999997</v>
      </c>
      <c r="N5">
        <f t="shared" si="3"/>
        <v>5.8469829999999998</v>
      </c>
      <c r="P5">
        <f t="shared" si="4"/>
        <v>5.8469829999999998</v>
      </c>
      <c r="Q5">
        <f t="shared" si="5"/>
        <v>6.8521587840000002</v>
      </c>
      <c r="R5">
        <f t="shared" si="6"/>
        <v>1.0103783567400155</v>
      </c>
    </row>
    <row r="6" spans="1:18" x14ac:dyDescent="0.3">
      <c r="A6">
        <v>4</v>
      </c>
      <c r="B6">
        <v>2010</v>
      </c>
      <c r="C6">
        <v>5</v>
      </c>
      <c r="D6">
        <v>31</v>
      </c>
      <c r="E6">
        <v>6.0187249999999999</v>
      </c>
      <c r="F6">
        <v>7.3546389999999997</v>
      </c>
      <c r="G6">
        <v>8.3956750000000007</v>
      </c>
      <c r="H6" s="3" t="s">
        <v>12</v>
      </c>
      <c r="I6" s="4">
        <f>(1/108)*SQRT(SUM(R2:R109))</f>
        <v>0.13170006773804693</v>
      </c>
      <c r="J6">
        <f t="shared" si="0"/>
        <v>8.2130864149999994</v>
      </c>
      <c r="K6">
        <f t="shared" si="1"/>
        <v>2.8925301220407422</v>
      </c>
      <c r="M6">
        <f t="shared" si="2"/>
        <v>8.3956750000000007</v>
      </c>
      <c r="N6">
        <f t="shared" si="3"/>
        <v>7.3546389999999997</v>
      </c>
      <c r="P6">
        <f t="shared" si="4"/>
        <v>7.3546389999999997</v>
      </c>
      <c r="Q6">
        <f t="shared" si="5"/>
        <v>8.2130864149999994</v>
      </c>
      <c r="R6">
        <f t="shared" si="6"/>
        <v>0.7369319643201816</v>
      </c>
    </row>
    <row r="7" spans="1:18" x14ac:dyDescent="0.3">
      <c r="A7">
        <v>5</v>
      </c>
      <c r="B7">
        <v>2010</v>
      </c>
      <c r="C7">
        <v>6</v>
      </c>
      <c r="D7">
        <v>30</v>
      </c>
      <c r="E7">
        <v>6.6253310000000001</v>
      </c>
      <c r="F7">
        <v>9.6800379999999997</v>
      </c>
      <c r="G7">
        <v>12.793075999999999</v>
      </c>
      <c r="J7">
        <f t="shared" si="0"/>
        <v>10.7890839208</v>
      </c>
      <c r="K7">
        <f t="shared" si="1"/>
        <v>0.39019388059268478</v>
      </c>
      <c r="M7">
        <f t="shared" si="2"/>
        <v>12.793075999999999</v>
      </c>
      <c r="N7">
        <f t="shared" si="3"/>
        <v>9.6800379999999997</v>
      </c>
      <c r="P7">
        <f t="shared" si="4"/>
        <v>9.6800379999999997</v>
      </c>
      <c r="Q7">
        <f t="shared" si="5"/>
        <v>10.7890839208</v>
      </c>
      <c r="R7">
        <f t="shared" si="6"/>
        <v>1.2299828544431195</v>
      </c>
    </row>
    <row r="8" spans="1:18" x14ac:dyDescent="0.3">
      <c r="A8">
        <v>6</v>
      </c>
      <c r="B8">
        <v>2010</v>
      </c>
      <c r="C8">
        <v>7</v>
      </c>
      <c r="D8">
        <v>31</v>
      </c>
      <c r="E8">
        <v>8.0312180000000009</v>
      </c>
      <c r="F8">
        <v>14.584220999999999</v>
      </c>
      <c r="G8">
        <v>18.577027999999999</v>
      </c>
      <c r="J8">
        <f t="shared" si="0"/>
        <v>14.1773230024</v>
      </c>
      <c r="K8">
        <f t="shared" si="1"/>
        <v>30.568049732629881</v>
      </c>
      <c r="M8">
        <f t="shared" si="2"/>
        <v>18.577027999999999</v>
      </c>
      <c r="N8">
        <f t="shared" si="3"/>
        <v>14.584220999999999</v>
      </c>
      <c r="P8">
        <f t="shared" si="4"/>
        <v>14.584220999999999</v>
      </c>
      <c r="Q8">
        <f t="shared" si="5"/>
        <v>14.1773230024</v>
      </c>
      <c r="R8">
        <f t="shared" si="6"/>
        <v>0.16556598045088944</v>
      </c>
    </row>
    <row r="9" spans="1:18" x14ac:dyDescent="0.3">
      <c r="A9">
        <v>7</v>
      </c>
      <c r="B9">
        <v>2010</v>
      </c>
      <c r="C9">
        <v>8</v>
      </c>
      <c r="D9">
        <v>31</v>
      </c>
      <c r="E9">
        <v>7.9637000000000002</v>
      </c>
      <c r="F9">
        <v>15.261647999999999</v>
      </c>
      <c r="G9">
        <v>18.211918000000001</v>
      </c>
      <c r="J9">
        <f t="shared" si="0"/>
        <v>13.9634415644</v>
      </c>
      <c r="K9">
        <f t="shared" si="1"/>
        <v>38.517725365155826</v>
      </c>
      <c r="M9">
        <f t="shared" si="2"/>
        <v>18.211918000000001</v>
      </c>
      <c r="N9">
        <f t="shared" si="3"/>
        <v>15.261647999999999</v>
      </c>
      <c r="P9">
        <f t="shared" si="4"/>
        <v>15.261647999999999</v>
      </c>
      <c r="Q9">
        <f t="shared" si="5"/>
        <v>13.9634415644</v>
      </c>
      <c r="R9">
        <f t="shared" si="6"/>
        <v>1.6853399494332548</v>
      </c>
    </row>
    <row r="10" spans="1:18" x14ac:dyDescent="0.3">
      <c r="A10">
        <v>8</v>
      </c>
      <c r="B10">
        <v>2010</v>
      </c>
      <c r="C10">
        <v>9</v>
      </c>
      <c r="D10">
        <v>30</v>
      </c>
      <c r="E10">
        <v>6.6844609999999998</v>
      </c>
      <c r="F10">
        <v>12.806131000000001</v>
      </c>
      <c r="G10">
        <v>14.350652</v>
      </c>
      <c r="J10">
        <f t="shared" si="0"/>
        <v>11.7015119416</v>
      </c>
      <c r="K10">
        <f t="shared" si="1"/>
        <v>14.0681106289623</v>
      </c>
      <c r="M10">
        <f t="shared" si="2"/>
        <v>14.350652</v>
      </c>
      <c r="N10">
        <f t="shared" si="3"/>
        <v>12.806131000000001</v>
      </c>
      <c r="P10">
        <f t="shared" si="4"/>
        <v>12.806131000000001</v>
      </c>
      <c r="Q10">
        <f t="shared" si="5"/>
        <v>11.7015119416</v>
      </c>
      <c r="R10">
        <f t="shared" si="6"/>
        <v>1.2201832641805046</v>
      </c>
    </row>
    <row r="11" spans="1:18" x14ac:dyDescent="0.3">
      <c r="A11">
        <v>9</v>
      </c>
      <c r="B11">
        <v>2010</v>
      </c>
      <c r="C11">
        <v>10</v>
      </c>
      <c r="D11">
        <v>31</v>
      </c>
      <c r="E11">
        <v>5.9015829999999996</v>
      </c>
      <c r="F11">
        <v>9.8069469999999992</v>
      </c>
      <c r="G11">
        <v>9.8291660000000007</v>
      </c>
      <c r="J11">
        <f t="shared" si="0"/>
        <v>9.0528254427999997</v>
      </c>
      <c r="K11">
        <f t="shared" si="1"/>
        <v>0.56484846001385058</v>
      </c>
      <c r="M11">
        <f t="shared" si="2"/>
        <v>9.8291660000000007</v>
      </c>
      <c r="N11">
        <f t="shared" si="3"/>
        <v>9.8069469999999992</v>
      </c>
      <c r="P11">
        <f t="shared" si="4"/>
        <v>9.8069469999999992</v>
      </c>
      <c r="Q11">
        <f t="shared" si="5"/>
        <v>9.0528254427999997</v>
      </c>
      <c r="R11">
        <f t="shared" si="6"/>
        <v>0.56869932303375215</v>
      </c>
    </row>
    <row r="12" spans="1:18" x14ac:dyDescent="0.3">
      <c r="A12">
        <v>10</v>
      </c>
      <c r="B12">
        <v>2010</v>
      </c>
      <c r="C12">
        <v>11</v>
      </c>
      <c r="D12">
        <v>30</v>
      </c>
      <c r="E12">
        <v>5.0198689999999999</v>
      </c>
      <c r="F12">
        <v>6.3599959999999998</v>
      </c>
      <c r="G12">
        <v>3.8548749999999998</v>
      </c>
      <c r="J12">
        <f t="shared" si="0"/>
        <v>5.5530857749999996</v>
      </c>
      <c r="K12">
        <f t="shared" si="1"/>
        <v>7.2651110298544275</v>
      </c>
      <c r="M12">
        <f t="shared" si="2"/>
        <v>3.8548749999999998</v>
      </c>
      <c r="N12">
        <f t="shared" si="3"/>
        <v>6.3599959999999998</v>
      </c>
      <c r="P12">
        <f t="shared" si="4"/>
        <v>6.3599959999999998</v>
      </c>
      <c r="Q12">
        <f t="shared" si="5"/>
        <v>5.5530857749999996</v>
      </c>
      <c r="R12">
        <f t="shared" si="6"/>
        <v>0.65110411120955092</v>
      </c>
    </row>
    <row r="13" spans="1:18" x14ac:dyDescent="0.3">
      <c r="A13">
        <v>11</v>
      </c>
      <c r="B13">
        <v>2010</v>
      </c>
      <c r="C13">
        <v>12</v>
      </c>
      <c r="D13">
        <v>31</v>
      </c>
      <c r="E13">
        <v>4.9052369999999996</v>
      </c>
      <c r="F13">
        <v>5.272043</v>
      </c>
      <c r="G13">
        <v>2.4019499999999998</v>
      </c>
      <c r="J13">
        <f t="shared" si="0"/>
        <v>4.7019623099999999</v>
      </c>
      <c r="K13">
        <f t="shared" si="1"/>
        <v>14.313661485538148</v>
      </c>
      <c r="M13">
        <f t="shared" si="2"/>
        <v>2.4019499999999998</v>
      </c>
      <c r="N13">
        <f t="shared" si="3"/>
        <v>5.272043</v>
      </c>
      <c r="P13">
        <f t="shared" si="4"/>
        <v>5.272043</v>
      </c>
      <c r="Q13">
        <f t="shared" si="5"/>
        <v>4.7019623099999999</v>
      </c>
      <c r="R13">
        <f t="shared" si="6"/>
        <v>0.32499199311087629</v>
      </c>
    </row>
    <row r="14" spans="1:18" x14ac:dyDescent="0.3">
      <c r="A14">
        <v>12</v>
      </c>
      <c r="B14">
        <v>2011</v>
      </c>
      <c r="C14">
        <v>1</v>
      </c>
      <c r="D14">
        <v>31</v>
      </c>
      <c r="E14">
        <v>4.9701269999999997</v>
      </c>
      <c r="F14">
        <v>4.6519149999999998</v>
      </c>
      <c r="G14">
        <v>3.3759589999999999</v>
      </c>
      <c r="J14">
        <f t="shared" si="0"/>
        <v>5.2725367821999995</v>
      </c>
      <c r="K14">
        <f t="shared" si="1"/>
        <v>19.3905303454783</v>
      </c>
      <c r="M14">
        <f t="shared" si="2"/>
        <v>3.3759589999999999</v>
      </c>
      <c r="N14">
        <f t="shared" si="3"/>
        <v>4.6519149999999998</v>
      </c>
      <c r="P14">
        <f t="shared" si="4"/>
        <v>4.6519149999999998</v>
      </c>
      <c r="Q14">
        <f t="shared" si="5"/>
        <v>5.2725367821999995</v>
      </c>
      <c r="R14">
        <f t="shared" si="6"/>
        <v>0.38517139654110394</v>
      </c>
    </row>
    <row r="15" spans="1:18" x14ac:dyDescent="0.3">
      <c r="A15">
        <v>13</v>
      </c>
      <c r="B15">
        <v>2011</v>
      </c>
      <c r="C15">
        <v>2</v>
      </c>
      <c r="D15">
        <v>28</v>
      </c>
      <c r="E15">
        <v>5.0592030000000001</v>
      </c>
      <c r="F15">
        <v>3.530357</v>
      </c>
      <c r="G15">
        <v>1.52826</v>
      </c>
      <c r="J15">
        <f t="shared" si="0"/>
        <v>4.1901547079999997</v>
      </c>
      <c r="K15">
        <f t="shared" si="1"/>
        <v>30.5259121983607</v>
      </c>
      <c r="M15">
        <f t="shared" si="2"/>
        <v>1.52826</v>
      </c>
      <c r="N15">
        <f t="shared" si="3"/>
        <v>3.530357</v>
      </c>
      <c r="P15">
        <f t="shared" si="4"/>
        <v>3.530357</v>
      </c>
      <c r="Q15">
        <f t="shared" si="5"/>
        <v>4.1901547079999997</v>
      </c>
      <c r="R15">
        <f t="shared" si="6"/>
        <v>0.43533301548205289</v>
      </c>
    </row>
    <row r="16" spans="1:18" x14ac:dyDescent="0.3">
      <c r="A16">
        <v>14</v>
      </c>
      <c r="B16">
        <v>2011</v>
      </c>
      <c r="C16">
        <v>3</v>
      </c>
      <c r="D16">
        <v>31</v>
      </c>
      <c r="E16">
        <v>5.1796259999999998</v>
      </c>
      <c r="F16">
        <v>4.778022</v>
      </c>
      <c r="G16">
        <v>4.5627389999999997</v>
      </c>
      <c r="J16">
        <f t="shared" si="0"/>
        <v>5.9677525062000001</v>
      </c>
      <c r="K16">
        <f t="shared" si="1"/>
        <v>18.295817045110613</v>
      </c>
      <c r="M16">
        <f t="shared" si="2"/>
        <v>4.5627389999999997</v>
      </c>
      <c r="N16">
        <f t="shared" si="3"/>
        <v>4.778022</v>
      </c>
      <c r="P16">
        <f t="shared" si="4"/>
        <v>4.778022</v>
      </c>
      <c r="Q16">
        <f t="shared" si="5"/>
        <v>5.9677525062000001</v>
      </c>
      <c r="R16">
        <f t="shared" si="6"/>
        <v>1.4154586773829085</v>
      </c>
    </row>
    <row r="17" spans="1:18" x14ac:dyDescent="0.3">
      <c r="A17">
        <v>15</v>
      </c>
      <c r="B17">
        <v>2011</v>
      </c>
      <c r="C17">
        <v>4</v>
      </c>
      <c r="D17">
        <v>30</v>
      </c>
      <c r="E17">
        <v>5.4630099999999997</v>
      </c>
      <c r="F17">
        <v>5.180104</v>
      </c>
      <c r="G17">
        <v>5.2975960000000004</v>
      </c>
      <c r="J17">
        <f t="shared" si="0"/>
        <v>6.3982317367999997</v>
      </c>
      <c r="K17">
        <f t="shared" si="1"/>
        <v>15.017787256076575</v>
      </c>
      <c r="M17">
        <f t="shared" si="2"/>
        <v>5.2975960000000004</v>
      </c>
      <c r="N17">
        <f t="shared" si="3"/>
        <v>5.180104</v>
      </c>
      <c r="P17">
        <f t="shared" si="4"/>
        <v>5.180104</v>
      </c>
      <c r="Q17">
        <f t="shared" si="5"/>
        <v>6.3982317367999997</v>
      </c>
      <c r="R17">
        <f t="shared" si="6"/>
        <v>1.4838351831614891</v>
      </c>
    </row>
    <row r="18" spans="1:18" x14ac:dyDescent="0.3">
      <c r="A18">
        <v>16</v>
      </c>
      <c r="B18">
        <v>2011</v>
      </c>
      <c r="C18">
        <v>5</v>
      </c>
      <c r="D18">
        <v>31</v>
      </c>
      <c r="E18">
        <v>6.0111540000000003</v>
      </c>
      <c r="F18">
        <v>6.3966960000000004</v>
      </c>
      <c r="G18">
        <v>8.6846929999999993</v>
      </c>
      <c r="J18">
        <f t="shared" si="0"/>
        <v>8.3823931593999994</v>
      </c>
      <c r="K18">
        <f t="shared" si="1"/>
        <v>7.0686165147340541</v>
      </c>
      <c r="M18">
        <f t="shared" si="2"/>
        <v>8.6846929999999993</v>
      </c>
      <c r="N18">
        <f t="shared" si="3"/>
        <v>6.3966960000000004</v>
      </c>
      <c r="P18">
        <f t="shared" si="4"/>
        <v>6.3966960000000004</v>
      </c>
      <c r="Q18">
        <f t="shared" si="5"/>
        <v>8.3823931593999994</v>
      </c>
      <c r="R18">
        <f t="shared" si="6"/>
        <v>3.942993208849225</v>
      </c>
    </row>
    <row r="19" spans="1:18" x14ac:dyDescent="0.3">
      <c r="A19">
        <v>17</v>
      </c>
      <c r="B19">
        <v>2011</v>
      </c>
      <c r="C19">
        <v>6</v>
      </c>
      <c r="D19">
        <v>30</v>
      </c>
      <c r="E19">
        <v>6.9946029999999997</v>
      </c>
      <c r="F19">
        <v>8.9151740000000004</v>
      </c>
      <c r="G19">
        <v>14.123099</v>
      </c>
      <c r="J19">
        <f t="shared" si="0"/>
        <v>11.5682113942</v>
      </c>
      <c r="K19">
        <f t="shared" si="1"/>
        <v>1.9658561084537042E-2</v>
      </c>
      <c r="M19">
        <f t="shared" si="2"/>
        <v>14.123099</v>
      </c>
      <c r="N19">
        <f t="shared" si="3"/>
        <v>8.9151740000000004</v>
      </c>
      <c r="P19">
        <f t="shared" si="4"/>
        <v>8.9151740000000004</v>
      </c>
      <c r="Q19">
        <f t="shared" si="5"/>
        <v>11.5682113942</v>
      </c>
      <c r="R19">
        <f t="shared" si="6"/>
        <v>7.0386074150235265</v>
      </c>
    </row>
    <row r="20" spans="1:18" x14ac:dyDescent="0.3">
      <c r="A20">
        <v>18</v>
      </c>
      <c r="B20">
        <v>2011</v>
      </c>
      <c r="C20">
        <v>7</v>
      </c>
      <c r="D20">
        <v>31</v>
      </c>
      <c r="E20">
        <v>7.5187549999999996</v>
      </c>
      <c r="F20">
        <v>13.210819000000001</v>
      </c>
      <c r="G20">
        <v>16.661546999999999</v>
      </c>
      <c r="J20">
        <f t="shared" si="0"/>
        <v>13.055234232599998</v>
      </c>
      <c r="K20">
        <f t="shared" si="1"/>
        <v>17.267648427048524</v>
      </c>
      <c r="M20">
        <f t="shared" si="2"/>
        <v>16.661546999999999</v>
      </c>
      <c r="N20">
        <f t="shared" si="3"/>
        <v>13.210819000000001</v>
      </c>
      <c r="P20">
        <f t="shared" si="4"/>
        <v>13.210819000000001</v>
      </c>
      <c r="Q20">
        <f t="shared" si="5"/>
        <v>13.055234232599998</v>
      </c>
      <c r="R20">
        <f t="shared" si="6"/>
        <v>2.4206619846912844E-2</v>
      </c>
    </row>
    <row r="21" spans="1:18" x14ac:dyDescent="0.3">
      <c r="A21">
        <v>19</v>
      </c>
      <c r="B21">
        <v>2011</v>
      </c>
      <c r="C21">
        <v>8</v>
      </c>
      <c r="D21">
        <v>31</v>
      </c>
      <c r="E21">
        <v>8.0709379999999999</v>
      </c>
      <c r="F21">
        <v>15.696068</v>
      </c>
      <c r="G21">
        <v>18.271287999999998</v>
      </c>
      <c r="J21">
        <f t="shared" si="0"/>
        <v>13.998220510399999</v>
      </c>
      <c r="K21">
        <f t="shared" si="1"/>
        <v>44.098697392200648</v>
      </c>
      <c r="M21">
        <f t="shared" si="2"/>
        <v>18.271287999999998</v>
      </c>
      <c r="N21">
        <f t="shared" si="3"/>
        <v>15.696068</v>
      </c>
      <c r="P21">
        <f t="shared" si="4"/>
        <v>15.696068</v>
      </c>
      <c r="Q21">
        <f t="shared" si="5"/>
        <v>13.998220510399999</v>
      </c>
      <c r="R21">
        <f t="shared" si="6"/>
        <v>2.8826860979410251</v>
      </c>
    </row>
    <row r="22" spans="1:18" x14ac:dyDescent="0.3">
      <c r="A22">
        <v>20</v>
      </c>
      <c r="B22">
        <v>2011</v>
      </c>
      <c r="C22">
        <v>9</v>
      </c>
      <c r="D22">
        <v>30</v>
      </c>
      <c r="E22">
        <v>7.4533339999999999</v>
      </c>
      <c r="F22">
        <v>14.140558</v>
      </c>
      <c r="G22">
        <v>17.680137999999999</v>
      </c>
      <c r="J22">
        <f t="shared" si="0"/>
        <v>13.6519248404</v>
      </c>
      <c r="K22">
        <f t="shared" si="1"/>
        <v>25.859004874794909</v>
      </c>
      <c r="M22">
        <f t="shared" si="2"/>
        <v>17.680137999999999</v>
      </c>
      <c r="N22">
        <f t="shared" si="3"/>
        <v>14.140558</v>
      </c>
      <c r="P22">
        <f t="shared" si="4"/>
        <v>14.140558</v>
      </c>
      <c r="Q22">
        <f t="shared" si="5"/>
        <v>13.6519248404</v>
      </c>
      <c r="R22">
        <f t="shared" si="6"/>
        <v>0.23876236466067993</v>
      </c>
    </row>
    <row r="23" spans="1:18" x14ac:dyDescent="0.3">
      <c r="A23">
        <v>21</v>
      </c>
      <c r="B23">
        <v>2011</v>
      </c>
      <c r="C23">
        <v>10</v>
      </c>
      <c r="D23">
        <v>31</v>
      </c>
      <c r="E23">
        <v>5.8336880000000004</v>
      </c>
      <c r="F23">
        <v>10.113104</v>
      </c>
      <c r="G23">
        <v>9.7974840000000007</v>
      </c>
      <c r="J23">
        <f t="shared" si="0"/>
        <v>9.0342661272000004</v>
      </c>
      <c r="K23">
        <f t="shared" si="1"/>
        <v>1.1187737334284256</v>
      </c>
      <c r="M23">
        <f t="shared" si="2"/>
        <v>9.7974840000000007</v>
      </c>
      <c r="N23">
        <f t="shared" si="3"/>
        <v>10.113104</v>
      </c>
      <c r="P23">
        <f t="shared" si="4"/>
        <v>10.113104</v>
      </c>
      <c r="Q23">
        <f t="shared" si="5"/>
        <v>9.0342661272000004</v>
      </c>
      <c r="R23">
        <f t="shared" si="6"/>
        <v>1.1638911557876277</v>
      </c>
    </row>
    <row r="24" spans="1:18" x14ac:dyDescent="0.3">
      <c r="A24">
        <v>22</v>
      </c>
      <c r="B24">
        <v>2011</v>
      </c>
      <c r="C24">
        <v>11</v>
      </c>
      <c r="D24">
        <v>30</v>
      </c>
      <c r="E24">
        <v>5.0490170000000001</v>
      </c>
      <c r="F24">
        <v>5.8270860000000004</v>
      </c>
      <c r="G24">
        <v>3.7392210000000001</v>
      </c>
      <c r="J24">
        <f t="shared" si="0"/>
        <v>5.4853356618000007</v>
      </c>
      <c r="K24">
        <f t="shared" si="1"/>
        <v>10.421901460425721</v>
      </c>
      <c r="M24">
        <f t="shared" si="2"/>
        <v>3.7392210000000001</v>
      </c>
      <c r="N24">
        <f t="shared" si="3"/>
        <v>5.8270860000000004</v>
      </c>
      <c r="P24">
        <f t="shared" si="4"/>
        <v>5.8270860000000004</v>
      </c>
      <c r="Q24">
        <f t="shared" si="5"/>
        <v>5.4853356618000007</v>
      </c>
      <c r="R24">
        <f t="shared" si="6"/>
        <v>0.11679329365981422</v>
      </c>
    </row>
    <row r="25" spans="1:18" x14ac:dyDescent="0.3">
      <c r="A25">
        <v>23</v>
      </c>
      <c r="B25">
        <v>2011</v>
      </c>
      <c r="C25">
        <v>12</v>
      </c>
      <c r="D25">
        <v>31</v>
      </c>
      <c r="E25">
        <v>4.914485</v>
      </c>
      <c r="F25">
        <v>3.21502</v>
      </c>
      <c r="G25">
        <v>2.6121889999999999</v>
      </c>
      <c r="J25">
        <f t="shared" si="0"/>
        <v>4.8251203161999996</v>
      </c>
      <c r="K25">
        <f t="shared" si="1"/>
        <v>34.109839863614134</v>
      </c>
      <c r="M25">
        <f t="shared" si="2"/>
        <v>2.6121889999999999</v>
      </c>
      <c r="N25">
        <f t="shared" si="3"/>
        <v>3.21502</v>
      </c>
      <c r="P25">
        <f t="shared" si="4"/>
        <v>3.21502</v>
      </c>
      <c r="Q25">
        <f t="shared" si="5"/>
        <v>4.8251203161999996</v>
      </c>
      <c r="R25">
        <f t="shared" si="6"/>
        <v>2.5924230282273388</v>
      </c>
    </row>
    <row r="26" spans="1:18" x14ac:dyDescent="0.3">
      <c r="A26">
        <v>24</v>
      </c>
      <c r="B26">
        <v>2012</v>
      </c>
      <c r="C26">
        <v>1</v>
      </c>
      <c r="D26">
        <v>31</v>
      </c>
      <c r="E26">
        <v>4.9582459999999999</v>
      </c>
      <c r="F26">
        <v>4.3466950000000004</v>
      </c>
      <c r="G26">
        <v>2.4384779999999999</v>
      </c>
      <c r="J26">
        <f t="shared" si="0"/>
        <v>4.7233604123999999</v>
      </c>
      <c r="K26">
        <f t="shared" si="1"/>
        <v>22.171742594146071</v>
      </c>
      <c r="M26">
        <f t="shared" si="2"/>
        <v>2.4384779999999999</v>
      </c>
      <c r="N26">
        <f t="shared" si="3"/>
        <v>4.3466950000000004</v>
      </c>
      <c r="P26">
        <f t="shared" si="4"/>
        <v>4.3466950000000004</v>
      </c>
      <c r="Q26">
        <f t="shared" si="5"/>
        <v>4.7233604123999999</v>
      </c>
      <c r="R26">
        <f t="shared" si="6"/>
        <v>0.1418768328984617</v>
      </c>
    </row>
    <row r="27" spans="1:18" x14ac:dyDescent="0.3">
      <c r="A27">
        <v>25</v>
      </c>
      <c r="B27">
        <v>2012</v>
      </c>
      <c r="C27">
        <v>2</v>
      </c>
      <c r="D27">
        <v>29</v>
      </c>
      <c r="E27">
        <v>5.0792630000000001</v>
      </c>
      <c r="F27">
        <v>4.3152239999999997</v>
      </c>
      <c r="G27">
        <v>3.0601600000000002</v>
      </c>
      <c r="J27">
        <f t="shared" si="0"/>
        <v>5.0875417279999997</v>
      </c>
      <c r="K27">
        <f t="shared" si="1"/>
        <v>22.46910725750028</v>
      </c>
      <c r="M27">
        <f t="shared" si="2"/>
        <v>3.0601600000000002</v>
      </c>
      <c r="N27">
        <f t="shared" si="3"/>
        <v>4.3152239999999997</v>
      </c>
      <c r="P27">
        <f t="shared" si="4"/>
        <v>4.3152239999999997</v>
      </c>
      <c r="Q27">
        <f t="shared" si="5"/>
        <v>5.0875417279999997</v>
      </c>
      <c r="R27">
        <f t="shared" si="6"/>
        <v>0.59647467298308199</v>
      </c>
    </row>
    <row r="28" spans="1:18" x14ac:dyDescent="0.3">
      <c r="A28">
        <v>26</v>
      </c>
      <c r="B28">
        <v>2012</v>
      </c>
      <c r="C28">
        <v>3</v>
      </c>
      <c r="D28">
        <v>31</v>
      </c>
      <c r="E28">
        <v>5.2452860000000001</v>
      </c>
      <c r="F28">
        <v>4.1118129999999997</v>
      </c>
      <c r="G28">
        <v>2.8702640000000001</v>
      </c>
      <c r="J28">
        <f t="shared" si="0"/>
        <v>4.9763006512000008</v>
      </c>
      <c r="K28">
        <f t="shared" si="1"/>
        <v>24.438884253352413</v>
      </c>
      <c r="M28">
        <f t="shared" si="2"/>
        <v>2.8702640000000001</v>
      </c>
      <c r="N28">
        <f t="shared" si="3"/>
        <v>4.1118129999999997</v>
      </c>
      <c r="P28">
        <f t="shared" si="4"/>
        <v>4.1118129999999997</v>
      </c>
      <c r="Q28">
        <f t="shared" si="5"/>
        <v>4.9763006512000008</v>
      </c>
      <c r="R28">
        <f t="shared" si="6"/>
        <v>0.74733889907729467</v>
      </c>
    </row>
    <row r="29" spans="1:18" x14ac:dyDescent="0.3">
      <c r="A29">
        <v>27</v>
      </c>
      <c r="B29">
        <v>2012</v>
      </c>
      <c r="C29">
        <v>4</v>
      </c>
      <c r="D29">
        <v>30</v>
      </c>
      <c r="E29">
        <v>5.6333859999999998</v>
      </c>
      <c r="F29">
        <v>5.5996569999999997</v>
      </c>
      <c r="G29">
        <v>8.8227089999999997</v>
      </c>
      <c r="J29">
        <f t="shared" si="0"/>
        <v>8.4632429322</v>
      </c>
      <c r="K29">
        <f t="shared" si="1"/>
        <v>11.942042123081077</v>
      </c>
      <c r="M29">
        <f t="shared" si="2"/>
        <v>8.8227089999999997</v>
      </c>
      <c r="N29">
        <f t="shared" si="3"/>
        <v>5.5996569999999997</v>
      </c>
      <c r="P29">
        <f t="shared" si="4"/>
        <v>5.5996569999999997</v>
      </c>
      <c r="Q29">
        <f t="shared" si="5"/>
        <v>8.4632429322</v>
      </c>
      <c r="R29">
        <f t="shared" si="6"/>
        <v>8.2001243910937447</v>
      </c>
    </row>
    <row r="30" spans="1:18" x14ac:dyDescent="0.3">
      <c r="A30">
        <v>28</v>
      </c>
      <c r="B30">
        <v>2012</v>
      </c>
      <c r="C30">
        <v>5</v>
      </c>
      <c r="D30">
        <v>31</v>
      </c>
      <c r="E30">
        <v>6.5814649999999997</v>
      </c>
      <c r="F30">
        <v>7.8391130000000002</v>
      </c>
      <c r="G30">
        <v>11.169774</v>
      </c>
      <c r="J30">
        <f t="shared" si="0"/>
        <v>9.838153609199999</v>
      </c>
      <c r="K30">
        <f t="shared" si="1"/>
        <v>1.4793126903764813</v>
      </c>
      <c r="M30">
        <f t="shared" si="2"/>
        <v>11.169774</v>
      </c>
      <c r="N30">
        <f t="shared" si="3"/>
        <v>7.8391130000000002</v>
      </c>
      <c r="P30">
        <f t="shared" si="4"/>
        <v>7.8391130000000002</v>
      </c>
      <c r="Q30">
        <f t="shared" si="5"/>
        <v>9.838153609199999</v>
      </c>
      <c r="R30">
        <f t="shared" si="6"/>
        <v>3.9961633572307025</v>
      </c>
    </row>
    <row r="31" spans="1:18" x14ac:dyDescent="0.3">
      <c r="A31">
        <v>29</v>
      </c>
      <c r="B31">
        <v>2012</v>
      </c>
      <c r="C31">
        <v>6</v>
      </c>
      <c r="D31">
        <v>30</v>
      </c>
      <c r="E31">
        <v>6.4729409999999996</v>
      </c>
      <c r="F31">
        <v>9.6897059999999993</v>
      </c>
      <c r="G31">
        <v>13.289781</v>
      </c>
      <c r="J31">
        <f t="shared" si="0"/>
        <v>11.0800537098</v>
      </c>
      <c r="K31">
        <f t="shared" si="1"/>
        <v>0.40236568007572127</v>
      </c>
      <c r="M31">
        <f t="shared" si="2"/>
        <v>13.289781</v>
      </c>
      <c r="N31">
        <f t="shared" si="3"/>
        <v>9.6897059999999993</v>
      </c>
      <c r="P31">
        <f t="shared" si="4"/>
        <v>9.6897059999999993</v>
      </c>
      <c r="Q31">
        <f t="shared" si="5"/>
        <v>11.0800537098</v>
      </c>
      <c r="R31">
        <f t="shared" si="6"/>
        <v>1.933066754146106</v>
      </c>
    </row>
    <row r="32" spans="1:18" x14ac:dyDescent="0.3">
      <c r="A32">
        <v>30</v>
      </c>
      <c r="B32">
        <v>2012</v>
      </c>
      <c r="C32">
        <v>7</v>
      </c>
      <c r="D32">
        <v>31</v>
      </c>
      <c r="E32">
        <v>7.9430899999999998</v>
      </c>
      <c r="F32">
        <v>14.292591</v>
      </c>
      <c r="G32">
        <v>18.110579000000001</v>
      </c>
      <c r="J32">
        <f t="shared" si="0"/>
        <v>13.904077178200001</v>
      </c>
      <c r="K32">
        <f t="shared" si="1"/>
        <v>27.428347732249332</v>
      </c>
      <c r="M32">
        <f t="shared" si="2"/>
        <v>18.110579000000001</v>
      </c>
      <c r="N32">
        <f t="shared" si="3"/>
        <v>14.292591</v>
      </c>
      <c r="P32">
        <f t="shared" si="4"/>
        <v>14.292591</v>
      </c>
      <c r="Q32">
        <f t="shared" si="5"/>
        <v>13.904077178200001</v>
      </c>
      <c r="R32">
        <f t="shared" si="6"/>
        <v>0.1509429897296409</v>
      </c>
    </row>
    <row r="33" spans="1:18" x14ac:dyDescent="0.3">
      <c r="A33">
        <v>31</v>
      </c>
      <c r="B33">
        <v>2012</v>
      </c>
      <c r="C33">
        <v>8</v>
      </c>
      <c r="D33">
        <v>31</v>
      </c>
      <c r="E33">
        <v>8.1058649999999997</v>
      </c>
      <c r="F33">
        <v>15.783275</v>
      </c>
      <c r="G33">
        <v>19.469473000000001</v>
      </c>
      <c r="J33">
        <f t="shared" si="0"/>
        <v>14.700117283400001</v>
      </c>
      <c r="K33">
        <f t="shared" si="1"/>
        <v>45.26453088825459</v>
      </c>
      <c r="M33">
        <f t="shared" si="2"/>
        <v>19.469473000000001</v>
      </c>
      <c r="N33">
        <f t="shared" si="3"/>
        <v>15.783275</v>
      </c>
      <c r="P33">
        <f t="shared" si="4"/>
        <v>15.783275</v>
      </c>
      <c r="Q33">
        <f t="shared" si="5"/>
        <v>14.700117283400001</v>
      </c>
      <c r="R33">
        <f t="shared" si="6"/>
        <v>1.1732306390301233</v>
      </c>
    </row>
    <row r="34" spans="1:18" x14ac:dyDescent="0.3">
      <c r="A34">
        <v>32</v>
      </c>
      <c r="B34">
        <v>2012</v>
      </c>
      <c r="C34">
        <v>9</v>
      </c>
      <c r="D34">
        <v>30</v>
      </c>
      <c r="E34">
        <v>7.3547640000000003</v>
      </c>
      <c r="F34">
        <v>13.040979999999999</v>
      </c>
      <c r="G34">
        <v>16.860990999999999</v>
      </c>
      <c r="J34">
        <f t="shared" si="0"/>
        <v>13.172068527799999</v>
      </c>
      <c r="K34">
        <f t="shared" si="1"/>
        <v>15.884983520216347</v>
      </c>
      <c r="M34">
        <f t="shared" si="2"/>
        <v>16.860990999999999</v>
      </c>
      <c r="N34">
        <f t="shared" si="3"/>
        <v>13.040979999999999</v>
      </c>
      <c r="P34">
        <f t="shared" si="4"/>
        <v>13.040979999999999</v>
      </c>
      <c r="Q34">
        <f t="shared" si="5"/>
        <v>13.172068527799999</v>
      </c>
      <c r="R34">
        <f t="shared" si="6"/>
        <v>1.7184202120771205E-2</v>
      </c>
    </row>
    <row r="35" spans="1:18" x14ac:dyDescent="0.3">
      <c r="A35">
        <v>33</v>
      </c>
      <c r="B35">
        <v>2012</v>
      </c>
      <c r="C35">
        <v>10</v>
      </c>
      <c r="D35">
        <v>31</v>
      </c>
      <c r="E35">
        <v>5.9804820000000003</v>
      </c>
      <c r="F35">
        <v>8.8601080000000003</v>
      </c>
      <c r="G35">
        <v>10.653655000000001</v>
      </c>
      <c r="J35">
        <f t="shared" si="0"/>
        <v>9.535811099</v>
      </c>
      <c r="K35">
        <f t="shared" si="1"/>
        <v>3.8132322008796293E-2</v>
      </c>
      <c r="M35">
        <f t="shared" si="2"/>
        <v>10.653655000000001</v>
      </c>
      <c r="N35">
        <f t="shared" si="3"/>
        <v>8.8601080000000003</v>
      </c>
      <c r="P35">
        <f t="shared" si="4"/>
        <v>8.8601080000000003</v>
      </c>
      <c r="Q35">
        <f t="shared" si="5"/>
        <v>9.535811099</v>
      </c>
      <c r="R35">
        <f t="shared" si="6"/>
        <v>0.45657467799820339</v>
      </c>
    </row>
    <row r="36" spans="1:18" x14ac:dyDescent="0.3">
      <c r="A36">
        <v>34</v>
      </c>
      <c r="B36">
        <v>2012</v>
      </c>
      <c r="C36">
        <v>11</v>
      </c>
      <c r="D36">
        <v>30</v>
      </c>
      <c r="E36">
        <v>5.1121920000000003</v>
      </c>
      <c r="F36">
        <v>7.1383010000000002</v>
      </c>
      <c r="G36">
        <v>6.306775</v>
      </c>
      <c r="J36">
        <f t="shared" si="0"/>
        <v>6.9894087950000001</v>
      </c>
      <c r="K36">
        <f t="shared" si="1"/>
        <v>3.6752033592224809</v>
      </c>
      <c r="M36">
        <f t="shared" si="2"/>
        <v>6.306775</v>
      </c>
      <c r="N36">
        <f t="shared" si="3"/>
        <v>7.1383010000000002</v>
      </c>
      <c r="P36">
        <f t="shared" si="4"/>
        <v>7.1383010000000002</v>
      </c>
      <c r="Q36">
        <f t="shared" si="5"/>
        <v>6.9894087950000001</v>
      </c>
      <c r="R36">
        <f t="shared" si="6"/>
        <v>2.2168888709762059E-2</v>
      </c>
    </row>
    <row r="37" spans="1:18" x14ac:dyDescent="0.3">
      <c r="A37">
        <v>35</v>
      </c>
      <c r="B37">
        <v>2012</v>
      </c>
      <c r="C37">
        <v>12</v>
      </c>
      <c r="D37">
        <v>31</v>
      </c>
      <c r="E37">
        <v>4.8845169999999998</v>
      </c>
      <c r="F37">
        <v>4.9432869999999998</v>
      </c>
      <c r="G37">
        <v>1.1495070000000001</v>
      </c>
      <c r="J37">
        <f t="shared" si="0"/>
        <v>3.9682812006000003</v>
      </c>
      <c r="K37">
        <f t="shared" si="1"/>
        <v>16.909333437066078</v>
      </c>
      <c r="M37">
        <f t="shared" si="2"/>
        <v>1.1495070000000001</v>
      </c>
      <c r="N37">
        <f t="shared" si="3"/>
        <v>4.9432869999999998</v>
      </c>
      <c r="P37">
        <f t="shared" si="4"/>
        <v>4.9432869999999998</v>
      </c>
      <c r="Q37">
        <f t="shared" si="5"/>
        <v>3.9682812006000003</v>
      </c>
      <c r="R37">
        <f t="shared" si="6"/>
        <v>0.95063630886363193</v>
      </c>
    </row>
    <row r="38" spans="1:18" x14ac:dyDescent="0.3">
      <c r="A38">
        <v>36</v>
      </c>
      <c r="B38">
        <v>2013</v>
      </c>
      <c r="C38">
        <v>1</v>
      </c>
      <c r="D38">
        <v>31</v>
      </c>
      <c r="E38">
        <v>4.9369139999999998</v>
      </c>
      <c r="F38">
        <v>3.7774809999999999</v>
      </c>
      <c r="G38">
        <v>1.9300820000000001</v>
      </c>
      <c r="J38">
        <f t="shared" si="0"/>
        <v>4.4255420356000004</v>
      </c>
      <c r="K38">
        <f t="shared" si="1"/>
        <v>27.856249423865076</v>
      </c>
      <c r="M38">
        <f t="shared" si="2"/>
        <v>1.9300820000000001</v>
      </c>
      <c r="N38">
        <f t="shared" si="3"/>
        <v>3.7774809999999999</v>
      </c>
      <c r="P38">
        <f t="shared" si="4"/>
        <v>3.7774809999999999</v>
      </c>
      <c r="Q38">
        <f t="shared" si="5"/>
        <v>4.4255420356000004</v>
      </c>
      <c r="R38">
        <f t="shared" si="6"/>
        <v>0.41998310586294513</v>
      </c>
    </row>
    <row r="39" spans="1:18" x14ac:dyDescent="0.3">
      <c r="A39">
        <v>37</v>
      </c>
      <c r="B39">
        <v>2013</v>
      </c>
      <c r="C39">
        <v>2</v>
      </c>
      <c r="D39">
        <v>28</v>
      </c>
      <c r="E39">
        <v>5.117667</v>
      </c>
      <c r="F39">
        <v>4.4470419999999997</v>
      </c>
      <c r="G39">
        <v>2.8228629999999999</v>
      </c>
      <c r="J39">
        <f t="shared" si="0"/>
        <v>4.9485331453999999</v>
      </c>
      <c r="K39">
        <f t="shared" si="1"/>
        <v>21.236806686941357</v>
      </c>
      <c r="M39">
        <f t="shared" si="2"/>
        <v>2.8228629999999999</v>
      </c>
      <c r="N39">
        <f t="shared" si="3"/>
        <v>4.4470419999999997</v>
      </c>
      <c r="P39">
        <f t="shared" si="4"/>
        <v>4.4470419999999997</v>
      </c>
      <c r="Q39">
        <f t="shared" si="5"/>
        <v>4.9485331453999999</v>
      </c>
      <c r="R39">
        <f t="shared" si="6"/>
        <v>0.25149336891460411</v>
      </c>
    </row>
    <row r="40" spans="1:18" x14ac:dyDescent="0.3">
      <c r="A40">
        <v>38</v>
      </c>
      <c r="B40">
        <v>2013</v>
      </c>
      <c r="C40">
        <v>3</v>
      </c>
      <c r="D40">
        <v>31</v>
      </c>
      <c r="E40">
        <v>5.4710190000000001</v>
      </c>
      <c r="F40">
        <v>5.2057549999999999</v>
      </c>
      <c r="G40">
        <v>6.0453840000000003</v>
      </c>
      <c r="J40">
        <f t="shared" si="0"/>
        <v>6.8362859472000004</v>
      </c>
      <c r="K40">
        <f t="shared" si="1"/>
        <v>14.819635667094595</v>
      </c>
      <c r="M40">
        <f t="shared" si="2"/>
        <v>6.0453840000000003</v>
      </c>
      <c r="N40">
        <f t="shared" si="3"/>
        <v>5.2057549999999999</v>
      </c>
      <c r="P40">
        <f t="shared" si="4"/>
        <v>5.2057549999999999</v>
      </c>
      <c r="Q40">
        <f t="shared" si="5"/>
        <v>6.8362859472000004</v>
      </c>
      <c r="R40">
        <f t="shared" si="6"/>
        <v>2.6586311697769309</v>
      </c>
    </row>
    <row r="41" spans="1:18" x14ac:dyDescent="0.3">
      <c r="A41">
        <v>39</v>
      </c>
      <c r="B41">
        <v>2013</v>
      </c>
      <c r="C41">
        <v>4</v>
      </c>
      <c r="D41">
        <v>30</v>
      </c>
      <c r="E41">
        <v>5.9717310000000001</v>
      </c>
      <c r="F41">
        <v>6.2931949999999999</v>
      </c>
      <c r="G41">
        <v>8.2754490000000001</v>
      </c>
      <c r="J41">
        <f t="shared" si="0"/>
        <v>8.1426580241999993</v>
      </c>
      <c r="K41">
        <f t="shared" si="1"/>
        <v>7.6296824961923715</v>
      </c>
      <c r="M41">
        <f t="shared" si="2"/>
        <v>8.2754490000000001</v>
      </c>
      <c r="N41">
        <f t="shared" si="3"/>
        <v>6.2931949999999999</v>
      </c>
      <c r="P41">
        <f t="shared" si="4"/>
        <v>6.2931949999999999</v>
      </c>
      <c r="Q41">
        <f t="shared" si="5"/>
        <v>8.1426580241999993</v>
      </c>
      <c r="R41">
        <f t="shared" si="6"/>
        <v>3.4205134778830075</v>
      </c>
    </row>
    <row r="42" spans="1:18" x14ac:dyDescent="0.3">
      <c r="A42">
        <v>40</v>
      </c>
      <c r="B42">
        <v>2013</v>
      </c>
      <c r="C42">
        <v>5</v>
      </c>
      <c r="D42">
        <v>31</v>
      </c>
      <c r="E42">
        <v>6.8351329999999999</v>
      </c>
      <c r="F42">
        <v>9.0125589999999995</v>
      </c>
      <c r="G42">
        <v>12.067036</v>
      </c>
      <c r="J42">
        <f t="shared" si="0"/>
        <v>10.3637696888</v>
      </c>
      <c r="K42">
        <f t="shared" si="1"/>
        <v>1.833894182963095E-3</v>
      </c>
      <c r="M42">
        <f t="shared" si="2"/>
        <v>12.067036</v>
      </c>
      <c r="N42">
        <f t="shared" si="3"/>
        <v>9.0125589999999995</v>
      </c>
      <c r="P42">
        <f t="shared" si="4"/>
        <v>9.0125589999999995</v>
      </c>
      <c r="Q42">
        <f t="shared" si="5"/>
        <v>10.3637696888</v>
      </c>
      <c r="R42">
        <f t="shared" si="6"/>
        <v>1.825770325527371</v>
      </c>
    </row>
    <row r="43" spans="1:18" x14ac:dyDescent="0.3">
      <c r="A43">
        <v>41</v>
      </c>
      <c r="B43">
        <v>2013</v>
      </c>
      <c r="C43">
        <v>6</v>
      </c>
      <c r="D43">
        <v>30</v>
      </c>
      <c r="E43">
        <v>7.1701709999999999</v>
      </c>
      <c r="F43">
        <v>11.620977999999999</v>
      </c>
      <c r="G43">
        <v>15.583968</v>
      </c>
      <c r="J43">
        <f t="shared" si="0"/>
        <v>12.4239884544</v>
      </c>
      <c r="K43">
        <f t="shared" si="1"/>
        <v>6.5822777515360134</v>
      </c>
      <c r="M43">
        <f t="shared" si="2"/>
        <v>15.583968</v>
      </c>
      <c r="N43">
        <f t="shared" si="3"/>
        <v>11.620977999999999</v>
      </c>
      <c r="P43">
        <f t="shared" si="4"/>
        <v>11.620977999999999</v>
      </c>
      <c r="Q43">
        <f t="shared" si="5"/>
        <v>12.4239884544</v>
      </c>
      <c r="R43">
        <f t="shared" si="6"/>
        <v>0.64482578987569572</v>
      </c>
    </row>
    <row r="44" spans="1:18" x14ac:dyDescent="0.3">
      <c r="A44">
        <v>42</v>
      </c>
      <c r="B44">
        <v>2013</v>
      </c>
      <c r="C44">
        <v>7</v>
      </c>
      <c r="D44">
        <v>31</v>
      </c>
      <c r="E44">
        <v>8.2082940000000004</v>
      </c>
      <c r="F44">
        <v>16.109044999999998</v>
      </c>
      <c r="G44">
        <v>19.436298000000001</v>
      </c>
      <c r="J44">
        <f t="shared" si="0"/>
        <v>14.6806833684</v>
      </c>
      <c r="K44">
        <f t="shared" si="1"/>
        <v>49.754147740867346</v>
      </c>
      <c r="M44">
        <f t="shared" si="2"/>
        <v>19.436298000000001</v>
      </c>
      <c r="N44">
        <f t="shared" si="3"/>
        <v>16.109044999999998</v>
      </c>
      <c r="P44">
        <f t="shared" si="4"/>
        <v>16.109044999999998</v>
      </c>
      <c r="Q44">
        <f t="shared" si="5"/>
        <v>14.6806833684</v>
      </c>
      <c r="R44">
        <f t="shared" si="6"/>
        <v>2.0402169506270078</v>
      </c>
    </row>
    <row r="45" spans="1:18" x14ac:dyDescent="0.3">
      <c r="A45">
        <v>43</v>
      </c>
      <c r="B45">
        <v>2013</v>
      </c>
      <c r="C45">
        <v>8</v>
      </c>
      <c r="D45">
        <v>31</v>
      </c>
      <c r="E45">
        <v>7.9506629999999996</v>
      </c>
      <c r="F45">
        <v>16.403063</v>
      </c>
      <c r="G45">
        <v>19.551936999999999</v>
      </c>
      <c r="J45">
        <f t="shared" si="0"/>
        <v>14.748424694599999</v>
      </c>
      <c r="K45">
        <f t="shared" si="1"/>
        <v>53.988401518468137</v>
      </c>
      <c r="M45">
        <f t="shared" si="2"/>
        <v>19.551936999999999</v>
      </c>
      <c r="N45">
        <f t="shared" si="3"/>
        <v>16.403063</v>
      </c>
      <c r="P45">
        <f t="shared" si="4"/>
        <v>16.403063</v>
      </c>
      <c r="Q45">
        <f t="shared" si="5"/>
        <v>14.748424694599999</v>
      </c>
      <c r="R45">
        <f t="shared" si="6"/>
        <v>2.7378279216969861</v>
      </c>
    </row>
    <row r="46" spans="1:18" x14ac:dyDescent="0.3">
      <c r="A46">
        <v>44</v>
      </c>
      <c r="B46">
        <v>2013</v>
      </c>
      <c r="C46">
        <v>9</v>
      </c>
      <c r="D46">
        <v>30</v>
      </c>
      <c r="E46">
        <v>6.6867380000000001</v>
      </c>
      <c r="F46">
        <v>13.773477</v>
      </c>
      <c r="G46">
        <v>14.881489999999999</v>
      </c>
      <c r="J46">
        <f t="shared" si="0"/>
        <v>12.012476842</v>
      </c>
      <c r="K46">
        <f t="shared" si="1"/>
        <v>22.260411080208108</v>
      </c>
      <c r="M46">
        <f t="shared" si="2"/>
        <v>14.881489999999999</v>
      </c>
      <c r="N46">
        <f t="shared" si="3"/>
        <v>13.773477</v>
      </c>
      <c r="P46">
        <f t="shared" si="4"/>
        <v>13.773477</v>
      </c>
      <c r="Q46">
        <f t="shared" si="5"/>
        <v>12.012476842</v>
      </c>
      <c r="R46">
        <f t="shared" si="6"/>
        <v>3.1011215564760244</v>
      </c>
    </row>
    <row r="47" spans="1:18" x14ac:dyDescent="0.3">
      <c r="A47">
        <v>45</v>
      </c>
      <c r="B47">
        <v>2013</v>
      </c>
      <c r="C47">
        <v>10</v>
      </c>
      <c r="D47">
        <v>31</v>
      </c>
      <c r="E47">
        <v>5.7875199999999998</v>
      </c>
      <c r="F47">
        <v>7.6693629999999997</v>
      </c>
      <c r="G47">
        <v>9.6321519999999996</v>
      </c>
      <c r="J47">
        <f t="shared" si="0"/>
        <v>8.9374146416000002</v>
      </c>
      <c r="K47">
        <f t="shared" si="1"/>
        <v>1.921051414732964</v>
      </c>
      <c r="M47">
        <f t="shared" si="2"/>
        <v>9.6321519999999996</v>
      </c>
      <c r="N47">
        <f t="shared" si="3"/>
        <v>7.6693629999999997</v>
      </c>
      <c r="P47">
        <f t="shared" si="4"/>
        <v>7.6693629999999997</v>
      </c>
      <c r="Q47">
        <f t="shared" si="5"/>
        <v>8.9374146416000002</v>
      </c>
      <c r="R47">
        <f t="shared" si="6"/>
        <v>1.6079549657644561</v>
      </c>
    </row>
    <row r="48" spans="1:18" x14ac:dyDescent="0.3">
      <c r="A48">
        <v>46</v>
      </c>
      <c r="B48">
        <v>2013</v>
      </c>
      <c r="C48">
        <v>11</v>
      </c>
      <c r="D48">
        <v>30</v>
      </c>
      <c r="E48">
        <v>5.0707500000000003</v>
      </c>
      <c r="F48">
        <v>6.3303070000000004</v>
      </c>
      <c r="G48">
        <v>4.9176719999999996</v>
      </c>
      <c r="J48">
        <f t="shared" si="0"/>
        <v>6.1756722576000005</v>
      </c>
      <c r="K48">
        <f t="shared" si="1"/>
        <v>7.4260391553116278</v>
      </c>
      <c r="M48">
        <f t="shared" si="2"/>
        <v>4.9176719999999996</v>
      </c>
      <c r="N48">
        <f t="shared" si="3"/>
        <v>6.3303070000000004</v>
      </c>
      <c r="P48">
        <f t="shared" si="4"/>
        <v>6.3303070000000004</v>
      </c>
      <c r="Q48">
        <f t="shared" si="5"/>
        <v>6.1756722576000005</v>
      </c>
      <c r="R48">
        <f t="shared" si="6"/>
        <v>2.3911903557114315E-2</v>
      </c>
    </row>
    <row r="49" spans="1:18" x14ac:dyDescent="0.3">
      <c r="A49">
        <v>47</v>
      </c>
      <c r="B49">
        <v>2013</v>
      </c>
      <c r="C49">
        <v>12</v>
      </c>
      <c r="D49">
        <v>31</v>
      </c>
      <c r="E49">
        <v>4.8515670000000002</v>
      </c>
      <c r="F49">
        <v>3.3336269999999999</v>
      </c>
      <c r="G49">
        <v>1.4944649999999999</v>
      </c>
      <c r="J49">
        <f t="shared" si="0"/>
        <v>4.1703575969999997</v>
      </c>
      <c r="K49">
        <f t="shared" si="1"/>
        <v>32.738491617577559</v>
      </c>
      <c r="M49">
        <f t="shared" si="2"/>
        <v>1.4944649999999999</v>
      </c>
      <c r="N49">
        <f t="shared" si="3"/>
        <v>3.3336269999999999</v>
      </c>
      <c r="P49">
        <f t="shared" si="4"/>
        <v>3.3336269999999999</v>
      </c>
      <c r="Q49">
        <f t="shared" si="5"/>
        <v>4.1703575969999997</v>
      </c>
      <c r="R49">
        <f t="shared" si="6"/>
        <v>0.70011809195597619</v>
      </c>
    </row>
    <row r="50" spans="1:18" x14ac:dyDescent="0.3">
      <c r="A50">
        <v>48</v>
      </c>
      <c r="B50">
        <v>2014</v>
      </c>
      <c r="C50">
        <v>1</v>
      </c>
      <c r="D50">
        <v>31</v>
      </c>
      <c r="E50">
        <v>5.1661419999999998</v>
      </c>
      <c r="F50">
        <v>4.5585680000000002</v>
      </c>
      <c r="G50">
        <v>6.2784599999999999</v>
      </c>
      <c r="J50">
        <f t="shared" si="0"/>
        <v>6.9728218680000005</v>
      </c>
      <c r="K50">
        <f t="shared" si="1"/>
        <v>20.221345060950647</v>
      </c>
      <c r="M50">
        <f t="shared" si="2"/>
        <v>6.2784599999999999</v>
      </c>
      <c r="N50">
        <f t="shared" si="3"/>
        <v>4.5585680000000002</v>
      </c>
      <c r="P50">
        <f t="shared" si="4"/>
        <v>4.5585680000000002</v>
      </c>
      <c r="Q50">
        <f t="shared" si="5"/>
        <v>6.9728218680000005</v>
      </c>
      <c r="R50">
        <f t="shared" si="6"/>
        <v>5.8286217391529629</v>
      </c>
    </row>
    <row r="51" spans="1:18" x14ac:dyDescent="0.3">
      <c r="A51">
        <v>49</v>
      </c>
      <c r="B51">
        <v>2014</v>
      </c>
      <c r="C51">
        <v>2</v>
      </c>
      <c r="D51">
        <v>28</v>
      </c>
      <c r="E51">
        <v>5.0043139999999999</v>
      </c>
      <c r="F51">
        <v>4.6808779999999999</v>
      </c>
      <c r="G51">
        <v>3.3273239999999999</v>
      </c>
      <c r="J51">
        <f t="shared" si="0"/>
        <v>5.2440463992000002</v>
      </c>
      <c r="K51">
        <f t="shared" si="1"/>
        <v>19.136293914015649</v>
      </c>
      <c r="M51">
        <f t="shared" si="2"/>
        <v>3.3273239999999999</v>
      </c>
      <c r="N51">
        <f t="shared" si="3"/>
        <v>4.6808779999999999</v>
      </c>
      <c r="P51">
        <f t="shared" si="4"/>
        <v>4.6808779999999999</v>
      </c>
      <c r="Q51">
        <f t="shared" si="5"/>
        <v>5.2440463992000002</v>
      </c>
      <c r="R51">
        <f t="shared" si="6"/>
        <v>0.31715864585749087</v>
      </c>
    </row>
    <row r="52" spans="1:18" x14ac:dyDescent="0.3">
      <c r="A52">
        <v>50</v>
      </c>
      <c r="B52">
        <v>2014</v>
      </c>
      <c r="C52">
        <v>3</v>
      </c>
      <c r="D52">
        <v>31</v>
      </c>
      <c r="E52">
        <v>5.4101059999999999</v>
      </c>
      <c r="F52">
        <v>5.966812</v>
      </c>
      <c r="G52">
        <v>6.6401329999999996</v>
      </c>
      <c r="J52">
        <f t="shared" si="0"/>
        <v>7.1846899113999996</v>
      </c>
      <c r="K52">
        <f t="shared" si="1"/>
        <v>9.5392707648452415</v>
      </c>
      <c r="M52">
        <f t="shared" si="2"/>
        <v>6.6401329999999996</v>
      </c>
      <c r="N52">
        <f t="shared" si="3"/>
        <v>5.966812</v>
      </c>
      <c r="P52">
        <f t="shared" si="4"/>
        <v>5.966812</v>
      </c>
      <c r="Q52">
        <f t="shared" si="5"/>
        <v>7.1846899113999996</v>
      </c>
      <c r="R52">
        <f t="shared" si="6"/>
        <v>1.4832266070760252</v>
      </c>
    </row>
    <row r="53" spans="1:18" x14ac:dyDescent="0.3">
      <c r="A53">
        <v>51</v>
      </c>
      <c r="B53">
        <v>2014</v>
      </c>
      <c r="C53">
        <v>4</v>
      </c>
      <c r="D53">
        <v>30</v>
      </c>
      <c r="E53">
        <v>5.8482719999999997</v>
      </c>
      <c r="F53">
        <v>6.9964919999999999</v>
      </c>
      <c r="G53">
        <v>9.2276089999999993</v>
      </c>
      <c r="J53">
        <f t="shared" si="0"/>
        <v>8.7004333521999992</v>
      </c>
      <c r="K53">
        <f t="shared" si="1"/>
        <v>4.2390321117533896</v>
      </c>
      <c r="M53">
        <f t="shared" si="2"/>
        <v>9.2276089999999993</v>
      </c>
      <c r="N53">
        <f t="shared" si="3"/>
        <v>6.9964919999999999</v>
      </c>
      <c r="P53">
        <f t="shared" si="4"/>
        <v>6.9964919999999999</v>
      </c>
      <c r="Q53">
        <f t="shared" si="5"/>
        <v>8.7004333521999992</v>
      </c>
      <c r="R53">
        <f t="shared" si="6"/>
        <v>2.9034161317371621</v>
      </c>
    </row>
    <row r="54" spans="1:18" x14ac:dyDescent="0.3">
      <c r="A54">
        <v>52</v>
      </c>
      <c r="B54">
        <v>2014</v>
      </c>
      <c r="C54">
        <v>5</v>
      </c>
      <c r="D54">
        <v>31</v>
      </c>
      <c r="E54">
        <v>6.6093440000000001</v>
      </c>
      <c r="F54">
        <v>9.3046369999999996</v>
      </c>
      <c r="G54">
        <v>12.799035999999999</v>
      </c>
      <c r="J54">
        <f t="shared" si="0"/>
        <v>10.792575288799998</v>
      </c>
      <c r="K54">
        <f t="shared" si="1"/>
        <v>6.2127561131814661E-2</v>
      </c>
      <c r="M54">
        <f t="shared" si="2"/>
        <v>12.799035999999999</v>
      </c>
      <c r="N54">
        <f t="shared" si="3"/>
        <v>9.3046369999999996</v>
      </c>
      <c r="P54">
        <f t="shared" si="4"/>
        <v>9.3046369999999996</v>
      </c>
      <c r="Q54">
        <f t="shared" si="5"/>
        <v>10.792575288799998</v>
      </c>
      <c r="R54">
        <f t="shared" si="6"/>
        <v>2.2139603512770685</v>
      </c>
    </row>
    <row r="55" spans="1:18" x14ac:dyDescent="0.3">
      <c r="A55">
        <v>53</v>
      </c>
      <c r="B55">
        <v>2014</v>
      </c>
      <c r="C55">
        <v>6</v>
      </c>
      <c r="D55">
        <v>30</v>
      </c>
      <c r="E55">
        <v>7.1869519999999998</v>
      </c>
      <c r="F55">
        <v>11.878055</v>
      </c>
      <c r="G55">
        <v>14.446667</v>
      </c>
      <c r="J55">
        <f t="shared" si="0"/>
        <v>11.757757528599999</v>
      </c>
      <c r="K55">
        <f t="shared" si="1"/>
        <v>7.9674772718557021</v>
      </c>
      <c r="M55">
        <f t="shared" si="2"/>
        <v>14.446667</v>
      </c>
      <c r="N55">
        <f t="shared" si="3"/>
        <v>11.878055</v>
      </c>
      <c r="P55">
        <f t="shared" si="4"/>
        <v>11.878055</v>
      </c>
      <c r="Q55">
        <f t="shared" si="5"/>
        <v>11.757757528599999</v>
      </c>
      <c r="R55">
        <f t="shared" si="6"/>
        <v>1.4471481625233984E-2</v>
      </c>
    </row>
    <row r="56" spans="1:18" x14ac:dyDescent="0.3">
      <c r="A56">
        <v>54</v>
      </c>
      <c r="B56">
        <v>2014</v>
      </c>
      <c r="C56">
        <v>7</v>
      </c>
      <c r="D56">
        <v>31</v>
      </c>
      <c r="E56">
        <v>8.0584059999999997</v>
      </c>
      <c r="F56">
        <v>16.008330999999998</v>
      </c>
      <c r="G56">
        <v>20.307746999999999</v>
      </c>
      <c r="J56">
        <f t="shared" si="0"/>
        <v>15.191178192599999</v>
      </c>
      <c r="K56">
        <f t="shared" si="1"/>
        <v>48.343486019462269</v>
      </c>
      <c r="M56">
        <f t="shared" si="2"/>
        <v>20.307746999999999</v>
      </c>
      <c r="N56">
        <f t="shared" si="3"/>
        <v>16.008330999999998</v>
      </c>
      <c r="P56">
        <f t="shared" si="4"/>
        <v>16.008330999999998</v>
      </c>
      <c r="Q56">
        <f t="shared" si="5"/>
        <v>15.191178192599999</v>
      </c>
      <c r="R56">
        <f t="shared" si="6"/>
        <v>0.66773871064170054</v>
      </c>
    </row>
    <row r="57" spans="1:18" x14ac:dyDescent="0.3">
      <c r="A57">
        <v>55</v>
      </c>
      <c r="B57">
        <v>2014</v>
      </c>
      <c r="C57">
        <v>8</v>
      </c>
      <c r="D57">
        <v>31</v>
      </c>
      <c r="E57">
        <v>8.0348419999999994</v>
      </c>
      <c r="F57">
        <v>16.785382999999999</v>
      </c>
      <c r="G57">
        <v>19.433971</v>
      </c>
      <c r="J57">
        <f t="shared" si="0"/>
        <v>14.6793202118</v>
      </c>
      <c r="K57">
        <f t="shared" si="1"/>
        <v>59.752900143148139</v>
      </c>
      <c r="M57">
        <f t="shared" si="2"/>
        <v>19.433971</v>
      </c>
      <c r="N57">
        <f t="shared" si="3"/>
        <v>16.785382999999999</v>
      </c>
      <c r="P57">
        <f t="shared" si="4"/>
        <v>16.785382999999999</v>
      </c>
      <c r="Q57">
        <f t="shared" si="5"/>
        <v>14.6793202118</v>
      </c>
      <c r="R57">
        <f t="shared" si="6"/>
        <v>4.4355004678407548</v>
      </c>
    </row>
    <row r="58" spans="1:18" x14ac:dyDescent="0.3">
      <c r="A58">
        <v>56</v>
      </c>
      <c r="B58">
        <v>2014</v>
      </c>
      <c r="C58">
        <v>9</v>
      </c>
      <c r="D58">
        <v>30</v>
      </c>
      <c r="E58">
        <v>7.2648429999999999</v>
      </c>
      <c r="F58">
        <v>13.869374000000001</v>
      </c>
      <c r="G58">
        <v>16.734763999999998</v>
      </c>
      <c r="J58">
        <f t="shared" si="0"/>
        <v>13.098124751199999</v>
      </c>
      <c r="K58">
        <f t="shared" si="1"/>
        <v>23.174509437228984</v>
      </c>
      <c r="M58">
        <f t="shared" si="2"/>
        <v>16.734763999999998</v>
      </c>
      <c r="N58">
        <f t="shared" si="3"/>
        <v>13.869374000000001</v>
      </c>
      <c r="P58">
        <f t="shared" si="4"/>
        <v>13.869374000000001</v>
      </c>
      <c r="Q58">
        <f t="shared" si="5"/>
        <v>13.098124751199999</v>
      </c>
      <c r="R58">
        <f t="shared" si="6"/>
        <v>0.59482540377456739</v>
      </c>
    </row>
    <row r="59" spans="1:18" x14ac:dyDescent="0.3">
      <c r="A59">
        <v>57</v>
      </c>
      <c r="B59">
        <v>2014</v>
      </c>
      <c r="C59">
        <v>10</v>
      </c>
      <c r="D59">
        <v>31</v>
      </c>
      <c r="E59">
        <v>5.9231980000000002</v>
      </c>
      <c r="F59">
        <v>10.811021</v>
      </c>
      <c r="G59">
        <v>12.174726</v>
      </c>
      <c r="J59">
        <f t="shared" si="0"/>
        <v>10.4268544908</v>
      </c>
      <c r="K59">
        <f t="shared" si="1"/>
        <v>3.0822648195558155</v>
      </c>
      <c r="M59">
        <f t="shared" si="2"/>
        <v>12.174726</v>
      </c>
      <c r="N59">
        <f t="shared" si="3"/>
        <v>10.811021</v>
      </c>
      <c r="P59">
        <f t="shared" si="4"/>
        <v>10.811021</v>
      </c>
      <c r="Q59">
        <f t="shared" si="5"/>
        <v>10.4268544908</v>
      </c>
      <c r="R59">
        <f t="shared" si="6"/>
        <v>0.14758390679091365</v>
      </c>
    </row>
    <row r="60" spans="1:18" x14ac:dyDescent="0.3">
      <c r="A60">
        <v>58</v>
      </c>
      <c r="B60">
        <v>2014</v>
      </c>
      <c r="C60">
        <v>11</v>
      </c>
      <c r="D60">
        <v>30</v>
      </c>
      <c r="E60">
        <v>5.084778</v>
      </c>
      <c r="F60">
        <v>7.4374570000000002</v>
      </c>
      <c r="G60">
        <v>5.7253340000000001</v>
      </c>
      <c r="J60">
        <f t="shared" si="0"/>
        <v>6.6488006572000007</v>
      </c>
      <c r="K60">
        <f t="shared" si="1"/>
        <v>2.617684511514407</v>
      </c>
      <c r="M60">
        <f t="shared" si="2"/>
        <v>5.7253340000000001</v>
      </c>
      <c r="N60">
        <f t="shared" si="3"/>
        <v>7.4374570000000002</v>
      </c>
      <c r="P60">
        <f t="shared" si="4"/>
        <v>7.4374570000000002</v>
      </c>
      <c r="Q60">
        <f t="shared" si="5"/>
        <v>6.6488006572000007</v>
      </c>
      <c r="R60">
        <f t="shared" si="6"/>
        <v>0.62197882703867036</v>
      </c>
    </row>
    <row r="61" spans="1:18" x14ac:dyDescent="0.3">
      <c r="A61">
        <v>59</v>
      </c>
      <c r="B61">
        <v>2014</v>
      </c>
      <c r="C61">
        <v>12</v>
      </c>
      <c r="D61">
        <v>31</v>
      </c>
      <c r="E61">
        <v>4.949192</v>
      </c>
      <c r="F61">
        <v>6.9163920000000001</v>
      </c>
      <c r="G61">
        <v>4.5620200000000004</v>
      </c>
      <c r="J61">
        <f t="shared" si="0"/>
        <v>5.967331316000001</v>
      </c>
      <c r="K61">
        <f t="shared" si="1"/>
        <v>4.5752824584700553</v>
      </c>
      <c r="M61">
        <f t="shared" si="2"/>
        <v>4.5620200000000004</v>
      </c>
      <c r="N61">
        <f t="shared" si="3"/>
        <v>6.9163920000000001</v>
      </c>
      <c r="P61">
        <f t="shared" si="4"/>
        <v>6.9163920000000001</v>
      </c>
      <c r="Q61">
        <f t="shared" si="5"/>
        <v>5.967331316000001</v>
      </c>
      <c r="R61">
        <f t="shared" si="6"/>
        <v>0.90071618191454617</v>
      </c>
    </row>
    <row r="62" spans="1:18" x14ac:dyDescent="0.3">
      <c r="A62">
        <v>60</v>
      </c>
      <c r="B62">
        <v>2015</v>
      </c>
      <c r="C62">
        <v>1</v>
      </c>
      <c r="D62">
        <v>31</v>
      </c>
      <c r="E62">
        <v>5.1539919999999997</v>
      </c>
      <c r="F62">
        <v>5.9007389999999997</v>
      </c>
      <c r="G62">
        <v>7.7335599999999998</v>
      </c>
      <c r="J62">
        <f t="shared" si="0"/>
        <v>7.8252194480000004</v>
      </c>
      <c r="K62">
        <f t="shared" si="1"/>
        <v>9.9517787083166684</v>
      </c>
      <c r="M62">
        <f t="shared" si="2"/>
        <v>7.7335599999999998</v>
      </c>
      <c r="N62">
        <f t="shared" si="3"/>
        <v>5.9007389999999997</v>
      </c>
      <c r="P62">
        <f t="shared" si="4"/>
        <v>5.9007389999999997</v>
      </c>
      <c r="Q62">
        <f t="shared" si="5"/>
        <v>7.8252194480000004</v>
      </c>
      <c r="R62">
        <f t="shared" si="6"/>
        <v>3.703624994734283</v>
      </c>
    </row>
    <row r="63" spans="1:18" x14ac:dyDescent="0.3">
      <c r="A63">
        <v>61</v>
      </c>
      <c r="B63">
        <v>2015</v>
      </c>
      <c r="C63">
        <v>2</v>
      </c>
      <c r="D63">
        <v>28</v>
      </c>
      <c r="E63">
        <v>5.406536</v>
      </c>
      <c r="F63">
        <v>6.5825889999999996</v>
      </c>
      <c r="G63">
        <v>7.7133909999999997</v>
      </c>
      <c r="J63">
        <f t="shared" si="0"/>
        <v>7.8134044478</v>
      </c>
      <c r="K63">
        <f t="shared" si="1"/>
        <v>6.1147101206435215</v>
      </c>
      <c r="M63">
        <f t="shared" si="2"/>
        <v>7.7133909999999997</v>
      </c>
      <c r="N63">
        <f t="shared" si="3"/>
        <v>6.5825889999999996</v>
      </c>
      <c r="P63">
        <f t="shared" si="4"/>
        <v>6.5825889999999996</v>
      </c>
      <c r="Q63">
        <f t="shared" si="5"/>
        <v>7.8134044478</v>
      </c>
      <c r="R63">
        <f t="shared" si="6"/>
        <v>1.5149066665431155</v>
      </c>
    </row>
    <row r="64" spans="1:18" x14ac:dyDescent="0.3">
      <c r="A64">
        <v>62</v>
      </c>
      <c r="B64">
        <v>2015</v>
      </c>
      <c r="C64">
        <v>3</v>
      </c>
      <c r="D64">
        <v>31</v>
      </c>
      <c r="E64">
        <v>5.8562700000000003</v>
      </c>
      <c r="F64">
        <v>6.894501</v>
      </c>
      <c r="G64">
        <v>9.7081999999999997</v>
      </c>
      <c r="J64">
        <f t="shared" si="0"/>
        <v>8.9819635600000005</v>
      </c>
      <c r="K64">
        <f t="shared" si="1"/>
        <v>4.6694109779076669</v>
      </c>
      <c r="M64">
        <f t="shared" si="2"/>
        <v>9.7081999999999997</v>
      </c>
      <c r="N64">
        <f t="shared" si="3"/>
        <v>6.894501</v>
      </c>
      <c r="P64">
        <f t="shared" si="4"/>
        <v>6.894501</v>
      </c>
      <c r="Q64">
        <f t="shared" si="5"/>
        <v>8.9819635600000005</v>
      </c>
      <c r="R64">
        <f t="shared" si="6"/>
        <v>4.3574999394017562</v>
      </c>
    </row>
    <row r="65" spans="1:18" x14ac:dyDescent="0.3">
      <c r="A65">
        <v>63</v>
      </c>
      <c r="B65">
        <v>2015</v>
      </c>
      <c r="C65">
        <v>4</v>
      </c>
      <c r="D65">
        <v>30</v>
      </c>
      <c r="E65">
        <v>6.1007069999999999</v>
      </c>
      <c r="F65">
        <v>7.3208640000000003</v>
      </c>
      <c r="G65">
        <v>8.7016439999999999</v>
      </c>
      <c r="J65">
        <f t="shared" si="0"/>
        <v>8.3923230552000003</v>
      </c>
      <c r="K65">
        <f t="shared" si="1"/>
        <v>3.0085561292402772</v>
      </c>
      <c r="M65">
        <f t="shared" si="2"/>
        <v>8.7016439999999999</v>
      </c>
      <c r="N65">
        <f t="shared" si="3"/>
        <v>7.3208640000000003</v>
      </c>
      <c r="P65">
        <f t="shared" si="4"/>
        <v>7.3208640000000003</v>
      </c>
      <c r="Q65">
        <f t="shared" si="5"/>
        <v>8.3923230552000003</v>
      </c>
      <c r="R65">
        <f t="shared" si="6"/>
        <v>1.1480245069700767</v>
      </c>
    </row>
    <row r="66" spans="1:18" x14ac:dyDescent="0.3">
      <c r="A66">
        <v>64</v>
      </c>
      <c r="B66">
        <v>2015</v>
      </c>
      <c r="C66">
        <v>5</v>
      </c>
      <c r="D66">
        <v>31</v>
      </c>
      <c r="E66">
        <v>7.0389400000000002</v>
      </c>
      <c r="F66">
        <v>10.762707000000001</v>
      </c>
      <c r="G66">
        <v>12.968078</v>
      </c>
      <c r="J66">
        <f t="shared" si="0"/>
        <v>10.891600092400001</v>
      </c>
      <c r="K66">
        <f t="shared" si="1"/>
        <v>2.9149552725931134</v>
      </c>
      <c r="M66">
        <f t="shared" si="2"/>
        <v>12.968078</v>
      </c>
      <c r="N66">
        <f t="shared" si="3"/>
        <v>10.762707000000001</v>
      </c>
      <c r="P66">
        <f t="shared" si="4"/>
        <v>10.762707000000001</v>
      </c>
      <c r="Q66">
        <f t="shared" si="5"/>
        <v>10.891600092400001</v>
      </c>
      <c r="R66">
        <f t="shared" si="6"/>
        <v>1.6613429268434999E-2</v>
      </c>
    </row>
    <row r="67" spans="1:18" x14ac:dyDescent="0.3">
      <c r="A67">
        <v>65</v>
      </c>
      <c r="B67">
        <v>2015</v>
      </c>
      <c r="C67">
        <v>6</v>
      </c>
      <c r="D67">
        <v>30</v>
      </c>
      <c r="E67">
        <v>7.9949960000000004</v>
      </c>
      <c r="F67">
        <v>15.518577000000001</v>
      </c>
      <c r="G67">
        <v>19.020562999999999</v>
      </c>
      <c r="J67">
        <f t="shared" ref="J67:J109" si="7">I$2*MAX(G67,0) + I$3</f>
        <v>14.4371458054</v>
      </c>
      <c r="K67">
        <f t="shared" ref="K67:K109" si="8">(F67-F$110)^2</f>
        <v>41.772876801324784</v>
      </c>
      <c r="M67">
        <f t="shared" ref="M67:M109" si="9">G67</f>
        <v>19.020562999999999</v>
      </c>
      <c r="N67">
        <f t="shared" ref="N67:N109" si="10">F67</f>
        <v>15.518577000000001</v>
      </c>
      <c r="P67">
        <f t="shared" ref="P67:P109" si="11">F67</f>
        <v>15.518577000000001</v>
      </c>
      <c r="Q67">
        <f t="shared" ref="Q67:Q109" si="12">J67</f>
        <v>14.4371458054</v>
      </c>
      <c r="R67">
        <f t="shared" ref="R67:R109" si="13">(Q67-F67)^2</f>
        <v>1.1694934286539838</v>
      </c>
    </row>
    <row r="68" spans="1:18" x14ac:dyDescent="0.3">
      <c r="A68">
        <v>66</v>
      </c>
      <c r="B68">
        <v>2015</v>
      </c>
      <c r="C68">
        <v>7</v>
      </c>
      <c r="D68">
        <v>31</v>
      </c>
      <c r="E68">
        <v>8.3325549999999993</v>
      </c>
      <c r="F68">
        <v>17.680610999999999</v>
      </c>
      <c r="G68">
        <v>19.593124</v>
      </c>
      <c r="J68">
        <f t="shared" si="7"/>
        <v>14.772552039199999</v>
      </c>
      <c r="K68">
        <f t="shared" si="8"/>
        <v>74.394558211710432</v>
      </c>
      <c r="M68">
        <f t="shared" si="9"/>
        <v>19.593124</v>
      </c>
      <c r="N68">
        <f t="shared" si="10"/>
        <v>17.680610999999999</v>
      </c>
      <c r="P68">
        <f t="shared" si="11"/>
        <v>17.680610999999999</v>
      </c>
      <c r="Q68">
        <f t="shared" si="12"/>
        <v>14.772552039199999</v>
      </c>
      <c r="R68">
        <f t="shared" si="13"/>
        <v>8.4568069194891766</v>
      </c>
    </row>
    <row r="69" spans="1:18" x14ac:dyDescent="0.3">
      <c r="A69">
        <v>67</v>
      </c>
      <c r="B69">
        <v>2015</v>
      </c>
      <c r="C69">
        <v>8</v>
      </c>
      <c r="D69">
        <v>31</v>
      </c>
      <c r="E69">
        <v>8.4381970000000006</v>
      </c>
      <c r="F69">
        <v>17.090021</v>
      </c>
      <c r="G69">
        <v>19.454643000000001</v>
      </c>
      <c r="J69">
        <f t="shared" si="7"/>
        <v>14.6914298694</v>
      </c>
      <c r="K69">
        <f t="shared" si="8"/>
        <v>64.5554079398336</v>
      </c>
      <c r="M69">
        <f t="shared" si="9"/>
        <v>19.454643000000001</v>
      </c>
      <c r="N69">
        <f t="shared" si="10"/>
        <v>17.090021</v>
      </c>
      <c r="P69">
        <f t="shared" si="11"/>
        <v>17.090021</v>
      </c>
      <c r="Q69">
        <f t="shared" si="12"/>
        <v>14.6914298694</v>
      </c>
      <c r="R69">
        <f t="shared" si="13"/>
        <v>5.7532394117929853</v>
      </c>
    </row>
    <row r="70" spans="1:18" x14ac:dyDescent="0.3">
      <c r="A70">
        <v>68</v>
      </c>
      <c r="B70">
        <v>2015</v>
      </c>
      <c r="C70">
        <v>9</v>
      </c>
      <c r="D70">
        <v>30</v>
      </c>
      <c r="E70">
        <v>6.9259729999999999</v>
      </c>
      <c r="F70">
        <v>13.509548000000001</v>
      </c>
      <c r="G70">
        <v>14.483782</v>
      </c>
      <c r="J70">
        <f t="shared" si="7"/>
        <v>11.7794994956</v>
      </c>
      <c r="K70">
        <f t="shared" si="8"/>
        <v>19.839585929709543</v>
      </c>
      <c r="M70">
        <f t="shared" si="9"/>
        <v>14.483782</v>
      </c>
      <c r="N70">
        <f t="shared" si="10"/>
        <v>13.509548000000001</v>
      </c>
      <c r="P70">
        <f t="shared" si="11"/>
        <v>13.509548000000001</v>
      </c>
      <c r="Q70">
        <f t="shared" si="12"/>
        <v>11.7794994956</v>
      </c>
      <c r="R70">
        <f t="shared" si="13"/>
        <v>2.99306782757668</v>
      </c>
    </row>
    <row r="71" spans="1:18" x14ac:dyDescent="0.3">
      <c r="A71">
        <v>69</v>
      </c>
      <c r="B71">
        <v>2015</v>
      </c>
      <c r="C71">
        <v>10</v>
      </c>
      <c r="D71">
        <v>31</v>
      </c>
      <c r="E71">
        <v>6.3101979999999998</v>
      </c>
      <c r="F71">
        <v>11.196471000000001</v>
      </c>
      <c r="G71">
        <v>13.463450999999999</v>
      </c>
      <c r="J71">
        <f t="shared" si="7"/>
        <v>11.1817895958</v>
      </c>
      <c r="K71">
        <f t="shared" si="8"/>
        <v>4.5842578633937805</v>
      </c>
      <c r="M71">
        <f t="shared" si="9"/>
        <v>13.463450999999999</v>
      </c>
      <c r="N71">
        <f t="shared" si="10"/>
        <v>11.196471000000001</v>
      </c>
      <c r="P71">
        <f t="shared" si="11"/>
        <v>11.196471000000001</v>
      </c>
      <c r="Q71">
        <f t="shared" si="12"/>
        <v>11.1817895958</v>
      </c>
      <c r="R71">
        <f t="shared" si="13"/>
        <v>2.1554362928380609E-4</v>
      </c>
    </row>
    <row r="72" spans="1:18" x14ac:dyDescent="0.3">
      <c r="A72">
        <v>70</v>
      </c>
      <c r="B72">
        <v>2015</v>
      </c>
      <c r="C72">
        <v>11</v>
      </c>
      <c r="D72">
        <v>30</v>
      </c>
      <c r="E72">
        <v>5.0429940000000002</v>
      </c>
      <c r="F72">
        <v>6.740685</v>
      </c>
      <c r="G72">
        <v>4.356236</v>
      </c>
      <c r="J72">
        <f t="shared" si="7"/>
        <v>5.8467830488000008</v>
      </c>
      <c r="K72">
        <f t="shared" si="8"/>
        <v>5.3578267883392225</v>
      </c>
      <c r="M72">
        <f t="shared" si="9"/>
        <v>4.356236</v>
      </c>
      <c r="N72">
        <f t="shared" si="10"/>
        <v>6.740685</v>
      </c>
      <c r="P72">
        <f t="shared" si="11"/>
        <v>6.740685</v>
      </c>
      <c r="Q72">
        <f t="shared" si="12"/>
        <v>5.8467830488000008</v>
      </c>
      <c r="R72">
        <f t="shared" si="13"/>
        <v>0.79906069835916582</v>
      </c>
    </row>
    <row r="73" spans="1:18" x14ac:dyDescent="0.3">
      <c r="A73">
        <v>71</v>
      </c>
      <c r="B73">
        <v>2015</v>
      </c>
      <c r="C73">
        <v>12</v>
      </c>
      <c r="D73">
        <v>31</v>
      </c>
      <c r="E73">
        <v>4.9246639999999999</v>
      </c>
      <c r="F73">
        <v>5.9052759999999997</v>
      </c>
      <c r="G73">
        <v>2.8369939999999998</v>
      </c>
      <c r="J73">
        <f t="shared" si="7"/>
        <v>4.9568110852</v>
      </c>
      <c r="K73">
        <f t="shared" si="8"/>
        <v>9.9231740531136872</v>
      </c>
      <c r="M73">
        <f t="shared" si="9"/>
        <v>2.8369939999999998</v>
      </c>
      <c r="N73">
        <f t="shared" si="10"/>
        <v>5.9052759999999997</v>
      </c>
      <c r="P73">
        <f t="shared" si="11"/>
        <v>5.9052759999999997</v>
      </c>
      <c r="Q73">
        <f t="shared" si="12"/>
        <v>4.9568110852</v>
      </c>
      <c r="R73">
        <f t="shared" si="13"/>
        <v>0.89958569460657078</v>
      </c>
    </row>
    <row r="74" spans="1:18" x14ac:dyDescent="0.3">
      <c r="A74">
        <v>72</v>
      </c>
      <c r="B74">
        <v>2016</v>
      </c>
      <c r="C74">
        <v>1</v>
      </c>
      <c r="D74">
        <v>31</v>
      </c>
      <c r="E74">
        <v>4.9727360000000003</v>
      </c>
      <c r="F74">
        <v>4.9835349999999998</v>
      </c>
      <c r="G74">
        <v>3.8557610000000002</v>
      </c>
      <c r="J74">
        <f t="shared" si="7"/>
        <v>5.5536047937999999</v>
      </c>
      <c r="K74">
        <f t="shared" si="8"/>
        <v>16.579946059699409</v>
      </c>
      <c r="M74">
        <f t="shared" si="9"/>
        <v>3.8557610000000002</v>
      </c>
      <c r="N74">
        <f t="shared" si="10"/>
        <v>4.9835349999999998</v>
      </c>
      <c r="P74">
        <f t="shared" si="11"/>
        <v>4.9835349999999998</v>
      </c>
      <c r="Q74">
        <f t="shared" si="12"/>
        <v>5.5536047937999999</v>
      </c>
      <c r="R74">
        <f t="shared" si="13"/>
        <v>0.32497956980317466</v>
      </c>
    </row>
    <row r="75" spans="1:18" x14ac:dyDescent="0.3">
      <c r="A75">
        <v>73</v>
      </c>
      <c r="B75">
        <v>2016</v>
      </c>
      <c r="C75">
        <v>2</v>
      </c>
      <c r="D75">
        <v>29</v>
      </c>
      <c r="E75">
        <v>5.1658390000000001</v>
      </c>
      <c r="F75">
        <v>5.8835810000000004</v>
      </c>
      <c r="G75">
        <v>6.4834120000000004</v>
      </c>
      <c r="J75">
        <f t="shared" si="7"/>
        <v>7.0928827496000002</v>
      </c>
      <c r="K75">
        <f t="shared" si="8"/>
        <v>10.060327868466924</v>
      </c>
      <c r="M75">
        <f t="shared" si="9"/>
        <v>6.4834120000000004</v>
      </c>
      <c r="N75">
        <f t="shared" si="10"/>
        <v>5.8835810000000004</v>
      </c>
      <c r="P75">
        <f t="shared" si="11"/>
        <v>5.8835810000000004</v>
      </c>
      <c r="Q75">
        <f t="shared" si="12"/>
        <v>7.0928827496000002</v>
      </c>
      <c r="R75">
        <f t="shared" si="13"/>
        <v>1.4624107215856206</v>
      </c>
    </row>
    <row r="76" spans="1:18" x14ac:dyDescent="0.3">
      <c r="A76">
        <v>74</v>
      </c>
      <c r="B76">
        <v>2016</v>
      </c>
      <c r="C76">
        <v>3</v>
      </c>
      <c r="D76">
        <v>31</v>
      </c>
      <c r="E76">
        <v>5.29237</v>
      </c>
      <c r="F76">
        <v>5.9938599999999997</v>
      </c>
      <c r="G76">
        <v>6.2483250000000004</v>
      </c>
      <c r="J76">
        <f t="shared" si="7"/>
        <v>6.9551687849999997</v>
      </c>
      <c r="K76">
        <f t="shared" si="8"/>
        <v>9.3729230228341311</v>
      </c>
      <c r="M76">
        <f t="shared" si="9"/>
        <v>6.2483250000000004</v>
      </c>
      <c r="N76">
        <f t="shared" si="10"/>
        <v>5.9938599999999997</v>
      </c>
      <c r="P76">
        <f t="shared" si="11"/>
        <v>5.9938599999999997</v>
      </c>
      <c r="Q76">
        <f t="shared" si="12"/>
        <v>6.9551687849999997</v>
      </c>
      <c r="R76">
        <f t="shared" si="13"/>
        <v>0.92411458011817615</v>
      </c>
    </row>
    <row r="77" spans="1:18" x14ac:dyDescent="0.3">
      <c r="A77">
        <v>75</v>
      </c>
      <c r="B77">
        <v>2016</v>
      </c>
      <c r="C77">
        <v>4</v>
      </c>
      <c r="D77">
        <v>30</v>
      </c>
      <c r="E77">
        <v>6.2370150000000004</v>
      </c>
      <c r="F77">
        <v>7.9413900000000002</v>
      </c>
      <c r="G77">
        <v>11.784613999999999</v>
      </c>
      <c r="J77">
        <f t="shared" si="7"/>
        <v>10.1983268812</v>
      </c>
      <c r="K77">
        <f t="shared" si="8"/>
        <v>1.2409803834194999</v>
      </c>
      <c r="M77">
        <f t="shared" si="9"/>
        <v>11.784613999999999</v>
      </c>
      <c r="N77">
        <f t="shared" si="10"/>
        <v>7.9413900000000002</v>
      </c>
      <c r="P77">
        <f t="shared" si="11"/>
        <v>7.9413900000000002</v>
      </c>
      <c r="Q77">
        <f t="shared" si="12"/>
        <v>10.1983268812</v>
      </c>
      <c r="R77">
        <f t="shared" si="13"/>
        <v>5.0937640857207818</v>
      </c>
    </row>
    <row r="78" spans="1:18" x14ac:dyDescent="0.3">
      <c r="A78">
        <v>76</v>
      </c>
      <c r="B78">
        <v>2016</v>
      </c>
      <c r="C78">
        <v>5</v>
      </c>
      <c r="D78">
        <v>31</v>
      </c>
      <c r="E78">
        <v>6.9809720000000004</v>
      </c>
      <c r="F78">
        <v>10.368010999999999</v>
      </c>
      <c r="G78">
        <v>13.213153</v>
      </c>
      <c r="J78">
        <f t="shared" si="7"/>
        <v>11.0351650274</v>
      </c>
      <c r="K78">
        <f t="shared" si="8"/>
        <v>1.7229922906919237</v>
      </c>
      <c r="M78">
        <f t="shared" si="9"/>
        <v>13.213153</v>
      </c>
      <c r="N78">
        <f t="shared" si="10"/>
        <v>10.368010999999999</v>
      </c>
      <c r="P78">
        <f t="shared" si="11"/>
        <v>10.368010999999999</v>
      </c>
      <c r="Q78">
        <f t="shared" si="12"/>
        <v>11.0351650274</v>
      </c>
      <c r="R78">
        <f t="shared" si="13"/>
        <v>0.44509449627604064</v>
      </c>
    </row>
    <row r="79" spans="1:18" x14ac:dyDescent="0.3">
      <c r="A79">
        <v>77</v>
      </c>
      <c r="B79">
        <v>2016</v>
      </c>
      <c r="C79">
        <v>6</v>
      </c>
      <c r="D79">
        <v>30</v>
      </c>
      <c r="E79">
        <v>7.4267440000000002</v>
      </c>
      <c r="F79">
        <v>13.459146</v>
      </c>
      <c r="G79">
        <v>15.936356999999999</v>
      </c>
      <c r="J79">
        <f t="shared" si="7"/>
        <v>12.6304179306</v>
      </c>
      <c r="K79">
        <f t="shared" si="8"/>
        <v>19.393128641720171</v>
      </c>
      <c r="M79">
        <f t="shared" si="9"/>
        <v>15.936356999999999</v>
      </c>
      <c r="N79">
        <f t="shared" si="10"/>
        <v>13.459146</v>
      </c>
      <c r="P79">
        <f t="shared" si="11"/>
        <v>13.459146</v>
      </c>
      <c r="Q79">
        <f t="shared" si="12"/>
        <v>12.6304179306</v>
      </c>
      <c r="R79">
        <f t="shared" si="13"/>
        <v>0.68679021301145171</v>
      </c>
    </row>
    <row r="80" spans="1:18" x14ac:dyDescent="0.3">
      <c r="A80">
        <v>78</v>
      </c>
      <c r="B80">
        <v>2016</v>
      </c>
      <c r="C80">
        <v>7</v>
      </c>
      <c r="D80">
        <v>31</v>
      </c>
      <c r="E80">
        <v>7.846743</v>
      </c>
      <c r="F80">
        <v>15.561928</v>
      </c>
      <c r="G80">
        <v>17.003278999999999</v>
      </c>
      <c r="J80">
        <f t="shared" si="7"/>
        <v>13.255420838199999</v>
      </c>
      <c r="K80">
        <f t="shared" si="8"/>
        <v>42.335127957516576</v>
      </c>
      <c r="M80">
        <f t="shared" si="9"/>
        <v>17.003278999999999</v>
      </c>
      <c r="N80">
        <f t="shared" si="10"/>
        <v>15.561928</v>
      </c>
      <c r="P80">
        <f t="shared" si="11"/>
        <v>15.561928</v>
      </c>
      <c r="Q80">
        <f t="shared" si="12"/>
        <v>13.255420838199999</v>
      </c>
      <c r="R80">
        <f t="shared" si="13"/>
        <v>5.3199752874346951</v>
      </c>
    </row>
    <row r="81" spans="1:18" x14ac:dyDescent="0.3">
      <c r="A81">
        <v>79</v>
      </c>
      <c r="B81">
        <v>2016</v>
      </c>
      <c r="C81">
        <v>8</v>
      </c>
      <c r="D81">
        <v>31</v>
      </c>
      <c r="E81">
        <v>8.1649879999999992</v>
      </c>
      <c r="F81">
        <v>16.301983</v>
      </c>
      <c r="G81">
        <v>19.387356</v>
      </c>
      <c r="J81">
        <f t="shared" si="7"/>
        <v>14.6520131448</v>
      </c>
      <c r="K81">
        <f t="shared" si="8"/>
        <v>52.513211694196293</v>
      </c>
      <c r="M81">
        <f t="shared" si="9"/>
        <v>19.387356</v>
      </c>
      <c r="N81">
        <f t="shared" si="10"/>
        <v>16.301983</v>
      </c>
      <c r="P81">
        <f t="shared" si="11"/>
        <v>16.301983</v>
      </c>
      <c r="Q81">
        <f t="shared" si="12"/>
        <v>14.6520131448</v>
      </c>
      <c r="R81">
        <f t="shared" si="13"/>
        <v>2.7224005230687096</v>
      </c>
    </row>
    <row r="82" spans="1:18" x14ac:dyDescent="0.3">
      <c r="A82">
        <v>80</v>
      </c>
      <c r="B82">
        <v>2016</v>
      </c>
      <c r="C82">
        <v>9</v>
      </c>
      <c r="D82">
        <v>30</v>
      </c>
      <c r="E82">
        <v>7.0741360000000002</v>
      </c>
      <c r="F82">
        <v>12.822082999999999</v>
      </c>
      <c r="G82">
        <v>13.909335</v>
      </c>
      <c r="J82">
        <f t="shared" si="7"/>
        <v>11.442988443000001</v>
      </c>
      <c r="K82">
        <f t="shared" si="8"/>
        <v>14.188028959753698</v>
      </c>
      <c r="M82">
        <f t="shared" si="9"/>
        <v>13.909335</v>
      </c>
      <c r="N82">
        <f t="shared" si="10"/>
        <v>12.822082999999999</v>
      </c>
      <c r="P82">
        <f t="shared" si="11"/>
        <v>12.822082999999999</v>
      </c>
      <c r="Q82">
        <f t="shared" si="12"/>
        <v>11.442988443000001</v>
      </c>
      <c r="R82">
        <f t="shared" si="13"/>
        <v>1.9019017971470218</v>
      </c>
    </row>
    <row r="83" spans="1:18" x14ac:dyDescent="0.3">
      <c r="A83">
        <v>81</v>
      </c>
      <c r="B83">
        <v>2016</v>
      </c>
      <c r="C83">
        <v>10</v>
      </c>
      <c r="D83">
        <v>31</v>
      </c>
      <c r="E83">
        <v>5.3955099999999998</v>
      </c>
      <c r="F83">
        <v>9.9084380000000003</v>
      </c>
      <c r="G83">
        <v>9.1835649999999998</v>
      </c>
      <c r="J83">
        <f t="shared" si="7"/>
        <v>8.674632377</v>
      </c>
      <c r="K83">
        <f t="shared" si="8"/>
        <v>0.72770284882231528</v>
      </c>
      <c r="M83">
        <f t="shared" si="9"/>
        <v>9.1835649999999998</v>
      </c>
      <c r="N83">
        <f t="shared" si="10"/>
        <v>9.9084380000000003</v>
      </c>
      <c r="P83">
        <f t="shared" si="11"/>
        <v>9.9084380000000003</v>
      </c>
      <c r="Q83">
        <f t="shared" si="12"/>
        <v>8.674632377</v>
      </c>
      <c r="R83">
        <f t="shared" si="13"/>
        <v>1.5222763153464189</v>
      </c>
    </row>
    <row r="84" spans="1:18" x14ac:dyDescent="0.3">
      <c r="A84">
        <v>82</v>
      </c>
      <c r="B84">
        <v>2016</v>
      </c>
      <c r="C84">
        <v>11</v>
      </c>
      <c r="D84">
        <v>30</v>
      </c>
      <c r="E84">
        <v>5.1544169999999996</v>
      </c>
      <c r="F84">
        <v>8.2723960000000005</v>
      </c>
      <c r="G84">
        <v>7.7611720000000002</v>
      </c>
      <c r="J84">
        <f t="shared" si="7"/>
        <v>7.8413945576000001</v>
      </c>
      <c r="K84">
        <f t="shared" si="8"/>
        <v>0.61306862766924008</v>
      </c>
      <c r="M84">
        <f t="shared" si="9"/>
        <v>7.7611720000000002</v>
      </c>
      <c r="N84">
        <f t="shared" si="10"/>
        <v>8.2723960000000005</v>
      </c>
      <c r="P84">
        <f t="shared" si="11"/>
        <v>8.2723960000000005</v>
      </c>
      <c r="Q84">
        <f t="shared" si="12"/>
        <v>7.8413945576000001</v>
      </c>
      <c r="R84">
        <f t="shared" si="13"/>
        <v>0.18576224335088085</v>
      </c>
    </row>
    <row r="85" spans="1:18" x14ac:dyDescent="0.3">
      <c r="A85">
        <v>83</v>
      </c>
      <c r="B85">
        <v>2016</v>
      </c>
      <c r="C85">
        <v>12</v>
      </c>
      <c r="D85">
        <v>31</v>
      </c>
      <c r="E85">
        <v>4.8187790000000001</v>
      </c>
      <c r="F85">
        <v>5.093515</v>
      </c>
      <c r="G85">
        <v>0.39364500000000002</v>
      </c>
      <c r="J85">
        <f t="shared" si="7"/>
        <v>3.5254972410000001</v>
      </c>
      <c r="K85">
        <f t="shared" si="8"/>
        <v>15.696397976056074</v>
      </c>
      <c r="M85">
        <f t="shared" si="9"/>
        <v>0.39364500000000002</v>
      </c>
      <c r="N85">
        <f t="shared" si="10"/>
        <v>5.093515</v>
      </c>
      <c r="P85">
        <f t="shared" si="11"/>
        <v>5.093515</v>
      </c>
      <c r="Q85">
        <f t="shared" si="12"/>
        <v>3.5254972410000001</v>
      </c>
      <c r="R85">
        <f t="shared" si="13"/>
        <v>2.4586796925393819</v>
      </c>
    </row>
    <row r="86" spans="1:18" x14ac:dyDescent="0.3">
      <c r="A86">
        <v>84</v>
      </c>
      <c r="B86">
        <v>2017</v>
      </c>
      <c r="C86">
        <v>1</v>
      </c>
      <c r="D86">
        <v>31</v>
      </c>
      <c r="E86">
        <v>4.3940149999999996</v>
      </c>
      <c r="F86">
        <v>3.808535</v>
      </c>
      <c r="G86">
        <v>-10.344035</v>
      </c>
      <c r="J86">
        <f t="shared" si="7"/>
        <v>3.2949000000000002</v>
      </c>
      <c r="K86">
        <f t="shared" si="8"/>
        <v>27.529413837940147</v>
      </c>
      <c r="M86">
        <f t="shared" si="9"/>
        <v>-10.344035</v>
      </c>
      <c r="N86">
        <f t="shared" si="10"/>
        <v>3.808535</v>
      </c>
      <c r="P86">
        <f t="shared" si="11"/>
        <v>3.808535</v>
      </c>
      <c r="Q86">
        <f t="shared" si="12"/>
        <v>3.2949000000000002</v>
      </c>
      <c r="R86">
        <f t="shared" si="13"/>
        <v>0.26382091322499984</v>
      </c>
    </row>
    <row r="87" spans="1:18" x14ac:dyDescent="0.3">
      <c r="A87">
        <v>85</v>
      </c>
      <c r="B87">
        <v>2017</v>
      </c>
      <c r="C87">
        <v>2</v>
      </c>
      <c r="D87">
        <v>28</v>
      </c>
      <c r="E87">
        <v>4.8048799999999998</v>
      </c>
      <c r="F87">
        <v>5.1422619999999997</v>
      </c>
      <c r="G87">
        <v>-3.1227</v>
      </c>
      <c r="J87">
        <f t="shared" si="7"/>
        <v>3.2949000000000002</v>
      </c>
      <c r="K87">
        <f t="shared" si="8"/>
        <v>15.312515888175799</v>
      </c>
      <c r="M87">
        <f t="shared" si="9"/>
        <v>-3.1227</v>
      </c>
      <c r="N87">
        <f t="shared" si="10"/>
        <v>5.1422619999999997</v>
      </c>
      <c r="P87">
        <f t="shared" si="11"/>
        <v>5.1422619999999997</v>
      </c>
      <c r="Q87">
        <f t="shared" si="12"/>
        <v>3.2949000000000002</v>
      </c>
      <c r="R87">
        <f t="shared" si="13"/>
        <v>3.4127463590439984</v>
      </c>
    </row>
    <row r="88" spans="1:18" x14ac:dyDescent="0.3">
      <c r="A88">
        <v>86</v>
      </c>
      <c r="B88">
        <v>2017</v>
      </c>
      <c r="C88">
        <v>3</v>
      </c>
      <c r="D88">
        <v>31</v>
      </c>
      <c r="E88">
        <v>5.1158020000000004</v>
      </c>
      <c r="F88">
        <v>5.3439209999999999</v>
      </c>
      <c r="G88">
        <v>2.5587610000000001</v>
      </c>
      <c r="J88">
        <f t="shared" si="7"/>
        <v>4.7938221938000005</v>
      </c>
      <c r="K88">
        <f t="shared" si="8"/>
        <v>13.774950108713224</v>
      </c>
      <c r="M88">
        <f t="shared" si="9"/>
        <v>2.5587610000000001</v>
      </c>
      <c r="N88">
        <f t="shared" si="10"/>
        <v>5.3439209999999999</v>
      </c>
      <c r="P88">
        <f t="shared" si="11"/>
        <v>5.3439209999999999</v>
      </c>
      <c r="Q88">
        <f t="shared" si="12"/>
        <v>4.7938221938000005</v>
      </c>
      <c r="R88">
        <f t="shared" si="13"/>
        <v>0.30260869658266448</v>
      </c>
    </row>
    <row r="89" spans="1:18" x14ac:dyDescent="0.3">
      <c r="A89">
        <v>87</v>
      </c>
      <c r="B89">
        <v>2017</v>
      </c>
      <c r="C89">
        <v>4</v>
      </c>
      <c r="D89">
        <v>30</v>
      </c>
      <c r="E89">
        <v>5.4144880000000004</v>
      </c>
      <c r="F89">
        <v>6.1178819999999998</v>
      </c>
      <c r="G89">
        <v>7.0563940000000001</v>
      </c>
      <c r="J89">
        <f t="shared" si="7"/>
        <v>7.4285356052000004</v>
      </c>
      <c r="K89">
        <f t="shared" si="8"/>
        <v>8.6289120706028353</v>
      </c>
      <c r="M89">
        <f t="shared" si="9"/>
        <v>7.0563940000000001</v>
      </c>
      <c r="N89">
        <f t="shared" si="10"/>
        <v>6.1178819999999998</v>
      </c>
      <c r="P89">
        <f t="shared" si="11"/>
        <v>6.1178819999999998</v>
      </c>
      <c r="Q89">
        <f t="shared" si="12"/>
        <v>7.4285356052000004</v>
      </c>
      <c r="R89">
        <f t="shared" si="13"/>
        <v>1.7178128728237592</v>
      </c>
    </row>
    <row r="90" spans="1:18" x14ac:dyDescent="0.3">
      <c r="A90">
        <v>88</v>
      </c>
      <c r="B90">
        <v>2017</v>
      </c>
      <c r="C90">
        <v>5</v>
      </c>
      <c r="D90">
        <v>31</v>
      </c>
      <c r="E90">
        <v>6.2581600000000002</v>
      </c>
      <c r="F90">
        <v>8.1831309999999995</v>
      </c>
      <c r="G90">
        <v>13.013603</v>
      </c>
      <c r="J90">
        <f t="shared" si="7"/>
        <v>10.918268637400001</v>
      </c>
      <c r="K90">
        <f t="shared" si="8"/>
        <v>0.7608235353511863</v>
      </c>
      <c r="M90">
        <f t="shared" si="9"/>
        <v>13.013603</v>
      </c>
      <c r="N90">
        <f t="shared" si="10"/>
        <v>8.1831309999999995</v>
      </c>
      <c r="P90">
        <f t="shared" si="11"/>
        <v>8.1831309999999995</v>
      </c>
      <c r="Q90">
        <f t="shared" si="12"/>
        <v>10.918268637400001</v>
      </c>
      <c r="R90">
        <f t="shared" si="13"/>
        <v>7.4809778955220603</v>
      </c>
    </row>
    <row r="91" spans="1:18" x14ac:dyDescent="0.3">
      <c r="A91">
        <v>89</v>
      </c>
      <c r="B91">
        <v>2017</v>
      </c>
      <c r="C91">
        <v>6</v>
      </c>
      <c r="D91">
        <v>30</v>
      </c>
      <c r="E91">
        <v>7.1466219999999998</v>
      </c>
      <c r="F91">
        <v>11.747901000000001</v>
      </c>
      <c r="G91">
        <v>18.620273999999998</v>
      </c>
      <c r="J91">
        <f t="shared" si="7"/>
        <v>14.202656509199999</v>
      </c>
      <c r="K91">
        <f t="shared" si="8"/>
        <v>7.2496532301854471</v>
      </c>
      <c r="M91">
        <f t="shared" si="9"/>
        <v>18.620273999999998</v>
      </c>
      <c r="N91">
        <f t="shared" si="10"/>
        <v>11.747901000000001</v>
      </c>
      <c r="P91">
        <f t="shared" si="11"/>
        <v>11.747901000000001</v>
      </c>
      <c r="Q91">
        <f t="shared" si="12"/>
        <v>14.202656509199999</v>
      </c>
      <c r="R91">
        <f t="shared" si="13"/>
        <v>6.0258246099477422</v>
      </c>
    </row>
    <row r="92" spans="1:18" x14ac:dyDescent="0.3">
      <c r="A92">
        <v>90</v>
      </c>
      <c r="B92">
        <v>2017</v>
      </c>
      <c r="C92">
        <v>7</v>
      </c>
      <c r="D92">
        <v>31</v>
      </c>
      <c r="E92">
        <v>8.2498620000000003</v>
      </c>
      <c r="F92">
        <v>15.931585</v>
      </c>
      <c r="G92">
        <v>24.936851999999998</v>
      </c>
      <c r="J92">
        <f t="shared" si="7"/>
        <v>17.902907901599999</v>
      </c>
      <c r="K92">
        <f t="shared" si="8"/>
        <v>47.282154072141076</v>
      </c>
      <c r="M92">
        <f t="shared" si="9"/>
        <v>24.936851999999998</v>
      </c>
      <c r="N92">
        <f t="shared" si="10"/>
        <v>15.931585</v>
      </c>
      <c r="P92">
        <f t="shared" si="11"/>
        <v>15.931585</v>
      </c>
      <c r="Q92">
        <f t="shared" si="12"/>
        <v>17.902907901599999</v>
      </c>
      <c r="R92">
        <f t="shared" si="13"/>
        <v>3.8861139823726392</v>
      </c>
    </row>
    <row r="93" spans="1:18" x14ac:dyDescent="0.3">
      <c r="A93">
        <v>91</v>
      </c>
      <c r="B93">
        <v>2017</v>
      </c>
      <c r="C93">
        <v>8</v>
      </c>
      <c r="D93">
        <v>31</v>
      </c>
      <c r="E93">
        <v>7.6225909999999999</v>
      </c>
      <c r="F93">
        <v>16.562736999999998</v>
      </c>
      <c r="G93">
        <v>20.501259000000001</v>
      </c>
      <c r="J93">
        <f t="shared" si="7"/>
        <v>15.3045375222</v>
      </c>
      <c r="K93">
        <f t="shared" si="8"/>
        <v>56.360364220341047</v>
      </c>
      <c r="M93">
        <f t="shared" si="9"/>
        <v>20.501259000000001</v>
      </c>
      <c r="N93">
        <f t="shared" si="10"/>
        <v>16.562736999999998</v>
      </c>
      <c r="P93">
        <f t="shared" si="11"/>
        <v>16.562736999999998</v>
      </c>
      <c r="Q93">
        <f t="shared" si="12"/>
        <v>15.3045375222</v>
      </c>
      <c r="R93">
        <f t="shared" si="13"/>
        <v>1.5830659259361879</v>
      </c>
    </row>
    <row r="94" spans="1:18" x14ac:dyDescent="0.3">
      <c r="A94">
        <v>92</v>
      </c>
      <c r="B94">
        <v>2017</v>
      </c>
      <c r="C94">
        <v>9</v>
      </c>
      <c r="D94">
        <v>30</v>
      </c>
      <c r="E94">
        <v>6.5297140000000002</v>
      </c>
      <c r="F94">
        <v>13.422396000000001</v>
      </c>
      <c r="G94">
        <v>14.604751</v>
      </c>
      <c r="J94">
        <f t="shared" si="7"/>
        <v>11.8503631358</v>
      </c>
      <c r="K94">
        <f t="shared" si="8"/>
        <v>19.070802623039619</v>
      </c>
      <c r="M94">
        <f t="shared" si="9"/>
        <v>14.604751</v>
      </c>
      <c r="N94">
        <f t="shared" si="10"/>
        <v>13.422396000000001</v>
      </c>
      <c r="P94">
        <f t="shared" si="11"/>
        <v>13.422396000000001</v>
      </c>
      <c r="Q94">
        <f t="shared" si="12"/>
        <v>11.8503631358</v>
      </c>
      <c r="R94">
        <f t="shared" si="13"/>
        <v>2.4712873261248576</v>
      </c>
    </row>
    <row r="95" spans="1:18" x14ac:dyDescent="0.3">
      <c r="A95">
        <v>93</v>
      </c>
      <c r="B95">
        <v>2017</v>
      </c>
      <c r="C95">
        <v>10</v>
      </c>
      <c r="D95">
        <v>31</v>
      </c>
      <c r="E95">
        <v>5.3447750000000003</v>
      </c>
      <c r="F95">
        <v>8.4957209999999996</v>
      </c>
      <c r="G95">
        <v>7.2975659999999998</v>
      </c>
      <c r="J95">
        <f t="shared" si="7"/>
        <v>7.5698141628000002</v>
      </c>
      <c r="K95">
        <f t="shared" si="8"/>
        <v>0.31322154387988949</v>
      </c>
      <c r="M95">
        <f t="shared" si="9"/>
        <v>7.2975659999999998</v>
      </c>
      <c r="N95">
        <f t="shared" si="10"/>
        <v>8.4957209999999996</v>
      </c>
      <c r="P95">
        <f t="shared" si="11"/>
        <v>8.4957209999999996</v>
      </c>
      <c r="Q95">
        <f t="shared" si="12"/>
        <v>7.5698141628000002</v>
      </c>
      <c r="R95">
        <f t="shared" si="13"/>
        <v>0.85730347117370631</v>
      </c>
    </row>
    <row r="96" spans="1:18" x14ac:dyDescent="0.3">
      <c r="A96">
        <v>94</v>
      </c>
      <c r="B96">
        <v>2017</v>
      </c>
      <c r="C96">
        <v>11</v>
      </c>
      <c r="D96">
        <v>30</v>
      </c>
      <c r="E96">
        <v>4.818009</v>
      </c>
      <c r="F96">
        <v>6.7252989999999997</v>
      </c>
      <c r="G96">
        <v>-0.246724</v>
      </c>
      <c r="J96">
        <f t="shared" si="7"/>
        <v>3.2949000000000002</v>
      </c>
      <c r="K96">
        <f t="shared" si="8"/>
        <v>5.4292914039062978</v>
      </c>
      <c r="M96">
        <f t="shared" si="9"/>
        <v>-0.246724</v>
      </c>
      <c r="N96">
        <f t="shared" si="10"/>
        <v>6.7252989999999997</v>
      </c>
      <c r="P96">
        <f t="shared" si="11"/>
        <v>6.7252989999999997</v>
      </c>
      <c r="Q96">
        <f t="shared" si="12"/>
        <v>3.2949000000000002</v>
      </c>
      <c r="R96">
        <f t="shared" si="13"/>
        <v>11.767637299200997</v>
      </c>
    </row>
    <row r="97" spans="1:18" x14ac:dyDescent="0.3">
      <c r="A97">
        <v>95</v>
      </c>
      <c r="B97">
        <v>2017</v>
      </c>
      <c r="C97">
        <v>12</v>
      </c>
      <c r="D97">
        <v>31</v>
      </c>
      <c r="E97">
        <v>4.5630990000000002</v>
      </c>
      <c r="F97">
        <v>4.4009349999999996</v>
      </c>
      <c r="G97">
        <v>-4.8293850000000003</v>
      </c>
      <c r="J97">
        <f t="shared" si="7"/>
        <v>3.2949000000000002</v>
      </c>
      <c r="K97">
        <f t="shared" si="8"/>
        <v>21.663886098510524</v>
      </c>
      <c r="M97">
        <f t="shared" si="9"/>
        <v>-4.8293850000000003</v>
      </c>
      <c r="N97">
        <f t="shared" si="10"/>
        <v>4.4009349999999996</v>
      </c>
      <c r="P97">
        <f t="shared" si="11"/>
        <v>4.4009349999999996</v>
      </c>
      <c r="Q97">
        <f t="shared" si="12"/>
        <v>3.2949000000000002</v>
      </c>
      <c r="R97">
        <f t="shared" si="13"/>
        <v>1.2233134212249988</v>
      </c>
    </row>
    <row r="98" spans="1:18" x14ac:dyDescent="0.3">
      <c r="A98">
        <v>96</v>
      </c>
      <c r="B98">
        <v>2018</v>
      </c>
      <c r="C98">
        <v>1</v>
      </c>
      <c r="D98">
        <v>31</v>
      </c>
      <c r="E98">
        <v>5.0076000000000001</v>
      </c>
      <c r="F98">
        <v>6.1181070000000002</v>
      </c>
      <c r="G98">
        <v>5.5795919999999999</v>
      </c>
      <c r="J98">
        <f t="shared" si="7"/>
        <v>6.5634249936</v>
      </c>
      <c r="K98">
        <f t="shared" si="8"/>
        <v>8.6275902457819988</v>
      </c>
      <c r="M98">
        <f t="shared" si="9"/>
        <v>5.5795919999999999</v>
      </c>
      <c r="N98">
        <f t="shared" si="10"/>
        <v>6.1181070000000002</v>
      </c>
      <c r="P98">
        <f t="shared" si="11"/>
        <v>6.1181070000000002</v>
      </c>
      <c r="Q98">
        <f t="shared" si="12"/>
        <v>6.5634249936</v>
      </c>
      <c r="R98">
        <f t="shared" si="13"/>
        <v>0.19830811542392945</v>
      </c>
    </row>
    <row r="99" spans="1:18" x14ac:dyDescent="0.3">
      <c r="A99">
        <v>97</v>
      </c>
      <c r="B99">
        <v>2018</v>
      </c>
      <c r="C99">
        <v>2</v>
      </c>
      <c r="D99">
        <v>28</v>
      </c>
      <c r="E99">
        <v>5.1185080000000003</v>
      </c>
      <c r="F99">
        <v>4.2502230000000001</v>
      </c>
      <c r="G99">
        <v>2.5498029999999998</v>
      </c>
      <c r="H99" s="3" t="s">
        <v>7</v>
      </c>
      <c r="I99">
        <v>2.7461000000000002</v>
      </c>
      <c r="J99">
        <f t="shared" si="7"/>
        <v>4.7885745974000002</v>
      </c>
      <c r="K99">
        <f t="shared" si="8"/>
        <v>23.089562536615556</v>
      </c>
      <c r="M99">
        <f t="shared" si="9"/>
        <v>2.5498029999999998</v>
      </c>
      <c r="N99">
        <f t="shared" si="10"/>
        <v>4.2502230000000001</v>
      </c>
      <c r="P99">
        <f t="shared" si="11"/>
        <v>4.2502230000000001</v>
      </c>
      <c r="Q99">
        <f t="shared" si="12"/>
        <v>4.7885745974000002</v>
      </c>
      <c r="R99">
        <f t="shared" si="13"/>
        <v>0.28982244242313188</v>
      </c>
    </row>
    <row r="100" spans="1:18" x14ac:dyDescent="0.3">
      <c r="A100">
        <v>98</v>
      </c>
      <c r="B100">
        <v>2018</v>
      </c>
      <c r="C100">
        <v>3</v>
      </c>
      <c r="D100">
        <v>31</v>
      </c>
      <c r="E100">
        <v>5.3581110000000001</v>
      </c>
      <c r="F100">
        <v>4.8250279999999997</v>
      </c>
      <c r="G100">
        <v>5.5082599999999999</v>
      </c>
      <c r="H100" s="3" t="s">
        <v>8</v>
      </c>
      <c r="I100">
        <v>0.95009999999999994</v>
      </c>
      <c r="J100">
        <f t="shared" si="7"/>
        <v>6.5216387080000002</v>
      </c>
      <c r="K100">
        <f t="shared" si="8"/>
        <v>17.895903347685095</v>
      </c>
      <c r="M100">
        <f t="shared" si="9"/>
        <v>5.5082599999999999</v>
      </c>
      <c r="N100">
        <f t="shared" si="10"/>
        <v>4.8250279999999997</v>
      </c>
      <c r="P100">
        <f t="shared" si="11"/>
        <v>4.8250279999999997</v>
      </c>
      <c r="Q100">
        <f t="shared" si="12"/>
        <v>6.5216387080000002</v>
      </c>
      <c r="R100">
        <f t="shared" si="13"/>
        <v>2.8784878945002634</v>
      </c>
    </row>
    <row r="101" spans="1:18" x14ac:dyDescent="0.3">
      <c r="A101">
        <v>99</v>
      </c>
      <c r="B101">
        <v>2018</v>
      </c>
      <c r="C101">
        <v>4</v>
      </c>
      <c r="D101">
        <v>30</v>
      </c>
      <c r="E101">
        <v>5.8127190000000004</v>
      </c>
      <c r="F101">
        <v>6.2287509999999999</v>
      </c>
      <c r="G101">
        <v>9.0376259999999995</v>
      </c>
      <c r="H101" s="3" t="s">
        <v>10</v>
      </c>
      <c r="I101">
        <f>(1/12)*SQRT(SUM(K2:K109))</f>
        <v>3.6250930998980344</v>
      </c>
      <c r="J101">
        <f t="shared" si="7"/>
        <v>8.5891413107999988</v>
      </c>
      <c r="K101">
        <f t="shared" si="8"/>
        <v>7.989848411078964</v>
      </c>
      <c r="M101">
        <f t="shared" si="9"/>
        <v>9.0376259999999995</v>
      </c>
      <c r="N101">
        <f t="shared" si="10"/>
        <v>6.2287509999999999</v>
      </c>
      <c r="P101">
        <f t="shared" si="11"/>
        <v>6.2287509999999999</v>
      </c>
      <c r="Q101">
        <f t="shared" si="12"/>
        <v>8.5891413107999988</v>
      </c>
      <c r="R101">
        <f t="shared" si="13"/>
        <v>5.5714424193185152</v>
      </c>
    </row>
    <row r="102" spans="1:18" x14ac:dyDescent="0.3">
      <c r="A102">
        <v>100</v>
      </c>
      <c r="B102">
        <v>2018</v>
      </c>
      <c r="C102">
        <v>5</v>
      </c>
      <c r="D102">
        <v>31</v>
      </c>
      <c r="E102">
        <v>7.3695170000000001</v>
      </c>
      <c r="F102">
        <v>10.341208999999999</v>
      </c>
      <c r="G102">
        <v>14.467637</v>
      </c>
      <c r="H102" s="3" t="s">
        <v>12</v>
      </c>
      <c r="I102">
        <f>(1/12)*SQRT(SUM(R2:R109))</f>
        <v>1.1853006096424226</v>
      </c>
      <c r="J102">
        <f t="shared" si="7"/>
        <v>11.770041754599999</v>
      </c>
      <c r="K102">
        <f t="shared" si="8"/>
        <v>1.6533485260875904</v>
      </c>
      <c r="M102">
        <f t="shared" si="9"/>
        <v>14.467637</v>
      </c>
      <c r="N102">
        <f t="shared" si="10"/>
        <v>10.341208999999999</v>
      </c>
      <c r="P102">
        <f t="shared" si="11"/>
        <v>10.341208999999999</v>
      </c>
      <c r="Q102">
        <f t="shared" si="12"/>
        <v>11.770041754599999</v>
      </c>
      <c r="R102">
        <f t="shared" si="13"/>
        <v>2.0415630406178242</v>
      </c>
    </row>
    <row r="103" spans="1:18" x14ac:dyDescent="0.3">
      <c r="A103">
        <v>101</v>
      </c>
      <c r="B103">
        <v>2018</v>
      </c>
      <c r="C103">
        <v>6</v>
      </c>
      <c r="D103">
        <v>30</v>
      </c>
      <c r="E103">
        <v>7.3800800000000004</v>
      </c>
      <c r="F103">
        <v>12.749307</v>
      </c>
      <c r="G103">
        <v>15.423711000000001</v>
      </c>
      <c r="J103">
        <f t="shared" si="7"/>
        <v>12.3301099038</v>
      </c>
      <c r="K103">
        <f t="shared" si="8"/>
        <v>13.645074586181998</v>
      </c>
      <c r="M103">
        <f t="shared" si="9"/>
        <v>15.423711000000001</v>
      </c>
      <c r="N103">
        <f t="shared" si="10"/>
        <v>12.749307</v>
      </c>
      <c r="P103">
        <f t="shared" si="11"/>
        <v>12.749307</v>
      </c>
      <c r="Q103">
        <f t="shared" si="12"/>
        <v>12.3301099038</v>
      </c>
      <c r="R103">
        <f t="shared" si="13"/>
        <v>0.17572620546251169</v>
      </c>
    </row>
    <row r="104" spans="1:18" x14ac:dyDescent="0.3">
      <c r="A104">
        <v>102</v>
      </c>
      <c r="B104">
        <v>2018</v>
      </c>
      <c r="C104">
        <v>7</v>
      </c>
      <c r="D104">
        <v>31</v>
      </c>
      <c r="E104">
        <v>8.407959</v>
      </c>
      <c r="F104">
        <v>16.671403999999999</v>
      </c>
      <c r="G104">
        <v>20.496765</v>
      </c>
      <c r="J104">
        <f t="shared" si="7"/>
        <v>15.301904937</v>
      </c>
      <c r="K104">
        <f t="shared" si="8"/>
        <v>58.003776013478408</v>
      </c>
      <c r="M104">
        <f t="shared" si="9"/>
        <v>20.496765</v>
      </c>
      <c r="N104">
        <f t="shared" si="10"/>
        <v>16.671403999999999</v>
      </c>
      <c r="P104">
        <f t="shared" si="11"/>
        <v>16.671403999999999</v>
      </c>
      <c r="Q104">
        <f t="shared" si="12"/>
        <v>15.301904937</v>
      </c>
      <c r="R104">
        <f t="shared" si="13"/>
        <v>1.8755276835578758</v>
      </c>
    </row>
    <row r="105" spans="1:18" x14ac:dyDescent="0.3">
      <c r="A105">
        <v>103</v>
      </c>
      <c r="B105">
        <v>2018</v>
      </c>
      <c r="C105">
        <v>8</v>
      </c>
      <c r="D105">
        <v>31</v>
      </c>
      <c r="E105">
        <v>8.2837960000000006</v>
      </c>
      <c r="F105">
        <v>16.85783</v>
      </c>
      <c r="G105">
        <v>19.262259</v>
      </c>
      <c r="J105">
        <f t="shared" si="7"/>
        <v>14.578731322199999</v>
      </c>
      <c r="K105">
        <f t="shared" si="8"/>
        <v>60.878179332298757</v>
      </c>
      <c r="M105">
        <f t="shared" si="9"/>
        <v>19.262259</v>
      </c>
      <c r="N105">
        <f t="shared" si="10"/>
        <v>16.85783</v>
      </c>
      <c r="P105">
        <f t="shared" si="11"/>
        <v>16.85783</v>
      </c>
      <c r="Q105">
        <f t="shared" si="12"/>
        <v>14.578731322199999</v>
      </c>
      <c r="R105">
        <f t="shared" si="13"/>
        <v>5.19429078314971</v>
      </c>
    </row>
    <row r="106" spans="1:18" x14ac:dyDescent="0.3">
      <c r="A106">
        <v>104</v>
      </c>
      <c r="B106">
        <v>2018</v>
      </c>
      <c r="C106">
        <v>9</v>
      </c>
      <c r="D106">
        <v>30</v>
      </c>
      <c r="E106">
        <v>7.0831480000000004</v>
      </c>
      <c r="F106">
        <v>12.116732000000001</v>
      </c>
      <c r="G106">
        <v>14.452723000000001</v>
      </c>
      <c r="J106">
        <f t="shared" si="7"/>
        <v>11.7613051334</v>
      </c>
      <c r="K106">
        <f t="shared" si="8"/>
        <v>9.371857756492652</v>
      </c>
      <c r="M106">
        <f t="shared" si="9"/>
        <v>14.452723000000001</v>
      </c>
      <c r="N106">
        <f t="shared" si="10"/>
        <v>12.116732000000001</v>
      </c>
      <c r="P106">
        <f t="shared" si="11"/>
        <v>12.116732000000001</v>
      </c>
      <c r="Q106">
        <f t="shared" si="12"/>
        <v>11.7613051334</v>
      </c>
      <c r="R106">
        <f t="shared" si="13"/>
        <v>0.12632825750109436</v>
      </c>
    </row>
    <row r="107" spans="1:18" x14ac:dyDescent="0.3">
      <c r="A107">
        <v>105</v>
      </c>
      <c r="B107">
        <v>2018</v>
      </c>
      <c r="C107">
        <v>10</v>
      </c>
      <c r="D107">
        <v>31</v>
      </c>
      <c r="E107">
        <v>5.938123</v>
      </c>
      <c r="F107">
        <v>9.4111759999999993</v>
      </c>
      <c r="G107">
        <v>11.042744000000001</v>
      </c>
      <c r="J107">
        <f t="shared" si="7"/>
        <v>9.7637394352000015</v>
      </c>
      <c r="K107">
        <f t="shared" si="8"/>
        <v>0.12658866543775879</v>
      </c>
      <c r="M107">
        <f t="shared" si="9"/>
        <v>11.042744000000001</v>
      </c>
      <c r="N107">
        <f t="shared" si="10"/>
        <v>9.4111759999999993</v>
      </c>
      <c r="P107">
        <f t="shared" si="11"/>
        <v>9.4111759999999993</v>
      </c>
      <c r="Q107">
        <f t="shared" si="12"/>
        <v>9.7637394352000015</v>
      </c>
      <c r="R107">
        <f t="shared" si="13"/>
        <v>0.12430097584002617</v>
      </c>
    </row>
    <row r="108" spans="1:18" x14ac:dyDescent="0.3">
      <c r="A108">
        <v>106</v>
      </c>
      <c r="B108">
        <v>2018</v>
      </c>
      <c r="C108">
        <v>11</v>
      </c>
      <c r="D108">
        <v>30</v>
      </c>
      <c r="E108">
        <v>5.1767469999999998</v>
      </c>
      <c r="F108">
        <v>6.3036919999999999</v>
      </c>
      <c r="G108">
        <v>6.3645849999999999</v>
      </c>
      <c r="J108">
        <f t="shared" si="7"/>
        <v>7.0232738929999998</v>
      </c>
      <c r="K108">
        <f t="shared" si="8"/>
        <v>7.5718033085237604</v>
      </c>
      <c r="M108">
        <f t="shared" si="9"/>
        <v>6.3645849999999999</v>
      </c>
      <c r="N108">
        <f t="shared" si="10"/>
        <v>6.3036919999999999</v>
      </c>
      <c r="P108">
        <f t="shared" si="11"/>
        <v>6.3036919999999999</v>
      </c>
      <c r="Q108">
        <f t="shared" si="12"/>
        <v>7.0232738929999998</v>
      </c>
      <c r="R108">
        <f t="shared" si="13"/>
        <v>0.51779810073346344</v>
      </c>
    </row>
    <row r="109" spans="1:18" x14ac:dyDescent="0.3">
      <c r="A109">
        <v>107</v>
      </c>
      <c r="B109">
        <v>2018</v>
      </c>
      <c r="C109">
        <v>12</v>
      </c>
      <c r="D109">
        <v>31</v>
      </c>
      <c r="E109">
        <v>4.937602</v>
      </c>
      <c r="F109">
        <v>5.5905180000000003</v>
      </c>
      <c r="G109">
        <v>3.6972330000000002</v>
      </c>
      <c r="J109">
        <f t="shared" si="7"/>
        <v>5.4607390914000007</v>
      </c>
      <c r="K109">
        <f t="shared" si="8"/>
        <v>12.005289404060832</v>
      </c>
      <c r="M109">
        <f t="shared" si="9"/>
        <v>3.6972330000000002</v>
      </c>
      <c r="N109">
        <f t="shared" si="10"/>
        <v>5.5905180000000003</v>
      </c>
      <c r="P109">
        <f t="shared" si="11"/>
        <v>5.5905180000000003</v>
      </c>
      <c r="Q109">
        <f t="shared" si="12"/>
        <v>5.4607390914000007</v>
      </c>
      <c r="R109">
        <f t="shared" si="13"/>
        <v>1.684256511740706E-2</v>
      </c>
    </row>
    <row r="110" spans="1:18" x14ac:dyDescent="0.3">
      <c r="E110">
        <f t="shared" ref="E110:F110" si="14">AVERAGE(E2:E109)</f>
        <v>6.1602766018518533</v>
      </c>
      <c r="F110">
        <f t="shared" si="14"/>
        <v>9.0553829907407408</v>
      </c>
      <c r="G110">
        <f>AVERAGE(G2:G109)</f>
        <v>9.833689296296301</v>
      </c>
      <c r="J110">
        <f t="shared" ref="J110:K110" si="15">AVERAGE(J2:J109)</f>
        <v>9.1560529491703715</v>
      </c>
      <c r="K110">
        <f t="shared" si="15"/>
        <v>17.521733310571122</v>
      </c>
      <c r="M110">
        <f t="shared" ref="M110:N110" si="16">AVERAGE(M2:M109)</f>
        <v>9.833689296296301</v>
      </c>
      <c r="N110">
        <f t="shared" si="16"/>
        <v>9.0553829907407408</v>
      </c>
      <c r="P110">
        <f t="shared" ref="P110:R110" si="17">AVERAGE(P2:P109)</f>
        <v>9.0553829907407408</v>
      </c>
      <c r="Q110">
        <f t="shared" si="17"/>
        <v>9.1560529491703715</v>
      </c>
      <c r="R110">
        <f t="shared" si="17"/>
        <v>1.8732500469582649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FLOW_Tidbit_Cr_Stream_Temp_Anal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2020-12-02T19:41:51Z</dcterms:modified>
</cp:coreProperties>
</file>