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896A519-732F-405C-87A0-6F227036DBE1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H56" i="4"/>
  <c r="I56" i="4" s="1"/>
  <c r="J56" i="4" s="1"/>
  <c r="K56" i="4" s="1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5" i="4" l="1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H55" i="4"/>
  <c r="I55" i="4" s="1"/>
  <c r="J55" i="4" s="1"/>
  <c r="K55" i="4" s="1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48" i="4"/>
  <c r="BI44" i="4"/>
  <c r="BI37" i="4"/>
  <c r="BI29" i="4"/>
  <c r="BI12" i="4"/>
  <c r="BI19" i="4"/>
  <c r="Z48" i="4" l="1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<sst xmlns="http://schemas.openxmlformats.org/spreadsheetml/2006/main" count="23716" uniqueCount="190">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</sst>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71"/>
  <sheetViews>
    <sheetView tabSelected="1" workbookViewId="0">
      <pane ySplit="3" topLeftCell="A52" activePane="bottomLeft" state="frozen"/>
      <selection pane="bottomLeft" activeCell="W71" sqref="W71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0" t="s">
        <v>61</v>
      </c>
      <c r="AB3" s="70"/>
      <c r="AC3" s="69" t="s">
        <v>62</v>
      </c>
      <c r="AD3" s="69"/>
      <c r="AE3" s="71" t="s">
        <v>50</v>
      </c>
      <c r="AF3" s="71"/>
      <c r="AG3" s="72" t="s">
        <v>63</v>
      </c>
      <c r="AH3" s="72"/>
      <c r="AI3" s="73" t="s">
        <v>48</v>
      </c>
      <c r="AJ3" s="73"/>
      <c r="AK3" s="69" t="s">
        <v>62</v>
      </c>
      <c r="AL3" s="69"/>
      <c r="AM3" s="71" t="s">
        <v>50</v>
      </c>
      <c r="AN3" s="71"/>
      <c r="AO3" s="72" t="s">
        <v>63</v>
      </c>
      <c r="AP3" s="72"/>
      <c r="AR3" s="32" t="s">
        <v>53</v>
      </c>
      <c r="AS3" s="70" t="s">
        <v>48</v>
      </c>
      <c r="AT3" s="70"/>
      <c r="AU3" s="76" t="s">
        <v>62</v>
      </c>
      <c r="AV3" s="76"/>
      <c r="AW3" s="75" t="s">
        <v>50</v>
      </c>
      <c r="AX3" s="75"/>
      <c r="AY3" s="72" t="s">
        <v>63</v>
      </c>
      <c r="AZ3" s="72"/>
      <c r="BA3" s="70" t="s">
        <v>48</v>
      </c>
      <c r="BB3" s="70"/>
      <c r="BC3" s="74" t="s">
        <v>62</v>
      </c>
      <c r="BD3" s="74"/>
      <c r="BE3" s="75" t="s">
        <v>50</v>
      </c>
      <c r="BF3" s="75"/>
      <c r="BG3" s="72" t="s">
        <v>63</v>
      </c>
      <c r="BH3" s="72"/>
      <c r="BI3">
        <f>MIN(BI52:BI100)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x14ac:dyDescent="0.3">
      <c r="A11" s="3"/>
      <c r="B11" s="3"/>
      <c r="M11" s="26"/>
      <c r="Q11" s="18"/>
      <c r="AA11" s="33"/>
      <c r="AB11" s="33"/>
      <c r="AC11" s="42"/>
      <c r="AD11" s="42"/>
      <c r="AE11" s="43"/>
      <c r="AF11" s="43"/>
      <c r="AG11" s="35"/>
      <c r="AH11" s="35"/>
      <c r="AI11" s="36"/>
      <c r="AJ11" s="36"/>
      <c r="AK11" s="40"/>
      <c r="AL11" s="40"/>
      <c r="AM11" s="41"/>
      <c r="AN11" s="41"/>
      <c r="AO11" s="3"/>
      <c r="AP11" s="3"/>
      <c r="AR11" s="44"/>
      <c r="AS11" s="33"/>
      <c r="AT11" s="33"/>
      <c r="AU11" s="42"/>
      <c r="AV11" s="42"/>
      <c r="AW11" s="43"/>
      <c r="AX11" s="43"/>
      <c r="AY11" s="35"/>
      <c r="AZ11" s="35"/>
      <c r="BA11" s="36"/>
      <c r="BB11" s="36"/>
      <c r="BC11" s="40"/>
      <c r="BD11" s="40"/>
      <c r="BE11" s="41"/>
      <c r="BF11" s="41"/>
      <c r="BG11" s="3"/>
      <c r="BH11" s="3"/>
      <c r="BK11" s="35"/>
      <c r="BL11" s="35"/>
      <c r="BM11" s="35"/>
      <c r="BN11" s="35"/>
      <c r="BO11" s="35"/>
      <c r="BP11" s="35"/>
      <c r="BQ11" s="35"/>
      <c r="BR11" s="35"/>
    </row>
    <row r="12" spans="1:78" x14ac:dyDescent="0.3">
      <c r="A12" s="3">
        <v>14179000</v>
      </c>
      <c r="B12" s="3">
        <v>23780701</v>
      </c>
      <c r="C12" t="s">
        <v>138</v>
      </c>
      <c r="D12" t="s">
        <v>137</v>
      </c>
      <c r="G12" s="16">
        <v>0.76</v>
      </c>
      <c r="H12" s="16" t="str">
        <f>IF(G12&gt;0.8,"VG",IF(G12&gt;0.7,"G",IF(G12&gt;0.45,"S","NS")))</f>
        <v>G</v>
      </c>
      <c r="I12" s="16" t="str">
        <f>AI12</f>
        <v>G</v>
      </c>
      <c r="J12" s="16" t="str">
        <f>BB12</f>
        <v>G</v>
      </c>
      <c r="K12" s="16" t="str">
        <f>BT12</f>
        <v>G</v>
      </c>
      <c r="L12" s="19">
        <v>0.13200000000000001</v>
      </c>
      <c r="M12" s="26" t="str">
        <f>IF(ABS(L12)&lt;5%,"VG",IF(ABS(L12)&lt;10%,"G",IF(ABS(L12)&lt;15%,"S","NS")))</f>
        <v>S</v>
      </c>
      <c r="N12" s="26" t="str">
        <f t="shared" ref="N12" si="99">AO12</f>
        <v>VG</v>
      </c>
      <c r="O12" s="26" t="str">
        <f>BD12</f>
        <v>S</v>
      </c>
      <c r="P12" s="26" t="str">
        <f t="shared" ref="P12" si="100">BY12</f>
        <v>VG</v>
      </c>
      <c r="Q12" s="18">
        <v>0.48</v>
      </c>
      <c r="R12" s="17" t="str">
        <f>IF(Q12&lt;=0.5,"VG",IF(Q12&lt;=0.6,"G",IF(Q12&lt;=0.7,"S","NS")))</f>
        <v>VG</v>
      </c>
      <c r="S12" s="17" t="str">
        <f>AN12</f>
        <v>G</v>
      </c>
      <c r="T12" s="17" t="str">
        <f>BF12</f>
        <v>VG</v>
      </c>
      <c r="U12" s="17" t="str">
        <f>BX12</f>
        <v>G</v>
      </c>
      <c r="V12" s="18">
        <v>0.8</v>
      </c>
      <c r="W12" s="18" t="str">
        <f>IF(V12&gt;0.85,"VG",IF(V12&gt;0.75,"G",IF(V12&gt;0.6,"S","NS")))</f>
        <v>G</v>
      </c>
      <c r="X12" s="18" t="str">
        <f>AP12</f>
        <v>G</v>
      </c>
      <c r="Y12" s="18" t="str">
        <f>BH12</f>
        <v>VG</v>
      </c>
      <c r="Z12" s="18" t="str">
        <f>BZ12</f>
        <v>VG</v>
      </c>
      <c r="AA12" s="33">
        <v>0.72595256744652803</v>
      </c>
      <c r="AB12" s="33">
        <v>0.69498471645654802</v>
      </c>
      <c r="AC12" s="42">
        <v>17.002550654765699</v>
      </c>
      <c r="AD12" s="42">
        <v>14.9839258258315</v>
      </c>
      <c r="AE12" s="43">
        <v>0.52349539878920803</v>
      </c>
      <c r="AF12" s="43">
        <v>0.55228188775610898</v>
      </c>
      <c r="AG12" s="35">
        <v>0.85407610147756097</v>
      </c>
      <c r="AH12" s="35">
        <v>0.79514851198075198</v>
      </c>
      <c r="AI12" s="36" t="s">
        <v>69</v>
      </c>
      <c r="AJ12" s="36" t="s">
        <v>70</v>
      </c>
      <c r="AK12" s="40" t="s">
        <v>68</v>
      </c>
      <c r="AL12" s="40" t="s">
        <v>70</v>
      </c>
      <c r="AM12" s="41" t="s">
        <v>69</v>
      </c>
      <c r="AN12" s="41" t="s">
        <v>69</v>
      </c>
      <c r="AO12" s="3" t="s">
        <v>71</v>
      </c>
      <c r="AP12" s="3" t="s">
        <v>69</v>
      </c>
      <c r="AR12" s="44" t="s">
        <v>145</v>
      </c>
      <c r="AS12" s="33">
        <v>0.78021714613675197</v>
      </c>
      <c r="AT12" s="33">
        <v>0.77736886282260698</v>
      </c>
      <c r="AU12" s="42">
        <v>9.1559870061941506</v>
      </c>
      <c r="AV12" s="42">
        <v>10.682558199455899</v>
      </c>
      <c r="AW12" s="43">
        <v>0.46881004027564099</v>
      </c>
      <c r="AX12" s="43">
        <v>0.47183804125716</v>
      </c>
      <c r="AY12" s="35">
        <v>0.837974998252767</v>
      </c>
      <c r="AZ12" s="35">
        <v>0.85390624130506299</v>
      </c>
      <c r="BA12" s="36" t="s">
        <v>69</v>
      </c>
      <c r="BB12" s="36" t="s">
        <v>69</v>
      </c>
      <c r="BC12" s="40" t="s">
        <v>69</v>
      </c>
      <c r="BD12" s="40" t="s">
        <v>70</v>
      </c>
      <c r="BE12" s="41" t="s">
        <v>71</v>
      </c>
      <c r="BF12" s="41" t="s">
        <v>71</v>
      </c>
      <c r="BG12" s="3" t="s">
        <v>69</v>
      </c>
      <c r="BH12" s="3" t="s">
        <v>71</v>
      </c>
      <c r="BI12">
        <f t="shared" ref="BI12" si="101">IF(BJ12=AR12,1,0)</f>
        <v>1</v>
      </c>
      <c r="BJ12" t="s">
        <v>145</v>
      </c>
      <c r="BK12" s="35">
        <v>0.73831590430609395</v>
      </c>
      <c r="BL12" s="35">
        <v>0.74515342634793802</v>
      </c>
      <c r="BM12" s="35">
        <v>16.573051597562301</v>
      </c>
      <c r="BN12" s="35">
        <v>16.889363427044199</v>
      </c>
      <c r="BO12" s="35">
        <v>0.51155067754222205</v>
      </c>
      <c r="BP12" s="35">
        <v>0.50482330933908204</v>
      </c>
      <c r="BQ12" s="35">
        <v>0.85549736597935699</v>
      </c>
      <c r="BR12" s="35">
        <v>0.87302819138324095</v>
      </c>
      <c r="BS12" t="s">
        <v>69</v>
      </c>
      <c r="BT12" t="s">
        <v>69</v>
      </c>
      <c r="BU12" t="s">
        <v>68</v>
      </c>
      <c r="BV12" t="s">
        <v>68</v>
      </c>
      <c r="BW12" t="s">
        <v>69</v>
      </c>
      <c r="BX12" t="s">
        <v>69</v>
      </c>
      <c r="BY12" t="s">
        <v>71</v>
      </c>
      <c r="BZ12" t="s">
        <v>71</v>
      </c>
    </row>
    <row r="13" spans="1:78" s="49" customFormat="1" x14ac:dyDescent="0.3">
      <c r="A13" s="48">
        <v>14179000</v>
      </c>
      <c r="B13" s="48">
        <v>23780701</v>
      </c>
      <c r="C13" s="49" t="s">
        <v>138</v>
      </c>
      <c r="D13" s="49" t="s">
        <v>151</v>
      </c>
      <c r="F13" s="50"/>
      <c r="G13" s="51">
        <v>0.77800000000000002</v>
      </c>
      <c r="H13" s="51" t="str">
        <f>IF(G13&gt;0.8,"VG",IF(G13&gt;0.7,"G",IF(G13&gt;0.45,"S","NS")))</f>
        <v>G</v>
      </c>
      <c r="I13" s="51" t="str">
        <f>AI13</f>
        <v>G</v>
      </c>
      <c r="J13" s="51" t="str">
        <f>BB13</f>
        <v>G</v>
      </c>
      <c r="K13" s="51" t="str">
        <f>BT13</f>
        <v>G</v>
      </c>
      <c r="L13" s="52">
        <v>9.4E-2</v>
      </c>
      <c r="M13" s="51" t="str">
        <f>IF(ABS(L13)&lt;5%,"VG",IF(ABS(L13)&lt;10%,"G",IF(ABS(L13)&lt;15%,"S","NS")))</f>
        <v>G</v>
      </c>
      <c r="N13" s="51" t="str">
        <f t="shared" ref="N13" si="102">AO13</f>
        <v>VG</v>
      </c>
      <c r="O13" s="51" t="str">
        <f>BD13</f>
        <v>S</v>
      </c>
      <c r="P13" s="51" t="str">
        <f t="shared" ref="P13" si="103">BY13</f>
        <v>VG</v>
      </c>
      <c r="Q13" s="51">
        <v>0.47</v>
      </c>
      <c r="R13" s="51" t="str">
        <f>IF(Q13&lt;=0.5,"VG",IF(Q13&lt;=0.6,"G",IF(Q13&lt;=0.7,"S","NS")))</f>
        <v>VG</v>
      </c>
      <c r="S13" s="51" t="str">
        <f>AN13</f>
        <v>G</v>
      </c>
      <c r="T13" s="51" t="str">
        <f>BF13</f>
        <v>VG</v>
      </c>
      <c r="U13" s="51" t="str">
        <f>BX13</f>
        <v>G</v>
      </c>
      <c r="V13" s="51">
        <v>0.8</v>
      </c>
      <c r="W13" s="51" t="str">
        <f>IF(V13&gt;0.85,"VG",IF(V13&gt;0.75,"G",IF(V13&gt;0.6,"S","NS")))</f>
        <v>G</v>
      </c>
      <c r="X13" s="51" t="str">
        <f>AP13</f>
        <v>G</v>
      </c>
      <c r="Y13" s="51" t="str">
        <f>BH13</f>
        <v>VG</v>
      </c>
      <c r="Z13" s="51" t="str">
        <f>BZ13</f>
        <v>VG</v>
      </c>
      <c r="AA13" s="53">
        <v>0.72595256744652803</v>
      </c>
      <c r="AB13" s="53">
        <v>0.69498471645654802</v>
      </c>
      <c r="AC13" s="53">
        <v>17.002550654765699</v>
      </c>
      <c r="AD13" s="53">
        <v>14.9839258258315</v>
      </c>
      <c r="AE13" s="53">
        <v>0.52349539878920803</v>
      </c>
      <c r="AF13" s="53">
        <v>0.55228188775610898</v>
      </c>
      <c r="AG13" s="53">
        <v>0.85407610147756097</v>
      </c>
      <c r="AH13" s="53">
        <v>0.79514851198075198</v>
      </c>
      <c r="AI13" s="48" t="s">
        <v>69</v>
      </c>
      <c r="AJ13" s="48" t="s">
        <v>70</v>
      </c>
      <c r="AK13" s="48" t="s">
        <v>68</v>
      </c>
      <c r="AL13" s="48" t="s">
        <v>70</v>
      </c>
      <c r="AM13" s="48" t="s">
        <v>69</v>
      </c>
      <c r="AN13" s="48" t="s">
        <v>69</v>
      </c>
      <c r="AO13" s="48" t="s">
        <v>71</v>
      </c>
      <c r="AP13" s="48" t="s">
        <v>69</v>
      </c>
      <c r="AR13" s="54" t="s">
        <v>145</v>
      </c>
      <c r="AS13" s="53">
        <v>0.78021714613675197</v>
      </c>
      <c r="AT13" s="53">
        <v>0.77736886282260698</v>
      </c>
      <c r="AU13" s="53">
        <v>9.1559870061941506</v>
      </c>
      <c r="AV13" s="53">
        <v>10.682558199455899</v>
      </c>
      <c r="AW13" s="53">
        <v>0.46881004027564099</v>
      </c>
      <c r="AX13" s="53">
        <v>0.47183804125716</v>
      </c>
      <c r="AY13" s="53">
        <v>0.837974998252767</v>
      </c>
      <c r="AZ13" s="53">
        <v>0.85390624130506299</v>
      </c>
      <c r="BA13" s="48" t="s">
        <v>69</v>
      </c>
      <c r="BB13" s="48" t="s">
        <v>69</v>
      </c>
      <c r="BC13" s="48" t="s">
        <v>69</v>
      </c>
      <c r="BD13" s="48" t="s">
        <v>70</v>
      </c>
      <c r="BE13" s="48" t="s">
        <v>71</v>
      </c>
      <c r="BF13" s="48" t="s">
        <v>71</v>
      </c>
      <c r="BG13" s="48" t="s">
        <v>69</v>
      </c>
      <c r="BH13" s="48" t="s">
        <v>71</v>
      </c>
      <c r="BI13" s="49">
        <f t="shared" ref="BI13" si="104">IF(BJ13=AR13,1,0)</f>
        <v>1</v>
      </c>
      <c r="BJ13" s="49" t="s">
        <v>145</v>
      </c>
      <c r="BK13" s="53">
        <v>0.73831590430609395</v>
      </c>
      <c r="BL13" s="53">
        <v>0.74515342634793802</v>
      </c>
      <c r="BM13" s="53">
        <v>16.573051597562301</v>
      </c>
      <c r="BN13" s="53">
        <v>16.889363427044199</v>
      </c>
      <c r="BO13" s="53">
        <v>0.51155067754222205</v>
      </c>
      <c r="BP13" s="53">
        <v>0.50482330933908204</v>
      </c>
      <c r="BQ13" s="53">
        <v>0.85549736597935699</v>
      </c>
      <c r="BR13" s="53">
        <v>0.87302819138324095</v>
      </c>
      <c r="BS13" s="49" t="s">
        <v>69</v>
      </c>
      <c r="BT13" s="49" t="s">
        <v>69</v>
      </c>
      <c r="BU13" s="49" t="s">
        <v>68</v>
      </c>
      <c r="BV13" s="49" t="s">
        <v>68</v>
      </c>
      <c r="BW13" s="49" t="s">
        <v>69</v>
      </c>
      <c r="BX13" s="49" t="s">
        <v>69</v>
      </c>
      <c r="BY13" s="49" t="s">
        <v>71</v>
      </c>
      <c r="BZ13" s="49" t="s">
        <v>71</v>
      </c>
    </row>
    <row r="14" spans="1:78" s="30" customFormat="1" ht="28.8" x14ac:dyDescent="0.3">
      <c r="A14" s="36">
        <v>14179000</v>
      </c>
      <c r="B14" s="36">
        <v>23780701</v>
      </c>
      <c r="C14" s="30" t="s">
        <v>138</v>
      </c>
      <c r="D14" s="67" t="s">
        <v>157</v>
      </c>
      <c r="E14" s="30" t="s">
        <v>161</v>
      </c>
      <c r="F14" s="63"/>
      <c r="G14" s="24">
        <v>0.61</v>
      </c>
      <c r="H14" s="24" t="str">
        <f>IF(G14&gt;0.8,"VG",IF(G14&gt;0.7,"G",IF(G14&gt;0.45,"S","NS")))</f>
        <v>S</v>
      </c>
      <c r="I14" s="24" t="str">
        <f>AI14</f>
        <v>G</v>
      </c>
      <c r="J14" s="24" t="str">
        <f>BB14</f>
        <v>G</v>
      </c>
      <c r="K14" s="24" t="str">
        <f>BT14</f>
        <v>G</v>
      </c>
      <c r="L14" s="25">
        <v>0.38800000000000001</v>
      </c>
      <c r="M14" s="24" t="str">
        <f>IF(ABS(L14)&lt;5%,"VG",IF(ABS(L14)&lt;10%,"G",IF(ABS(L14)&lt;15%,"S","NS")))</f>
        <v>NS</v>
      </c>
      <c r="N14" s="24" t="str">
        <f t="shared" ref="N14" si="105">AO14</f>
        <v>VG</v>
      </c>
      <c r="O14" s="24" t="str">
        <f>BD14</f>
        <v>S</v>
      </c>
      <c r="P14" s="24" t="str">
        <f t="shared" ref="P14" si="106">BY14</f>
        <v>VG</v>
      </c>
      <c r="Q14" s="24">
        <v>0.56999999999999995</v>
      </c>
      <c r="R14" s="24" t="str">
        <f>IF(Q14&lt;=0.5,"VG",IF(Q14&lt;=0.6,"G",IF(Q14&lt;=0.7,"S","NS")))</f>
        <v>G</v>
      </c>
      <c r="S14" s="24" t="str">
        <f>AN14</f>
        <v>G</v>
      </c>
      <c r="T14" s="24" t="str">
        <f>BF14</f>
        <v>VG</v>
      </c>
      <c r="U14" s="24" t="str">
        <f>BX14</f>
        <v>G</v>
      </c>
      <c r="V14" s="24">
        <v>0.8</v>
      </c>
      <c r="W14" s="24" t="str">
        <f>IF(V14&gt;0.85,"VG",IF(V14&gt;0.75,"G",IF(V14&gt;0.6,"S","NS")))</f>
        <v>G</v>
      </c>
      <c r="X14" s="24" t="str">
        <f>AP14</f>
        <v>G</v>
      </c>
      <c r="Y14" s="24" t="str">
        <f>BH14</f>
        <v>VG</v>
      </c>
      <c r="Z14" s="24" t="str">
        <f>BZ14</f>
        <v>VG</v>
      </c>
      <c r="AA14" s="33">
        <v>0.72595256744652803</v>
      </c>
      <c r="AB14" s="33">
        <v>0.69498471645654802</v>
      </c>
      <c r="AC14" s="33">
        <v>17.002550654765699</v>
      </c>
      <c r="AD14" s="33">
        <v>14.9839258258315</v>
      </c>
      <c r="AE14" s="33">
        <v>0.52349539878920803</v>
      </c>
      <c r="AF14" s="33">
        <v>0.55228188775610898</v>
      </c>
      <c r="AG14" s="33">
        <v>0.85407610147756097</v>
      </c>
      <c r="AH14" s="33">
        <v>0.79514851198075198</v>
      </c>
      <c r="AI14" s="36" t="s">
        <v>69</v>
      </c>
      <c r="AJ14" s="36" t="s">
        <v>70</v>
      </c>
      <c r="AK14" s="36" t="s">
        <v>68</v>
      </c>
      <c r="AL14" s="36" t="s">
        <v>70</v>
      </c>
      <c r="AM14" s="36" t="s">
        <v>69</v>
      </c>
      <c r="AN14" s="36" t="s">
        <v>69</v>
      </c>
      <c r="AO14" s="36" t="s">
        <v>71</v>
      </c>
      <c r="AP14" s="36" t="s">
        <v>69</v>
      </c>
      <c r="AR14" s="64" t="s">
        <v>145</v>
      </c>
      <c r="AS14" s="33">
        <v>0.78021714613675197</v>
      </c>
      <c r="AT14" s="33">
        <v>0.77736886282260698</v>
      </c>
      <c r="AU14" s="33">
        <v>9.1559870061941506</v>
      </c>
      <c r="AV14" s="33">
        <v>10.682558199455899</v>
      </c>
      <c r="AW14" s="33">
        <v>0.46881004027564099</v>
      </c>
      <c r="AX14" s="33">
        <v>0.47183804125716</v>
      </c>
      <c r="AY14" s="33">
        <v>0.837974998252767</v>
      </c>
      <c r="AZ14" s="33">
        <v>0.85390624130506299</v>
      </c>
      <c r="BA14" s="36" t="s">
        <v>69</v>
      </c>
      <c r="BB14" s="36" t="s">
        <v>69</v>
      </c>
      <c r="BC14" s="36" t="s">
        <v>69</v>
      </c>
      <c r="BD14" s="36" t="s">
        <v>70</v>
      </c>
      <c r="BE14" s="36" t="s">
        <v>71</v>
      </c>
      <c r="BF14" s="36" t="s">
        <v>71</v>
      </c>
      <c r="BG14" s="36" t="s">
        <v>69</v>
      </c>
      <c r="BH14" s="36" t="s">
        <v>71</v>
      </c>
      <c r="BI14" s="30">
        <f t="shared" ref="BI14" si="107">IF(BJ14=AR14,1,0)</f>
        <v>1</v>
      </c>
      <c r="BJ14" s="30" t="s">
        <v>145</v>
      </c>
      <c r="BK14" s="33">
        <v>0.73831590430609395</v>
      </c>
      <c r="BL14" s="33">
        <v>0.74515342634793802</v>
      </c>
      <c r="BM14" s="33">
        <v>16.573051597562301</v>
      </c>
      <c r="BN14" s="33">
        <v>16.889363427044199</v>
      </c>
      <c r="BO14" s="33">
        <v>0.51155067754222205</v>
      </c>
      <c r="BP14" s="33">
        <v>0.50482330933908204</v>
      </c>
      <c r="BQ14" s="33">
        <v>0.85549736597935699</v>
      </c>
      <c r="BR14" s="33">
        <v>0.87302819138324095</v>
      </c>
      <c r="BS14" s="30" t="s">
        <v>69</v>
      </c>
      <c r="BT14" s="30" t="s">
        <v>69</v>
      </c>
      <c r="BU14" s="30" t="s">
        <v>68</v>
      </c>
      <c r="BV14" s="30" t="s">
        <v>68</v>
      </c>
      <c r="BW14" s="30" t="s">
        <v>69</v>
      </c>
      <c r="BX14" s="30" t="s">
        <v>69</v>
      </c>
      <c r="BY14" s="30" t="s">
        <v>71</v>
      </c>
      <c r="BZ14" s="30" t="s">
        <v>71</v>
      </c>
    </row>
    <row r="15" spans="1:78" s="49" customFormat="1" ht="28.8" x14ac:dyDescent="0.3">
      <c r="A15" s="48">
        <v>14179000</v>
      </c>
      <c r="B15" s="48">
        <v>23780701</v>
      </c>
      <c r="C15" s="49" t="s">
        <v>138</v>
      </c>
      <c r="D15" s="65" t="s">
        <v>166</v>
      </c>
      <c r="F15" s="50"/>
      <c r="G15" s="51">
        <v>0.79</v>
      </c>
      <c r="H15" s="51" t="str">
        <f>IF(G15&gt;0.8,"VG",IF(G15&gt;0.7,"G",IF(G15&gt;0.45,"S","NS")))</f>
        <v>G</v>
      </c>
      <c r="I15" s="51" t="str">
        <f>AI15</f>
        <v>G</v>
      </c>
      <c r="J15" s="51" t="str">
        <f>BB15</f>
        <v>G</v>
      </c>
      <c r="K15" s="51" t="str">
        <f>BT15</f>
        <v>G</v>
      </c>
      <c r="L15" s="52">
        <v>-1E-3</v>
      </c>
      <c r="M15" s="51" t="str">
        <f>IF(ABS(L15)&lt;5%,"VG",IF(ABS(L15)&lt;10%,"G",IF(ABS(L15)&lt;15%,"S","NS")))</f>
        <v>VG</v>
      </c>
      <c r="N15" s="51" t="str">
        <f t="shared" ref="N15" si="108">AO15</f>
        <v>VG</v>
      </c>
      <c r="O15" s="51" t="str">
        <f>BD15</f>
        <v>S</v>
      </c>
      <c r="P15" s="51" t="str">
        <f t="shared" ref="P15" si="109">BY15</f>
        <v>VG</v>
      </c>
      <c r="Q15" s="51">
        <v>0.46</v>
      </c>
      <c r="R15" s="51" t="str">
        <f>IF(Q15&lt;=0.5,"VG",IF(Q15&lt;=0.6,"G",IF(Q15&lt;=0.7,"S","NS")))</f>
        <v>VG</v>
      </c>
      <c r="S15" s="51" t="str">
        <f>AN15</f>
        <v>G</v>
      </c>
      <c r="T15" s="51" t="str">
        <f>BF15</f>
        <v>VG</v>
      </c>
      <c r="U15" s="51" t="str">
        <f>BX15</f>
        <v>G</v>
      </c>
      <c r="V15" s="51">
        <v>0.79800000000000004</v>
      </c>
      <c r="W15" s="51" t="str">
        <f>IF(V15&gt;0.85,"VG",IF(V15&gt;0.75,"G",IF(V15&gt;0.6,"S","NS")))</f>
        <v>G</v>
      </c>
      <c r="X15" s="51" t="str">
        <f>AP15</f>
        <v>G</v>
      </c>
      <c r="Y15" s="51" t="str">
        <f>BH15</f>
        <v>VG</v>
      </c>
      <c r="Z15" s="51" t="str">
        <f>BZ15</f>
        <v>VG</v>
      </c>
      <c r="AA15" s="53">
        <v>0.72595256744652803</v>
      </c>
      <c r="AB15" s="53">
        <v>0.69498471645654802</v>
      </c>
      <c r="AC15" s="53">
        <v>17.002550654765699</v>
      </c>
      <c r="AD15" s="53">
        <v>14.9839258258315</v>
      </c>
      <c r="AE15" s="53">
        <v>0.52349539878920803</v>
      </c>
      <c r="AF15" s="53">
        <v>0.55228188775610898</v>
      </c>
      <c r="AG15" s="53">
        <v>0.85407610147756097</v>
      </c>
      <c r="AH15" s="53">
        <v>0.79514851198075198</v>
      </c>
      <c r="AI15" s="48" t="s">
        <v>69</v>
      </c>
      <c r="AJ15" s="48" t="s">
        <v>70</v>
      </c>
      <c r="AK15" s="48" t="s">
        <v>68</v>
      </c>
      <c r="AL15" s="48" t="s">
        <v>70</v>
      </c>
      <c r="AM15" s="48" t="s">
        <v>69</v>
      </c>
      <c r="AN15" s="48" t="s">
        <v>69</v>
      </c>
      <c r="AO15" s="48" t="s">
        <v>71</v>
      </c>
      <c r="AP15" s="48" t="s">
        <v>69</v>
      </c>
      <c r="AR15" s="54" t="s">
        <v>145</v>
      </c>
      <c r="AS15" s="53">
        <v>0.78021714613675197</v>
      </c>
      <c r="AT15" s="53">
        <v>0.77736886282260698</v>
      </c>
      <c r="AU15" s="53">
        <v>9.1559870061941506</v>
      </c>
      <c r="AV15" s="53">
        <v>10.682558199455899</v>
      </c>
      <c r="AW15" s="53">
        <v>0.46881004027564099</v>
      </c>
      <c r="AX15" s="53">
        <v>0.47183804125716</v>
      </c>
      <c r="AY15" s="53">
        <v>0.837974998252767</v>
      </c>
      <c r="AZ15" s="53">
        <v>0.85390624130506299</v>
      </c>
      <c r="BA15" s="48" t="s">
        <v>69</v>
      </c>
      <c r="BB15" s="48" t="s">
        <v>69</v>
      </c>
      <c r="BC15" s="48" t="s">
        <v>69</v>
      </c>
      <c r="BD15" s="48" t="s">
        <v>70</v>
      </c>
      <c r="BE15" s="48" t="s">
        <v>71</v>
      </c>
      <c r="BF15" s="48" t="s">
        <v>71</v>
      </c>
      <c r="BG15" s="48" t="s">
        <v>69</v>
      </c>
      <c r="BH15" s="48" t="s">
        <v>71</v>
      </c>
      <c r="BI15" s="49">
        <f t="shared" ref="BI15" si="110">IF(BJ15=AR15,1,0)</f>
        <v>1</v>
      </c>
      <c r="BJ15" s="49" t="s">
        <v>145</v>
      </c>
      <c r="BK15" s="53">
        <v>0.73831590430609395</v>
      </c>
      <c r="BL15" s="53">
        <v>0.74515342634793802</v>
      </c>
      <c r="BM15" s="53">
        <v>16.573051597562301</v>
      </c>
      <c r="BN15" s="53">
        <v>16.889363427044199</v>
      </c>
      <c r="BO15" s="53">
        <v>0.51155067754222205</v>
      </c>
      <c r="BP15" s="53">
        <v>0.50482330933908204</v>
      </c>
      <c r="BQ15" s="53">
        <v>0.85549736597935699</v>
      </c>
      <c r="BR15" s="53">
        <v>0.87302819138324095</v>
      </c>
      <c r="BS15" s="49" t="s">
        <v>69</v>
      </c>
      <c r="BT15" s="49" t="s">
        <v>69</v>
      </c>
      <c r="BU15" s="49" t="s">
        <v>68</v>
      </c>
      <c r="BV15" s="49" t="s">
        <v>68</v>
      </c>
      <c r="BW15" s="49" t="s">
        <v>69</v>
      </c>
      <c r="BX15" s="49" t="s">
        <v>69</v>
      </c>
      <c r="BY15" s="49" t="s">
        <v>71</v>
      </c>
      <c r="BZ15" s="49" t="s">
        <v>71</v>
      </c>
    </row>
    <row r="16" spans="1:78" s="49" customFormat="1" x14ac:dyDescent="0.3">
      <c r="A16" s="48">
        <v>14179000</v>
      </c>
      <c r="B16" s="48">
        <v>23780701</v>
      </c>
      <c r="C16" s="49" t="s">
        <v>138</v>
      </c>
      <c r="D16" s="65" t="s">
        <v>168</v>
      </c>
      <c r="F16" s="50"/>
      <c r="G16" s="51">
        <v>0.79</v>
      </c>
      <c r="H16" s="51" t="str">
        <f>IF(G16&gt;0.8,"VG",IF(G16&gt;0.7,"G",IF(G16&gt;0.45,"S","NS")))</f>
        <v>G</v>
      </c>
      <c r="I16" s="51" t="str">
        <f>AI16</f>
        <v>G</v>
      </c>
      <c r="J16" s="51" t="str">
        <f>BB16</f>
        <v>G</v>
      </c>
      <c r="K16" s="51" t="str">
        <f>BT16</f>
        <v>G</v>
      </c>
      <c r="L16" s="52">
        <v>-1E-3</v>
      </c>
      <c r="M16" s="51" t="str">
        <f>IF(ABS(L16)&lt;5%,"VG",IF(ABS(L16)&lt;10%,"G",IF(ABS(L16)&lt;15%,"S","NS")))</f>
        <v>VG</v>
      </c>
      <c r="N16" s="51" t="str">
        <f t="shared" ref="N16" si="111">AO16</f>
        <v>VG</v>
      </c>
      <c r="O16" s="51" t="str">
        <f>BD16</f>
        <v>S</v>
      </c>
      <c r="P16" s="51" t="str">
        <f t="shared" ref="P16" si="112">BY16</f>
        <v>VG</v>
      </c>
      <c r="Q16" s="51">
        <v>0.46</v>
      </c>
      <c r="R16" s="51" t="str">
        <f>IF(Q16&lt;=0.5,"VG",IF(Q16&lt;=0.6,"G",IF(Q16&lt;=0.7,"S","NS")))</f>
        <v>VG</v>
      </c>
      <c r="S16" s="51" t="str">
        <f>AN16</f>
        <v>G</v>
      </c>
      <c r="T16" s="51" t="str">
        <f>BF16</f>
        <v>VG</v>
      </c>
      <c r="U16" s="51" t="str">
        <f>BX16</f>
        <v>G</v>
      </c>
      <c r="V16" s="51">
        <v>0.79800000000000004</v>
      </c>
      <c r="W16" s="51" t="str">
        <f>IF(V16&gt;0.85,"VG",IF(V16&gt;0.75,"G",IF(V16&gt;0.6,"S","NS")))</f>
        <v>G</v>
      </c>
      <c r="X16" s="51" t="str">
        <f>AP16</f>
        <v>G</v>
      </c>
      <c r="Y16" s="51" t="str">
        <f>BH16</f>
        <v>VG</v>
      </c>
      <c r="Z16" s="51" t="str">
        <f>BZ16</f>
        <v>VG</v>
      </c>
      <c r="AA16" s="53">
        <v>0.72595256744652803</v>
      </c>
      <c r="AB16" s="53">
        <v>0.69498471645654802</v>
      </c>
      <c r="AC16" s="53">
        <v>17.002550654765699</v>
      </c>
      <c r="AD16" s="53">
        <v>14.9839258258315</v>
      </c>
      <c r="AE16" s="53">
        <v>0.52349539878920803</v>
      </c>
      <c r="AF16" s="53">
        <v>0.55228188775610898</v>
      </c>
      <c r="AG16" s="53">
        <v>0.85407610147756097</v>
      </c>
      <c r="AH16" s="53">
        <v>0.79514851198075198</v>
      </c>
      <c r="AI16" s="48" t="s">
        <v>69</v>
      </c>
      <c r="AJ16" s="48" t="s">
        <v>70</v>
      </c>
      <c r="AK16" s="48" t="s">
        <v>68</v>
      </c>
      <c r="AL16" s="48" t="s">
        <v>70</v>
      </c>
      <c r="AM16" s="48" t="s">
        <v>69</v>
      </c>
      <c r="AN16" s="48" t="s">
        <v>69</v>
      </c>
      <c r="AO16" s="48" t="s">
        <v>71</v>
      </c>
      <c r="AP16" s="48" t="s">
        <v>69</v>
      </c>
      <c r="AR16" s="54" t="s">
        <v>145</v>
      </c>
      <c r="AS16" s="53">
        <v>0.78021714613675197</v>
      </c>
      <c r="AT16" s="53">
        <v>0.77736886282260698</v>
      </c>
      <c r="AU16" s="53">
        <v>9.1559870061941506</v>
      </c>
      <c r="AV16" s="53">
        <v>10.682558199455899</v>
      </c>
      <c r="AW16" s="53">
        <v>0.46881004027564099</v>
      </c>
      <c r="AX16" s="53">
        <v>0.47183804125716</v>
      </c>
      <c r="AY16" s="53">
        <v>0.837974998252767</v>
      </c>
      <c r="AZ16" s="53">
        <v>0.85390624130506299</v>
      </c>
      <c r="BA16" s="48" t="s">
        <v>69</v>
      </c>
      <c r="BB16" s="48" t="s">
        <v>69</v>
      </c>
      <c r="BC16" s="48" t="s">
        <v>69</v>
      </c>
      <c r="BD16" s="48" t="s">
        <v>70</v>
      </c>
      <c r="BE16" s="48" t="s">
        <v>71</v>
      </c>
      <c r="BF16" s="48" t="s">
        <v>71</v>
      </c>
      <c r="BG16" s="48" t="s">
        <v>69</v>
      </c>
      <c r="BH16" s="48" t="s">
        <v>71</v>
      </c>
      <c r="BI16" s="49">
        <f t="shared" ref="BI16" si="113">IF(BJ16=AR16,1,0)</f>
        <v>1</v>
      </c>
      <c r="BJ16" s="49" t="s">
        <v>145</v>
      </c>
      <c r="BK16" s="53">
        <v>0.73831590430609395</v>
      </c>
      <c r="BL16" s="53">
        <v>0.74515342634793802</v>
      </c>
      <c r="BM16" s="53">
        <v>16.573051597562301</v>
      </c>
      <c r="BN16" s="53">
        <v>16.889363427044199</v>
      </c>
      <c r="BO16" s="53">
        <v>0.51155067754222205</v>
      </c>
      <c r="BP16" s="53">
        <v>0.50482330933908204</v>
      </c>
      <c r="BQ16" s="53">
        <v>0.85549736597935699</v>
      </c>
      <c r="BR16" s="53">
        <v>0.87302819138324095</v>
      </c>
      <c r="BS16" s="49" t="s">
        <v>69</v>
      </c>
      <c r="BT16" s="49" t="s">
        <v>69</v>
      </c>
      <c r="BU16" s="49" t="s">
        <v>68</v>
      </c>
      <c r="BV16" s="49" t="s">
        <v>68</v>
      </c>
      <c r="BW16" s="49" t="s">
        <v>69</v>
      </c>
      <c r="BX16" s="49" t="s">
        <v>69</v>
      </c>
      <c r="BY16" s="49" t="s">
        <v>71</v>
      </c>
      <c r="BZ16" s="49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65" t="s">
        <v>184</v>
      </c>
      <c r="F17" s="50"/>
      <c r="G17" s="51">
        <v>0.79</v>
      </c>
      <c r="H17" s="51" t="str">
        <f>IF(G17&gt;0.8,"VG",IF(G17&gt;0.7,"G",IF(G17&gt;0.45,"S","NS")))</f>
        <v>G</v>
      </c>
      <c r="I17" s="51" t="str">
        <f>AI17</f>
        <v>G</v>
      </c>
      <c r="J17" s="51" t="str">
        <f>BB17</f>
        <v>G</v>
      </c>
      <c r="K17" s="51" t="str">
        <f>BT17</f>
        <v>G</v>
      </c>
      <c r="L17" s="52">
        <v>-1E-3</v>
      </c>
      <c r="M17" s="51" t="str">
        <f>IF(ABS(L17)&lt;5%,"VG",IF(ABS(L17)&lt;10%,"G",IF(ABS(L17)&lt;15%,"S","NS")))</f>
        <v>VG</v>
      </c>
      <c r="N17" s="51" t="str">
        <f t="shared" ref="N17" si="114">AO17</f>
        <v>VG</v>
      </c>
      <c r="O17" s="51" t="str">
        <f>BD17</f>
        <v>S</v>
      </c>
      <c r="P17" s="51" t="str">
        <f t="shared" ref="P17" si="115">BY17</f>
        <v>VG</v>
      </c>
      <c r="Q17" s="51">
        <v>0.46</v>
      </c>
      <c r="R17" s="51" t="str">
        <f>IF(Q17&lt;=0.5,"VG",IF(Q17&lt;=0.6,"G",IF(Q17&lt;=0.7,"S","NS")))</f>
        <v>VG</v>
      </c>
      <c r="S17" s="51" t="str">
        <f>AN17</f>
        <v>G</v>
      </c>
      <c r="T17" s="51" t="str">
        <f>BF17</f>
        <v>VG</v>
      </c>
      <c r="U17" s="51" t="str">
        <f>BX17</f>
        <v>G</v>
      </c>
      <c r="V17" s="51">
        <v>0.79800000000000004</v>
      </c>
      <c r="W17" s="51" t="str">
        <f>IF(V17&gt;0.85,"VG",IF(V17&gt;0.75,"G",IF(V17&gt;0.6,"S","NS")))</f>
        <v>G</v>
      </c>
      <c r="X17" s="51" t="str">
        <f>AP17</f>
        <v>G</v>
      </c>
      <c r="Y17" s="51" t="str">
        <f>BH17</f>
        <v>VG</v>
      </c>
      <c r="Z17" s="51" t="str">
        <f>BZ17</f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16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x14ac:dyDescent="0.3">
      <c r="A18" s="3"/>
      <c r="B18" s="3"/>
      <c r="M18" s="26"/>
      <c r="Q18" s="18"/>
      <c r="AA18" s="33"/>
      <c r="AB18" s="33"/>
      <c r="AC18" s="42"/>
      <c r="AD18" s="42"/>
      <c r="AE18" s="43"/>
      <c r="AF18" s="43"/>
      <c r="AG18" s="35"/>
      <c r="AH18" s="35"/>
      <c r="AI18" s="36"/>
      <c r="AJ18" s="36"/>
      <c r="AK18" s="40"/>
      <c r="AL18" s="40"/>
      <c r="AM18" s="41"/>
      <c r="AN18" s="41"/>
      <c r="AO18" s="3"/>
      <c r="AP18" s="3"/>
      <c r="AR18" s="44"/>
      <c r="AS18" s="33"/>
      <c r="AT18" s="33"/>
      <c r="AU18" s="42"/>
      <c r="AV18" s="42"/>
      <c r="AW18" s="43"/>
      <c r="AX18" s="43"/>
      <c r="AY18" s="35"/>
      <c r="AZ18" s="35"/>
      <c r="BA18" s="36"/>
      <c r="BB18" s="36"/>
      <c r="BC18" s="40"/>
      <c r="BD18" s="40"/>
      <c r="BE18" s="41"/>
      <c r="BF18" s="41"/>
      <c r="BG18" s="3"/>
      <c r="BH18" s="3"/>
      <c r="BK18" s="35"/>
      <c r="BL18" s="35"/>
      <c r="BM18" s="35"/>
      <c r="BN18" s="35"/>
      <c r="BO18" s="35"/>
      <c r="BP18" s="35"/>
      <c r="BQ18" s="35"/>
      <c r="BR18" s="35"/>
    </row>
    <row r="19" spans="1:78" x14ac:dyDescent="0.3">
      <c r="A19" s="3">
        <v>14180300</v>
      </c>
      <c r="B19" s="3">
        <v>23780557</v>
      </c>
      <c r="C19" t="s">
        <v>139</v>
      </c>
      <c r="D19" t="s">
        <v>137</v>
      </c>
      <c r="G19" s="16">
        <v>0.77</v>
      </c>
      <c r="H19" s="16" t="str">
        <f t="shared" ref="H19:H26" si="117">IF(G19&gt;0.8,"VG",IF(G19&gt;0.7,"G",IF(G19&gt;0.45,"S","NS")))</f>
        <v>G</v>
      </c>
      <c r="I19" s="16" t="str">
        <f t="shared" ref="I19:I24" si="118">AI19</f>
        <v>G</v>
      </c>
      <c r="J19" s="16" t="str">
        <f t="shared" ref="J19:J24" si="119">BB19</f>
        <v>VG</v>
      </c>
      <c r="K19" s="16" t="str">
        <f t="shared" ref="K19:K24" si="120">BT19</f>
        <v>VG</v>
      </c>
      <c r="L19" s="19">
        <v>-4.9000000000000002E-2</v>
      </c>
      <c r="M19" s="26" t="str">
        <f t="shared" ref="M19:M26" si="121">IF(ABS(L19)&lt;5%,"VG",IF(ABS(L19)&lt;10%,"G",IF(ABS(L19)&lt;15%,"S","NS")))</f>
        <v>VG</v>
      </c>
      <c r="N19" s="26" t="str">
        <f t="shared" ref="N19" si="122">AO19</f>
        <v>G</v>
      </c>
      <c r="O19" s="26" t="str">
        <f t="shared" ref="O19:O24" si="123">BD19</f>
        <v>VG</v>
      </c>
      <c r="P19" s="26" t="str">
        <f t="shared" ref="P19" si="124">BY19</f>
        <v>G</v>
      </c>
      <c r="Q19" s="18">
        <v>0.48</v>
      </c>
      <c r="R19" s="17" t="str">
        <f t="shared" ref="R19:R26" si="125">IF(Q19&lt;=0.5,"VG",IF(Q19&lt;=0.6,"G",IF(Q19&lt;=0.7,"S","NS")))</f>
        <v>VG</v>
      </c>
      <c r="S19" s="17" t="str">
        <f t="shared" ref="S19:S24" si="126">AN19</f>
        <v>G</v>
      </c>
      <c r="T19" s="17" t="str">
        <f t="shared" ref="T19:T24" si="127">BF19</f>
        <v>VG</v>
      </c>
      <c r="U19" s="17" t="str">
        <f t="shared" ref="U19:U24" si="128">BX19</f>
        <v>VG</v>
      </c>
      <c r="V19" s="18">
        <v>0.77</v>
      </c>
      <c r="W19" s="18" t="str">
        <f t="shared" ref="W19:W26" si="129">IF(V19&gt;0.85,"VG",IF(V19&gt;0.75,"G",IF(V19&gt;0.6,"S","NS")))</f>
        <v>G</v>
      </c>
      <c r="X19" s="18" t="str">
        <f t="shared" ref="X19:X24" si="130">AP19</f>
        <v>G</v>
      </c>
      <c r="Y19" s="18" t="str">
        <f t="shared" ref="Y19:Y24" si="131">BH19</f>
        <v>G</v>
      </c>
      <c r="Z19" s="18" t="str">
        <f t="shared" ref="Z19:Z24" si="132">BZ19</f>
        <v>G</v>
      </c>
      <c r="AA19" s="33">
        <v>0.78559090771131102</v>
      </c>
      <c r="AB19" s="33">
        <v>0.743003391024046</v>
      </c>
      <c r="AC19" s="42">
        <v>0.156726259303444</v>
      </c>
      <c r="AD19" s="42">
        <v>-2.8715013968540202</v>
      </c>
      <c r="AE19" s="43">
        <v>0.46304329418391199</v>
      </c>
      <c r="AF19" s="43">
        <v>0.50694832969046599</v>
      </c>
      <c r="AG19" s="35">
        <v>0.80859592164628602</v>
      </c>
      <c r="AH19" s="35">
        <v>0.76093468281902699</v>
      </c>
      <c r="AI19" s="36" t="s">
        <v>69</v>
      </c>
      <c r="AJ19" s="36" t="s">
        <v>69</v>
      </c>
      <c r="AK19" s="40" t="s">
        <v>71</v>
      </c>
      <c r="AL19" s="40" t="s">
        <v>71</v>
      </c>
      <c r="AM19" s="41" t="s">
        <v>71</v>
      </c>
      <c r="AN19" s="41" t="s">
        <v>69</v>
      </c>
      <c r="AO19" s="3" t="s">
        <v>69</v>
      </c>
      <c r="AP19" s="3" t="s">
        <v>69</v>
      </c>
      <c r="AR19" s="44" t="s">
        <v>144</v>
      </c>
      <c r="AS19" s="33">
        <v>0.79217245212859</v>
      </c>
      <c r="AT19" s="33">
        <v>0.81291601289947302</v>
      </c>
      <c r="AU19" s="42">
        <v>-2.5766189767210399</v>
      </c>
      <c r="AV19" s="42">
        <v>-1.88345517232321</v>
      </c>
      <c r="AW19" s="43">
        <v>0.45588106768258102</v>
      </c>
      <c r="AX19" s="43">
        <v>0.432532064823554</v>
      </c>
      <c r="AY19" s="35">
        <v>0.81724997374330399</v>
      </c>
      <c r="AZ19" s="35">
        <v>0.84176100323151803</v>
      </c>
      <c r="BA19" s="36" t="s">
        <v>69</v>
      </c>
      <c r="BB19" s="36" t="s">
        <v>71</v>
      </c>
      <c r="BC19" s="40" t="s">
        <v>71</v>
      </c>
      <c r="BD19" s="40" t="s">
        <v>71</v>
      </c>
      <c r="BE19" s="41" t="s">
        <v>71</v>
      </c>
      <c r="BF19" s="41" t="s">
        <v>71</v>
      </c>
      <c r="BG19" s="3" t="s">
        <v>69</v>
      </c>
      <c r="BH19" s="3" t="s">
        <v>69</v>
      </c>
      <c r="BI19">
        <f t="shared" ref="BI19:BI24" si="133">IF(BJ19=AR19,1,0)</f>
        <v>1</v>
      </c>
      <c r="BJ19" t="s">
        <v>144</v>
      </c>
      <c r="BK19" s="35">
        <v>0.787020500587154</v>
      </c>
      <c r="BL19" s="35">
        <v>0.80960352765802701</v>
      </c>
      <c r="BM19" s="35">
        <v>-0.55493717754498595</v>
      </c>
      <c r="BN19" s="35">
        <v>-0.43438129984824803</v>
      </c>
      <c r="BO19" s="35">
        <v>0.46149701993929099</v>
      </c>
      <c r="BP19" s="35">
        <v>0.43634444231819097</v>
      </c>
      <c r="BQ19" s="35">
        <v>0.80708203170917503</v>
      </c>
      <c r="BR19" s="35">
        <v>0.83278994643985804</v>
      </c>
      <c r="BS19" t="s">
        <v>69</v>
      </c>
      <c r="BT19" t="s">
        <v>71</v>
      </c>
      <c r="BU19" t="s">
        <v>71</v>
      </c>
      <c r="BV19" t="s">
        <v>71</v>
      </c>
      <c r="BW19" t="s">
        <v>71</v>
      </c>
      <c r="BX19" t="s">
        <v>71</v>
      </c>
      <c r="BY19" t="s">
        <v>69</v>
      </c>
      <c r="BZ19" t="s">
        <v>69</v>
      </c>
    </row>
    <row r="20" spans="1:78" s="49" customFormat="1" x14ac:dyDescent="0.3">
      <c r="A20" s="48">
        <v>14180300</v>
      </c>
      <c r="B20" s="48">
        <v>23780557</v>
      </c>
      <c r="C20" s="49" t="s">
        <v>139</v>
      </c>
      <c r="D20" s="49" t="s">
        <v>151</v>
      </c>
      <c r="F20" s="50"/>
      <c r="G20" s="51">
        <v>0.76600000000000001</v>
      </c>
      <c r="H20" s="51" t="str">
        <f t="shared" si="117"/>
        <v>G</v>
      </c>
      <c r="I20" s="51" t="str">
        <f t="shared" si="118"/>
        <v>G</v>
      </c>
      <c r="J20" s="51" t="str">
        <f t="shared" si="119"/>
        <v>VG</v>
      </c>
      <c r="K20" s="51" t="str">
        <f t="shared" si="120"/>
        <v>VG</v>
      </c>
      <c r="L20" s="52">
        <v>-6.0999999999999999E-2</v>
      </c>
      <c r="M20" s="51" t="str">
        <f t="shared" si="121"/>
        <v>G</v>
      </c>
      <c r="N20" s="51" t="str">
        <f t="shared" ref="N20" si="134">AO20</f>
        <v>G</v>
      </c>
      <c r="O20" s="51" t="str">
        <f t="shared" si="123"/>
        <v>VG</v>
      </c>
      <c r="P20" s="51" t="str">
        <f t="shared" ref="P20" si="135">BY20</f>
        <v>G</v>
      </c>
      <c r="Q20" s="51">
        <v>0.48</v>
      </c>
      <c r="R20" s="51" t="str">
        <f t="shared" si="125"/>
        <v>VG</v>
      </c>
      <c r="S20" s="51" t="str">
        <f t="shared" si="126"/>
        <v>G</v>
      </c>
      <c r="T20" s="51" t="str">
        <f t="shared" si="127"/>
        <v>VG</v>
      </c>
      <c r="U20" s="51" t="str">
        <f t="shared" si="128"/>
        <v>VG</v>
      </c>
      <c r="V20" s="51">
        <v>0.77500000000000002</v>
      </c>
      <c r="W20" s="51" t="str">
        <f t="shared" si="129"/>
        <v>G</v>
      </c>
      <c r="X20" s="51" t="str">
        <f t="shared" si="130"/>
        <v>G</v>
      </c>
      <c r="Y20" s="51" t="str">
        <f t="shared" si="131"/>
        <v>G</v>
      </c>
      <c r="Z20" s="51" t="str">
        <f t="shared" si="132"/>
        <v>G</v>
      </c>
      <c r="AA20" s="53">
        <v>0.78559090771131102</v>
      </c>
      <c r="AB20" s="53">
        <v>0.743003391024046</v>
      </c>
      <c r="AC20" s="53">
        <v>0.156726259303444</v>
      </c>
      <c r="AD20" s="53">
        <v>-2.8715013968540202</v>
      </c>
      <c r="AE20" s="53">
        <v>0.46304329418391199</v>
      </c>
      <c r="AF20" s="53">
        <v>0.50694832969046599</v>
      </c>
      <c r="AG20" s="53">
        <v>0.80859592164628602</v>
      </c>
      <c r="AH20" s="53">
        <v>0.76093468281902699</v>
      </c>
      <c r="AI20" s="48" t="s">
        <v>69</v>
      </c>
      <c r="AJ20" s="48" t="s">
        <v>69</v>
      </c>
      <c r="AK20" s="48" t="s">
        <v>71</v>
      </c>
      <c r="AL20" s="48" t="s">
        <v>71</v>
      </c>
      <c r="AM20" s="48" t="s">
        <v>71</v>
      </c>
      <c r="AN20" s="48" t="s">
        <v>69</v>
      </c>
      <c r="AO20" s="48" t="s">
        <v>69</v>
      </c>
      <c r="AP20" s="48" t="s">
        <v>69</v>
      </c>
      <c r="AR20" s="54" t="s">
        <v>144</v>
      </c>
      <c r="AS20" s="53">
        <v>0.79217245212859</v>
      </c>
      <c r="AT20" s="53">
        <v>0.81291601289947302</v>
      </c>
      <c r="AU20" s="53">
        <v>-2.5766189767210399</v>
      </c>
      <c r="AV20" s="53">
        <v>-1.88345517232321</v>
      </c>
      <c r="AW20" s="53">
        <v>0.45588106768258102</v>
      </c>
      <c r="AX20" s="53">
        <v>0.432532064823554</v>
      </c>
      <c r="AY20" s="53">
        <v>0.81724997374330399</v>
      </c>
      <c r="AZ20" s="53">
        <v>0.84176100323151803</v>
      </c>
      <c r="BA20" s="48" t="s">
        <v>69</v>
      </c>
      <c r="BB20" s="48" t="s">
        <v>71</v>
      </c>
      <c r="BC20" s="48" t="s">
        <v>71</v>
      </c>
      <c r="BD20" s="48" t="s">
        <v>71</v>
      </c>
      <c r="BE20" s="48" t="s">
        <v>71</v>
      </c>
      <c r="BF20" s="48" t="s">
        <v>71</v>
      </c>
      <c r="BG20" s="48" t="s">
        <v>69</v>
      </c>
      <c r="BH20" s="48" t="s">
        <v>69</v>
      </c>
      <c r="BI20" s="49">
        <f t="shared" si="133"/>
        <v>1</v>
      </c>
      <c r="BJ20" s="49" t="s">
        <v>144</v>
      </c>
      <c r="BK20" s="53">
        <v>0.787020500587154</v>
      </c>
      <c r="BL20" s="53">
        <v>0.80960352765802701</v>
      </c>
      <c r="BM20" s="53">
        <v>-0.55493717754498595</v>
      </c>
      <c r="BN20" s="53">
        <v>-0.43438129984824803</v>
      </c>
      <c r="BO20" s="53">
        <v>0.46149701993929099</v>
      </c>
      <c r="BP20" s="53">
        <v>0.43634444231819097</v>
      </c>
      <c r="BQ20" s="53">
        <v>0.80708203170917503</v>
      </c>
      <c r="BR20" s="53">
        <v>0.83278994643985804</v>
      </c>
      <c r="BS20" s="49" t="s">
        <v>69</v>
      </c>
      <c r="BT20" s="49" t="s">
        <v>71</v>
      </c>
      <c r="BU20" s="49" t="s">
        <v>71</v>
      </c>
      <c r="BV20" s="49" t="s">
        <v>71</v>
      </c>
      <c r="BW20" s="49" t="s">
        <v>71</v>
      </c>
      <c r="BX20" s="49" t="s">
        <v>71</v>
      </c>
      <c r="BY20" s="49" t="s">
        <v>69</v>
      </c>
      <c r="BZ20" s="49" t="s">
        <v>69</v>
      </c>
    </row>
    <row r="21" spans="1:78" s="49" customFormat="1" ht="28.8" x14ac:dyDescent="0.3">
      <c r="A21" s="48">
        <v>14180300</v>
      </c>
      <c r="B21" s="48">
        <v>23780557</v>
      </c>
      <c r="C21" s="49" t="s">
        <v>139</v>
      </c>
      <c r="D21" s="65" t="s">
        <v>157</v>
      </c>
      <c r="E21" s="49" t="s">
        <v>160</v>
      </c>
      <c r="F21" s="50"/>
      <c r="G21" s="51">
        <v>0.76</v>
      </c>
      <c r="H21" s="51" t="str">
        <f t="shared" si="117"/>
        <v>G</v>
      </c>
      <c r="I21" s="51" t="str">
        <f t="shared" si="118"/>
        <v>G</v>
      </c>
      <c r="J21" s="51" t="str">
        <f t="shared" si="119"/>
        <v>VG</v>
      </c>
      <c r="K21" s="51" t="str">
        <f t="shared" si="120"/>
        <v>VG</v>
      </c>
      <c r="L21" s="52">
        <v>7.9000000000000001E-2</v>
      </c>
      <c r="M21" s="51" t="str">
        <f t="shared" si="121"/>
        <v>G</v>
      </c>
      <c r="N21" s="51" t="str">
        <f t="shared" ref="N21" si="136">AO21</f>
        <v>G</v>
      </c>
      <c r="O21" s="51" t="str">
        <f t="shared" si="123"/>
        <v>VG</v>
      </c>
      <c r="P21" s="51" t="str">
        <f t="shared" ref="P21" si="137">BY21</f>
        <v>G</v>
      </c>
      <c r="Q21" s="51">
        <v>0.48</v>
      </c>
      <c r="R21" s="51" t="str">
        <f t="shared" si="125"/>
        <v>VG</v>
      </c>
      <c r="S21" s="51" t="str">
        <f t="shared" si="126"/>
        <v>G</v>
      </c>
      <c r="T21" s="51" t="str">
        <f t="shared" si="127"/>
        <v>VG</v>
      </c>
      <c r="U21" s="51" t="str">
        <f t="shared" si="128"/>
        <v>VG</v>
      </c>
      <c r="V21" s="51">
        <v>0.77</v>
      </c>
      <c r="W21" s="51" t="str">
        <f t="shared" si="129"/>
        <v>G</v>
      </c>
      <c r="X21" s="51" t="str">
        <f t="shared" si="130"/>
        <v>G</v>
      </c>
      <c r="Y21" s="51" t="str">
        <f t="shared" si="131"/>
        <v>G</v>
      </c>
      <c r="Z21" s="51" t="str">
        <f t="shared" si="132"/>
        <v>G</v>
      </c>
      <c r="AA21" s="53">
        <v>0.78559090771131102</v>
      </c>
      <c r="AB21" s="53">
        <v>0.743003391024046</v>
      </c>
      <c r="AC21" s="53">
        <v>0.156726259303444</v>
      </c>
      <c r="AD21" s="53">
        <v>-2.8715013968540202</v>
      </c>
      <c r="AE21" s="53">
        <v>0.46304329418391199</v>
      </c>
      <c r="AF21" s="53">
        <v>0.50694832969046599</v>
      </c>
      <c r="AG21" s="53">
        <v>0.80859592164628602</v>
      </c>
      <c r="AH21" s="53">
        <v>0.76093468281902699</v>
      </c>
      <c r="AI21" s="48" t="s">
        <v>69</v>
      </c>
      <c r="AJ21" s="48" t="s">
        <v>69</v>
      </c>
      <c r="AK21" s="48" t="s">
        <v>71</v>
      </c>
      <c r="AL21" s="48" t="s">
        <v>71</v>
      </c>
      <c r="AM21" s="48" t="s">
        <v>71</v>
      </c>
      <c r="AN21" s="48" t="s">
        <v>69</v>
      </c>
      <c r="AO21" s="48" t="s">
        <v>69</v>
      </c>
      <c r="AP21" s="48" t="s">
        <v>69</v>
      </c>
      <c r="AR21" s="54" t="s">
        <v>144</v>
      </c>
      <c r="AS21" s="53">
        <v>0.79217245212859</v>
      </c>
      <c r="AT21" s="53">
        <v>0.81291601289947302</v>
      </c>
      <c r="AU21" s="53">
        <v>-2.5766189767210399</v>
      </c>
      <c r="AV21" s="53">
        <v>-1.88345517232321</v>
      </c>
      <c r="AW21" s="53">
        <v>0.45588106768258102</v>
      </c>
      <c r="AX21" s="53">
        <v>0.432532064823554</v>
      </c>
      <c r="AY21" s="53">
        <v>0.81724997374330399</v>
      </c>
      <c r="AZ21" s="53">
        <v>0.84176100323151803</v>
      </c>
      <c r="BA21" s="48" t="s">
        <v>69</v>
      </c>
      <c r="BB21" s="48" t="s">
        <v>71</v>
      </c>
      <c r="BC21" s="48" t="s">
        <v>71</v>
      </c>
      <c r="BD21" s="48" t="s">
        <v>71</v>
      </c>
      <c r="BE21" s="48" t="s">
        <v>71</v>
      </c>
      <c r="BF21" s="48" t="s">
        <v>71</v>
      </c>
      <c r="BG21" s="48" t="s">
        <v>69</v>
      </c>
      <c r="BH21" s="48" t="s">
        <v>69</v>
      </c>
      <c r="BI21" s="49">
        <f t="shared" si="133"/>
        <v>1</v>
      </c>
      <c r="BJ21" s="49" t="s">
        <v>144</v>
      </c>
      <c r="BK21" s="53">
        <v>0.787020500587154</v>
      </c>
      <c r="BL21" s="53">
        <v>0.80960352765802701</v>
      </c>
      <c r="BM21" s="53">
        <v>-0.55493717754498595</v>
      </c>
      <c r="BN21" s="53">
        <v>-0.43438129984824803</v>
      </c>
      <c r="BO21" s="53">
        <v>0.46149701993929099</v>
      </c>
      <c r="BP21" s="53">
        <v>0.43634444231819097</v>
      </c>
      <c r="BQ21" s="53">
        <v>0.80708203170917503</v>
      </c>
      <c r="BR21" s="53">
        <v>0.83278994643985804</v>
      </c>
      <c r="BS21" s="49" t="s">
        <v>69</v>
      </c>
      <c r="BT21" s="49" t="s">
        <v>71</v>
      </c>
      <c r="BU21" s="49" t="s">
        <v>71</v>
      </c>
      <c r="BV21" s="49" t="s">
        <v>71</v>
      </c>
      <c r="BW21" s="49" t="s">
        <v>71</v>
      </c>
      <c r="BX21" s="49" t="s">
        <v>71</v>
      </c>
      <c r="BY21" s="49" t="s">
        <v>69</v>
      </c>
      <c r="BZ21" s="49" t="s">
        <v>69</v>
      </c>
    </row>
    <row r="22" spans="1:78" s="49" customFormat="1" ht="28.8" x14ac:dyDescent="0.3">
      <c r="A22" s="48">
        <v>14180300</v>
      </c>
      <c r="B22" s="48">
        <v>23780557</v>
      </c>
      <c r="C22" s="49" t="s">
        <v>139</v>
      </c>
      <c r="D22" s="65" t="s">
        <v>166</v>
      </c>
      <c r="F22" s="50"/>
      <c r="G22" s="51">
        <v>0.77</v>
      </c>
      <c r="H22" s="51" t="str">
        <f t="shared" si="117"/>
        <v>G</v>
      </c>
      <c r="I22" s="51" t="str">
        <f t="shared" si="118"/>
        <v>G</v>
      </c>
      <c r="J22" s="51" t="str">
        <f t="shared" si="119"/>
        <v>VG</v>
      </c>
      <c r="K22" s="51" t="str">
        <f t="shared" si="120"/>
        <v>VG</v>
      </c>
      <c r="L22" s="52">
        <v>-4.0000000000000001E-3</v>
      </c>
      <c r="M22" s="51" t="str">
        <f t="shared" si="121"/>
        <v>VG</v>
      </c>
      <c r="N22" s="51" t="str">
        <f t="shared" ref="N22" si="138">AO22</f>
        <v>G</v>
      </c>
      <c r="O22" s="51" t="str">
        <f t="shared" si="123"/>
        <v>VG</v>
      </c>
      <c r="P22" s="51" t="str">
        <f t="shared" ref="P22" si="139">BY22</f>
        <v>G</v>
      </c>
      <c r="Q22" s="51">
        <v>0.48</v>
      </c>
      <c r="R22" s="51" t="str">
        <f t="shared" si="125"/>
        <v>VG</v>
      </c>
      <c r="S22" s="51" t="str">
        <f t="shared" si="126"/>
        <v>G</v>
      </c>
      <c r="T22" s="51" t="str">
        <f t="shared" si="127"/>
        <v>VG</v>
      </c>
      <c r="U22" s="51" t="str">
        <f t="shared" si="128"/>
        <v>VG</v>
      </c>
      <c r="V22" s="51">
        <v>0.77</v>
      </c>
      <c r="W22" s="51" t="str">
        <f t="shared" si="129"/>
        <v>G</v>
      </c>
      <c r="X22" s="51" t="str">
        <f t="shared" si="130"/>
        <v>G</v>
      </c>
      <c r="Y22" s="51" t="str">
        <f t="shared" si="131"/>
        <v>G</v>
      </c>
      <c r="Z22" s="51" t="str">
        <f t="shared" si="132"/>
        <v>G</v>
      </c>
      <c r="AA22" s="53">
        <v>0.78559090771131102</v>
      </c>
      <c r="AB22" s="53">
        <v>0.743003391024046</v>
      </c>
      <c r="AC22" s="53">
        <v>0.156726259303444</v>
      </c>
      <c r="AD22" s="53">
        <v>-2.8715013968540202</v>
      </c>
      <c r="AE22" s="53">
        <v>0.46304329418391199</v>
      </c>
      <c r="AF22" s="53">
        <v>0.50694832969046599</v>
      </c>
      <c r="AG22" s="53">
        <v>0.80859592164628602</v>
      </c>
      <c r="AH22" s="53">
        <v>0.76093468281902699</v>
      </c>
      <c r="AI22" s="48" t="s">
        <v>69</v>
      </c>
      <c r="AJ22" s="48" t="s">
        <v>69</v>
      </c>
      <c r="AK22" s="48" t="s">
        <v>71</v>
      </c>
      <c r="AL22" s="48" t="s">
        <v>71</v>
      </c>
      <c r="AM22" s="48" t="s">
        <v>71</v>
      </c>
      <c r="AN22" s="48" t="s">
        <v>69</v>
      </c>
      <c r="AO22" s="48" t="s">
        <v>69</v>
      </c>
      <c r="AP22" s="48" t="s">
        <v>69</v>
      </c>
      <c r="AR22" s="54" t="s">
        <v>144</v>
      </c>
      <c r="AS22" s="53">
        <v>0.79217245212859</v>
      </c>
      <c r="AT22" s="53">
        <v>0.81291601289947302</v>
      </c>
      <c r="AU22" s="53">
        <v>-2.5766189767210399</v>
      </c>
      <c r="AV22" s="53">
        <v>-1.88345517232321</v>
      </c>
      <c r="AW22" s="53">
        <v>0.45588106768258102</v>
      </c>
      <c r="AX22" s="53">
        <v>0.432532064823554</v>
      </c>
      <c r="AY22" s="53">
        <v>0.81724997374330399</v>
      </c>
      <c r="AZ22" s="53">
        <v>0.84176100323151803</v>
      </c>
      <c r="BA22" s="48" t="s">
        <v>69</v>
      </c>
      <c r="BB22" s="48" t="s">
        <v>71</v>
      </c>
      <c r="BC22" s="48" t="s">
        <v>71</v>
      </c>
      <c r="BD22" s="48" t="s">
        <v>71</v>
      </c>
      <c r="BE22" s="48" t="s">
        <v>71</v>
      </c>
      <c r="BF22" s="48" t="s">
        <v>71</v>
      </c>
      <c r="BG22" s="48" t="s">
        <v>69</v>
      </c>
      <c r="BH22" s="48" t="s">
        <v>69</v>
      </c>
      <c r="BI22" s="49">
        <f t="shared" si="133"/>
        <v>1</v>
      </c>
      <c r="BJ22" s="49" t="s">
        <v>144</v>
      </c>
      <c r="BK22" s="53">
        <v>0.787020500587154</v>
      </c>
      <c r="BL22" s="53">
        <v>0.80960352765802701</v>
      </c>
      <c r="BM22" s="53">
        <v>-0.55493717754498595</v>
      </c>
      <c r="BN22" s="53">
        <v>-0.43438129984824803</v>
      </c>
      <c r="BO22" s="53">
        <v>0.46149701993929099</v>
      </c>
      <c r="BP22" s="53">
        <v>0.43634444231819097</v>
      </c>
      <c r="BQ22" s="53">
        <v>0.80708203170917503</v>
      </c>
      <c r="BR22" s="53">
        <v>0.83278994643985804</v>
      </c>
      <c r="BS22" s="49" t="s">
        <v>69</v>
      </c>
      <c r="BT22" s="49" t="s">
        <v>71</v>
      </c>
      <c r="BU22" s="49" t="s">
        <v>71</v>
      </c>
      <c r="BV22" s="49" t="s">
        <v>71</v>
      </c>
      <c r="BW22" s="49" t="s">
        <v>71</v>
      </c>
      <c r="BX22" s="49" t="s">
        <v>71</v>
      </c>
      <c r="BY22" s="49" t="s">
        <v>69</v>
      </c>
      <c r="BZ22" s="49" t="s">
        <v>69</v>
      </c>
    </row>
    <row r="23" spans="1:78" s="49" customFormat="1" x14ac:dyDescent="0.3">
      <c r="A23" s="48">
        <v>14180300</v>
      </c>
      <c r="B23" s="48">
        <v>23780557</v>
      </c>
      <c r="C23" s="49" t="s">
        <v>139</v>
      </c>
      <c r="D23" s="65" t="s">
        <v>168</v>
      </c>
      <c r="F23" s="50"/>
      <c r="G23" s="51">
        <v>0.77</v>
      </c>
      <c r="H23" s="51" t="str">
        <f t="shared" si="117"/>
        <v>G</v>
      </c>
      <c r="I23" s="51" t="str">
        <f t="shared" si="118"/>
        <v>G</v>
      </c>
      <c r="J23" s="51" t="str">
        <f t="shared" si="119"/>
        <v>VG</v>
      </c>
      <c r="K23" s="51" t="str">
        <f t="shared" si="120"/>
        <v>VG</v>
      </c>
      <c r="L23" s="52">
        <v>-4.0000000000000001E-3</v>
      </c>
      <c r="M23" s="51" t="str">
        <f t="shared" si="121"/>
        <v>VG</v>
      </c>
      <c r="N23" s="51" t="str">
        <f t="shared" ref="N23" si="140">AO23</f>
        <v>G</v>
      </c>
      <c r="O23" s="51" t="str">
        <f t="shared" si="123"/>
        <v>VG</v>
      </c>
      <c r="P23" s="51" t="str">
        <f t="shared" ref="P23" si="141">BY23</f>
        <v>G</v>
      </c>
      <c r="Q23" s="51">
        <v>0.48</v>
      </c>
      <c r="R23" s="51" t="str">
        <f t="shared" si="125"/>
        <v>VG</v>
      </c>
      <c r="S23" s="51" t="str">
        <f t="shared" si="126"/>
        <v>G</v>
      </c>
      <c r="T23" s="51" t="str">
        <f t="shared" si="127"/>
        <v>VG</v>
      </c>
      <c r="U23" s="51" t="str">
        <f t="shared" si="128"/>
        <v>VG</v>
      </c>
      <c r="V23" s="51">
        <v>0.77</v>
      </c>
      <c r="W23" s="51" t="str">
        <f t="shared" si="129"/>
        <v>G</v>
      </c>
      <c r="X23" s="51" t="str">
        <f t="shared" si="130"/>
        <v>G</v>
      </c>
      <c r="Y23" s="51" t="str">
        <f t="shared" si="131"/>
        <v>G</v>
      </c>
      <c r="Z23" s="51" t="str">
        <f t="shared" si="132"/>
        <v>G</v>
      </c>
      <c r="AA23" s="53">
        <v>0.78559090771131102</v>
      </c>
      <c r="AB23" s="53">
        <v>0.743003391024046</v>
      </c>
      <c r="AC23" s="53">
        <v>0.156726259303444</v>
      </c>
      <c r="AD23" s="53">
        <v>-2.8715013968540202</v>
      </c>
      <c r="AE23" s="53">
        <v>0.46304329418391199</v>
      </c>
      <c r="AF23" s="53">
        <v>0.50694832969046599</v>
      </c>
      <c r="AG23" s="53">
        <v>0.80859592164628602</v>
      </c>
      <c r="AH23" s="53">
        <v>0.76093468281902699</v>
      </c>
      <c r="AI23" s="48" t="s">
        <v>69</v>
      </c>
      <c r="AJ23" s="48" t="s">
        <v>69</v>
      </c>
      <c r="AK23" s="48" t="s">
        <v>71</v>
      </c>
      <c r="AL23" s="48" t="s">
        <v>71</v>
      </c>
      <c r="AM23" s="48" t="s">
        <v>71</v>
      </c>
      <c r="AN23" s="48" t="s">
        <v>69</v>
      </c>
      <c r="AO23" s="48" t="s">
        <v>69</v>
      </c>
      <c r="AP23" s="48" t="s">
        <v>69</v>
      </c>
      <c r="AR23" s="54" t="s">
        <v>144</v>
      </c>
      <c r="AS23" s="53">
        <v>0.79217245212859</v>
      </c>
      <c r="AT23" s="53">
        <v>0.81291601289947302</v>
      </c>
      <c r="AU23" s="53">
        <v>-2.5766189767210399</v>
      </c>
      <c r="AV23" s="53">
        <v>-1.88345517232321</v>
      </c>
      <c r="AW23" s="53">
        <v>0.45588106768258102</v>
      </c>
      <c r="AX23" s="53">
        <v>0.432532064823554</v>
      </c>
      <c r="AY23" s="53">
        <v>0.81724997374330399</v>
      </c>
      <c r="AZ23" s="53">
        <v>0.84176100323151803</v>
      </c>
      <c r="BA23" s="48" t="s">
        <v>69</v>
      </c>
      <c r="BB23" s="48" t="s">
        <v>71</v>
      </c>
      <c r="BC23" s="48" t="s">
        <v>71</v>
      </c>
      <c r="BD23" s="48" t="s">
        <v>71</v>
      </c>
      <c r="BE23" s="48" t="s">
        <v>71</v>
      </c>
      <c r="BF23" s="48" t="s">
        <v>71</v>
      </c>
      <c r="BG23" s="48" t="s">
        <v>69</v>
      </c>
      <c r="BH23" s="48" t="s">
        <v>69</v>
      </c>
      <c r="BI23" s="49">
        <f t="shared" si="133"/>
        <v>1</v>
      </c>
      <c r="BJ23" s="49" t="s">
        <v>144</v>
      </c>
      <c r="BK23" s="53">
        <v>0.787020500587154</v>
      </c>
      <c r="BL23" s="53">
        <v>0.80960352765802701</v>
      </c>
      <c r="BM23" s="53">
        <v>-0.55493717754498595</v>
      </c>
      <c r="BN23" s="53">
        <v>-0.43438129984824803</v>
      </c>
      <c r="BO23" s="53">
        <v>0.46149701993929099</v>
      </c>
      <c r="BP23" s="53">
        <v>0.43634444231819097</v>
      </c>
      <c r="BQ23" s="53">
        <v>0.80708203170917503</v>
      </c>
      <c r="BR23" s="53">
        <v>0.83278994643985804</v>
      </c>
      <c r="BS23" s="49" t="s">
        <v>69</v>
      </c>
      <c r="BT23" s="49" t="s">
        <v>71</v>
      </c>
      <c r="BU23" s="49" t="s">
        <v>71</v>
      </c>
      <c r="BV23" s="49" t="s">
        <v>71</v>
      </c>
      <c r="BW23" s="49" t="s">
        <v>71</v>
      </c>
      <c r="BX23" s="49" t="s">
        <v>71</v>
      </c>
      <c r="BY23" s="49" t="s">
        <v>69</v>
      </c>
      <c r="BZ23" s="49" t="s">
        <v>69</v>
      </c>
    </row>
    <row r="24" spans="1:78" s="49" customFormat="1" ht="28.8" x14ac:dyDescent="0.3">
      <c r="A24" s="48">
        <v>14180300</v>
      </c>
      <c r="B24" s="48">
        <v>23780557</v>
      </c>
      <c r="C24" s="49" t="s">
        <v>139</v>
      </c>
      <c r="D24" s="65" t="s">
        <v>175</v>
      </c>
      <c r="E24" s="49" t="s">
        <v>174</v>
      </c>
      <c r="F24" s="50"/>
      <c r="G24" s="51">
        <v>0.751</v>
      </c>
      <c r="H24" s="51" t="str">
        <f t="shared" si="117"/>
        <v>G</v>
      </c>
      <c r="I24" s="51" t="str">
        <f t="shared" si="118"/>
        <v>G</v>
      </c>
      <c r="J24" s="51" t="str">
        <f t="shared" si="119"/>
        <v>VG</v>
      </c>
      <c r="K24" s="51" t="str">
        <f t="shared" si="120"/>
        <v>VG</v>
      </c>
      <c r="L24" s="52">
        <v>-0.1298</v>
      </c>
      <c r="M24" s="51" t="str">
        <f t="shared" si="121"/>
        <v>S</v>
      </c>
      <c r="N24" s="51" t="str">
        <f t="shared" ref="N24" si="142">AO24</f>
        <v>G</v>
      </c>
      <c r="O24" s="51" t="str">
        <f t="shared" si="123"/>
        <v>VG</v>
      </c>
      <c r="P24" s="51" t="str">
        <f t="shared" ref="P24" si="143">BY24</f>
        <v>G</v>
      </c>
      <c r="Q24" s="51">
        <v>0.49199999999999999</v>
      </c>
      <c r="R24" s="51" t="str">
        <f t="shared" si="125"/>
        <v>VG</v>
      </c>
      <c r="S24" s="51" t="str">
        <f t="shared" si="126"/>
        <v>G</v>
      </c>
      <c r="T24" s="51" t="str">
        <f t="shared" si="127"/>
        <v>VG</v>
      </c>
      <c r="U24" s="51" t="str">
        <f t="shared" si="128"/>
        <v>VG</v>
      </c>
      <c r="V24" s="51">
        <v>0.77669999999999995</v>
      </c>
      <c r="W24" s="51" t="str">
        <f t="shared" si="129"/>
        <v>G</v>
      </c>
      <c r="X24" s="51" t="str">
        <f t="shared" si="130"/>
        <v>G</v>
      </c>
      <c r="Y24" s="51" t="str">
        <f t="shared" si="131"/>
        <v>G</v>
      </c>
      <c r="Z24" s="51" t="str">
        <f t="shared" si="132"/>
        <v>G</v>
      </c>
      <c r="AA24" s="53">
        <v>0.78559090771131102</v>
      </c>
      <c r="AB24" s="53">
        <v>0.743003391024046</v>
      </c>
      <c r="AC24" s="53">
        <v>0.156726259303444</v>
      </c>
      <c r="AD24" s="53">
        <v>-2.8715013968540202</v>
      </c>
      <c r="AE24" s="53">
        <v>0.46304329418391199</v>
      </c>
      <c r="AF24" s="53">
        <v>0.50694832969046599</v>
      </c>
      <c r="AG24" s="53">
        <v>0.80859592164628602</v>
      </c>
      <c r="AH24" s="53">
        <v>0.76093468281902699</v>
      </c>
      <c r="AI24" s="48" t="s">
        <v>69</v>
      </c>
      <c r="AJ24" s="48" t="s">
        <v>69</v>
      </c>
      <c r="AK24" s="48" t="s">
        <v>71</v>
      </c>
      <c r="AL24" s="48" t="s">
        <v>71</v>
      </c>
      <c r="AM24" s="48" t="s">
        <v>71</v>
      </c>
      <c r="AN24" s="48" t="s">
        <v>69</v>
      </c>
      <c r="AO24" s="48" t="s">
        <v>69</v>
      </c>
      <c r="AP24" s="48" t="s">
        <v>69</v>
      </c>
      <c r="AR24" s="54" t="s">
        <v>144</v>
      </c>
      <c r="AS24" s="53">
        <v>0.79217245212859</v>
      </c>
      <c r="AT24" s="53">
        <v>0.81291601289947302</v>
      </c>
      <c r="AU24" s="53">
        <v>-2.5766189767210399</v>
      </c>
      <c r="AV24" s="53">
        <v>-1.88345517232321</v>
      </c>
      <c r="AW24" s="53">
        <v>0.45588106768258102</v>
      </c>
      <c r="AX24" s="53">
        <v>0.432532064823554</v>
      </c>
      <c r="AY24" s="53">
        <v>0.81724997374330399</v>
      </c>
      <c r="AZ24" s="53">
        <v>0.84176100323151803</v>
      </c>
      <c r="BA24" s="48" t="s">
        <v>69</v>
      </c>
      <c r="BB24" s="48" t="s">
        <v>71</v>
      </c>
      <c r="BC24" s="48" t="s">
        <v>71</v>
      </c>
      <c r="BD24" s="48" t="s">
        <v>71</v>
      </c>
      <c r="BE24" s="48" t="s">
        <v>71</v>
      </c>
      <c r="BF24" s="48" t="s">
        <v>71</v>
      </c>
      <c r="BG24" s="48" t="s">
        <v>69</v>
      </c>
      <c r="BH24" s="48" t="s">
        <v>69</v>
      </c>
      <c r="BI24" s="49">
        <f t="shared" si="133"/>
        <v>1</v>
      </c>
      <c r="BJ24" s="49" t="s">
        <v>144</v>
      </c>
      <c r="BK24" s="53">
        <v>0.787020500587154</v>
      </c>
      <c r="BL24" s="53">
        <v>0.80960352765802701</v>
      </c>
      <c r="BM24" s="53">
        <v>-0.55493717754498595</v>
      </c>
      <c r="BN24" s="53">
        <v>-0.43438129984824803</v>
      </c>
      <c r="BO24" s="53">
        <v>0.46149701993929099</v>
      </c>
      <c r="BP24" s="53">
        <v>0.43634444231819097</v>
      </c>
      <c r="BQ24" s="53">
        <v>0.80708203170917503</v>
      </c>
      <c r="BR24" s="53">
        <v>0.83278994643985804</v>
      </c>
      <c r="BS24" s="49" t="s">
        <v>69</v>
      </c>
      <c r="BT24" s="49" t="s">
        <v>71</v>
      </c>
      <c r="BU24" s="49" t="s">
        <v>71</v>
      </c>
      <c r="BV24" s="49" t="s">
        <v>71</v>
      </c>
      <c r="BW24" s="49" t="s">
        <v>71</v>
      </c>
      <c r="BX24" s="49" t="s">
        <v>71</v>
      </c>
      <c r="BY24" s="49" t="s">
        <v>69</v>
      </c>
      <c r="BZ24" s="49" t="s">
        <v>69</v>
      </c>
    </row>
    <row r="25" spans="1:78" s="49" customFormat="1" ht="28.8" x14ac:dyDescent="0.3">
      <c r="A25" s="48">
        <v>14180300</v>
      </c>
      <c r="B25" s="48">
        <v>23780557</v>
      </c>
      <c r="C25" s="49" t="s">
        <v>139</v>
      </c>
      <c r="D25" s="65" t="s">
        <v>176</v>
      </c>
      <c r="E25" s="49" t="s">
        <v>177</v>
      </c>
      <c r="F25" s="50"/>
      <c r="G25" s="51">
        <v>0.86499999999999999</v>
      </c>
      <c r="H25" s="51" t="str">
        <f t="shared" si="117"/>
        <v>VG</v>
      </c>
      <c r="I25" s="51" t="str">
        <f t="shared" ref="I25" si="144">AI25</f>
        <v>G</v>
      </c>
      <c r="J25" s="51" t="str">
        <f t="shared" ref="J25" si="145">BB25</f>
        <v>VG</v>
      </c>
      <c r="K25" s="51" t="str">
        <f t="shared" ref="K25" si="146">BT25</f>
        <v>VG</v>
      </c>
      <c r="L25" s="52">
        <v>-7.3200000000000001E-2</v>
      </c>
      <c r="M25" s="51" t="str">
        <f t="shared" si="121"/>
        <v>G</v>
      </c>
      <c r="N25" s="51" t="str">
        <f t="shared" ref="N25" si="147">AO25</f>
        <v>G</v>
      </c>
      <c r="O25" s="51" t="str">
        <f t="shared" ref="O25" si="148">BD25</f>
        <v>VG</v>
      </c>
      <c r="P25" s="51" t="str">
        <f t="shared" ref="P25" si="149">BY25</f>
        <v>G</v>
      </c>
      <c r="Q25" s="51">
        <v>0.36599999999999999</v>
      </c>
      <c r="R25" s="51" t="str">
        <f t="shared" si="125"/>
        <v>VG</v>
      </c>
      <c r="S25" s="51" t="str">
        <f t="shared" ref="S25" si="150">AN25</f>
        <v>G</v>
      </c>
      <c r="T25" s="51" t="str">
        <f t="shared" ref="T25" si="151">BF25</f>
        <v>VG</v>
      </c>
      <c r="U25" s="51" t="str">
        <f t="shared" ref="U25" si="152">BX25</f>
        <v>VG</v>
      </c>
      <c r="V25" s="51">
        <v>0.87270000000000003</v>
      </c>
      <c r="W25" s="51" t="str">
        <f t="shared" si="129"/>
        <v>VG</v>
      </c>
      <c r="X25" s="51" t="str">
        <f t="shared" ref="X25" si="153">AP25</f>
        <v>G</v>
      </c>
      <c r="Y25" s="51" t="str">
        <f t="shared" ref="Y25" si="154">BH25</f>
        <v>G</v>
      </c>
      <c r="Z25" s="51" t="str">
        <f t="shared" ref="Z25" si="155">BZ25</f>
        <v>G</v>
      </c>
      <c r="AA25" s="53">
        <v>0.78559090771131102</v>
      </c>
      <c r="AB25" s="53">
        <v>0.743003391024046</v>
      </c>
      <c r="AC25" s="53">
        <v>0.156726259303444</v>
      </c>
      <c r="AD25" s="53">
        <v>-2.8715013968540202</v>
      </c>
      <c r="AE25" s="53">
        <v>0.46304329418391199</v>
      </c>
      <c r="AF25" s="53">
        <v>0.50694832969046599</v>
      </c>
      <c r="AG25" s="53">
        <v>0.80859592164628602</v>
      </c>
      <c r="AH25" s="53">
        <v>0.76093468281902699</v>
      </c>
      <c r="AI25" s="48" t="s">
        <v>69</v>
      </c>
      <c r="AJ25" s="48" t="s">
        <v>69</v>
      </c>
      <c r="AK25" s="48" t="s">
        <v>71</v>
      </c>
      <c r="AL25" s="48" t="s">
        <v>71</v>
      </c>
      <c r="AM25" s="48" t="s">
        <v>71</v>
      </c>
      <c r="AN25" s="48" t="s">
        <v>69</v>
      </c>
      <c r="AO25" s="48" t="s">
        <v>69</v>
      </c>
      <c r="AP25" s="48" t="s">
        <v>69</v>
      </c>
      <c r="AR25" s="54" t="s">
        <v>144</v>
      </c>
      <c r="AS25" s="53">
        <v>0.79217245212859</v>
      </c>
      <c r="AT25" s="53">
        <v>0.81291601289947302</v>
      </c>
      <c r="AU25" s="53">
        <v>-2.5766189767210399</v>
      </c>
      <c r="AV25" s="53">
        <v>-1.88345517232321</v>
      </c>
      <c r="AW25" s="53">
        <v>0.45588106768258102</v>
      </c>
      <c r="AX25" s="53">
        <v>0.432532064823554</v>
      </c>
      <c r="AY25" s="53">
        <v>0.81724997374330399</v>
      </c>
      <c r="AZ25" s="53">
        <v>0.84176100323151803</v>
      </c>
      <c r="BA25" s="48" t="s">
        <v>69</v>
      </c>
      <c r="BB25" s="48" t="s">
        <v>71</v>
      </c>
      <c r="BC25" s="48" t="s">
        <v>71</v>
      </c>
      <c r="BD25" s="48" t="s">
        <v>71</v>
      </c>
      <c r="BE25" s="48" t="s">
        <v>71</v>
      </c>
      <c r="BF25" s="48" t="s">
        <v>71</v>
      </c>
      <c r="BG25" s="48" t="s">
        <v>69</v>
      </c>
      <c r="BH25" s="48" t="s">
        <v>69</v>
      </c>
      <c r="BI25" s="49">
        <f t="shared" ref="BI25" si="156">IF(BJ25=AR25,1,0)</f>
        <v>1</v>
      </c>
      <c r="BJ25" s="49" t="s">
        <v>144</v>
      </c>
      <c r="BK25" s="53">
        <v>0.787020500587154</v>
      </c>
      <c r="BL25" s="53">
        <v>0.80960352765802701</v>
      </c>
      <c r="BM25" s="53">
        <v>-0.55493717754498595</v>
      </c>
      <c r="BN25" s="53">
        <v>-0.43438129984824803</v>
      </c>
      <c r="BO25" s="53">
        <v>0.46149701993929099</v>
      </c>
      <c r="BP25" s="53">
        <v>0.43634444231819097</v>
      </c>
      <c r="BQ25" s="53">
        <v>0.80708203170917503</v>
      </c>
      <c r="BR25" s="53">
        <v>0.83278994643985804</v>
      </c>
      <c r="BS25" s="49" t="s">
        <v>69</v>
      </c>
      <c r="BT25" s="49" t="s">
        <v>71</v>
      </c>
      <c r="BU25" s="49" t="s">
        <v>71</v>
      </c>
      <c r="BV25" s="49" t="s">
        <v>71</v>
      </c>
      <c r="BW25" s="49" t="s">
        <v>71</v>
      </c>
      <c r="BX25" s="49" t="s">
        <v>71</v>
      </c>
      <c r="BY25" s="49" t="s">
        <v>69</v>
      </c>
      <c r="BZ25" s="49" t="s">
        <v>69</v>
      </c>
    </row>
    <row r="26" spans="1:78" s="49" customFormat="1" ht="43.2" x14ac:dyDescent="0.3">
      <c r="A26" s="48">
        <v>14180300</v>
      </c>
      <c r="B26" s="48">
        <v>23780557</v>
      </c>
      <c r="C26" s="49" t="s">
        <v>139</v>
      </c>
      <c r="D26" s="65" t="s">
        <v>178</v>
      </c>
      <c r="E26" s="49" t="s">
        <v>179</v>
      </c>
      <c r="F26" s="50"/>
      <c r="G26" s="51">
        <v>0.83799999999999997</v>
      </c>
      <c r="H26" s="51" t="str">
        <f t="shared" si="117"/>
        <v>VG</v>
      </c>
      <c r="I26" s="51" t="str">
        <f t="shared" ref="I26" si="157">AI26</f>
        <v>G</v>
      </c>
      <c r="J26" s="51" t="str">
        <f t="shared" ref="J26" si="158">BB26</f>
        <v>VG</v>
      </c>
      <c r="K26" s="51" t="str">
        <f t="shared" ref="K26" si="159">BT26</f>
        <v>VG</v>
      </c>
      <c r="L26" s="52">
        <v>0.12620000000000001</v>
      </c>
      <c r="M26" s="51" t="str">
        <f t="shared" si="121"/>
        <v>S</v>
      </c>
      <c r="N26" s="51" t="str">
        <f t="shared" ref="N26" si="160">AO26</f>
        <v>G</v>
      </c>
      <c r="O26" s="51" t="str">
        <f t="shared" ref="O26" si="161">BD26</f>
        <v>VG</v>
      </c>
      <c r="P26" s="51" t="str">
        <f t="shared" ref="P26" si="162">BY26</f>
        <v>G</v>
      </c>
      <c r="Q26" s="51">
        <v>0.39900000000000002</v>
      </c>
      <c r="R26" s="51" t="str">
        <f t="shared" si="125"/>
        <v>VG</v>
      </c>
      <c r="S26" s="51" t="str">
        <f t="shared" ref="S26" si="163">AN26</f>
        <v>G</v>
      </c>
      <c r="T26" s="51" t="str">
        <f t="shared" ref="T26" si="164">BF26</f>
        <v>VG</v>
      </c>
      <c r="U26" s="51" t="str">
        <f t="shared" ref="U26" si="165">BX26</f>
        <v>VG</v>
      </c>
      <c r="V26" s="51">
        <v>0.86650000000000005</v>
      </c>
      <c r="W26" s="51" t="str">
        <f t="shared" si="129"/>
        <v>VG</v>
      </c>
      <c r="X26" s="51" t="str">
        <f t="shared" ref="X26" si="166">AP26</f>
        <v>G</v>
      </c>
      <c r="Y26" s="51" t="str">
        <f t="shared" ref="Y26" si="167">BH26</f>
        <v>G</v>
      </c>
      <c r="Z26" s="51" t="str">
        <f t="shared" ref="Z26" si="168">BZ26</f>
        <v>G</v>
      </c>
      <c r="AA26" s="53">
        <v>0.78559090771131102</v>
      </c>
      <c r="AB26" s="53">
        <v>0.743003391024046</v>
      </c>
      <c r="AC26" s="53">
        <v>0.156726259303444</v>
      </c>
      <c r="AD26" s="53">
        <v>-2.8715013968540202</v>
      </c>
      <c r="AE26" s="53">
        <v>0.46304329418391199</v>
      </c>
      <c r="AF26" s="53">
        <v>0.50694832969046599</v>
      </c>
      <c r="AG26" s="53">
        <v>0.80859592164628602</v>
      </c>
      <c r="AH26" s="53">
        <v>0.76093468281902699</v>
      </c>
      <c r="AI26" s="48" t="s">
        <v>69</v>
      </c>
      <c r="AJ26" s="48" t="s">
        <v>69</v>
      </c>
      <c r="AK26" s="48" t="s">
        <v>71</v>
      </c>
      <c r="AL26" s="48" t="s">
        <v>71</v>
      </c>
      <c r="AM26" s="48" t="s">
        <v>71</v>
      </c>
      <c r="AN26" s="48" t="s">
        <v>69</v>
      </c>
      <c r="AO26" s="48" t="s">
        <v>69</v>
      </c>
      <c r="AP26" s="48" t="s">
        <v>69</v>
      </c>
      <c r="AR26" s="54" t="s">
        <v>144</v>
      </c>
      <c r="AS26" s="53">
        <v>0.79217245212859</v>
      </c>
      <c r="AT26" s="53">
        <v>0.81291601289947302</v>
      </c>
      <c r="AU26" s="53">
        <v>-2.5766189767210399</v>
      </c>
      <c r="AV26" s="53">
        <v>-1.88345517232321</v>
      </c>
      <c r="AW26" s="53">
        <v>0.45588106768258102</v>
      </c>
      <c r="AX26" s="53">
        <v>0.432532064823554</v>
      </c>
      <c r="AY26" s="53">
        <v>0.81724997374330399</v>
      </c>
      <c r="AZ26" s="53">
        <v>0.84176100323151803</v>
      </c>
      <c r="BA26" s="48" t="s">
        <v>69</v>
      </c>
      <c r="BB26" s="48" t="s">
        <v>71</v>
      </c>
      <c r="BC26" s="48" t="s">
        <v>71</v>
      </c>
      <c r="BD26" s="48" t="s">
        <v>71</v>
      </c>
      <c r="BE26" s="48" t="s">
        <v>71</v>
      </c>
      <c r="BF26" s="48" t="s">
        <v>71</v>
      </c>
      <c r="BG26" s="48" t="s">
        <v>69</v>
      </c>
      <c r="BH26" s="48" t="s">
        <v>69</v>
      </c>
      <c r="BI26" s="49">
        <f t="shared" ref="BI26" si="169">IF(BJ26=AR26,1,0)</f>
        <v>1</v>
      </c>
      <c r="BJ26" s="49" t="s">
        <v>144</v>
      </c>
      <c r="BK26" s="53">
        <v>0.787020500587154</v>
      </c>
      <c r="BL26" s="53">
        <v>0.80960352765802701</v>
      </c>
      <c r="BM26" s="53">
        <v>-0.55493717754498595</v>
      </c>
      <c r="BN26" s="53">
        <v>-0.43438129984824803</v>
      </c>
      <c r="BO26" s="53">
        <v>0.46149701993929099</v>
      </c>
      <c r="BP26" s="53">
        <v>0.43634444231819097</v>
      </c>
      <c r="BQ26" s="53">
        <v>0.80708203170917503</v>
      </c>
      <c r="BR26" s="53">
        <v>0.83278994643985804</v>
      </c>
      <c r="BS26" s="49" t="s">
        <v>69</v>
      </c>
      <c r="BT26" s="49" t="s">
        <v>71</v>
      </c>
      <c r="BU26" s="49" t="s">
        <v>71</v>
      </c>
      <c r="BV26" s="49" t="s">
        <v>71</v>
      </c>
      <c r="BW26" s="49" t="s">
        <v>71</v>
      </c>
      <c r="BX26" s="49" t="s">
        <v>71</v>
      </c>
      <c r="BY26" s="49" t="s">
        <v>69</v>
      </c>
      <c r="BZ26" s="49" t="s">
        <v>69</v>
      </c>
    </row>
    <row r="27" spans="1:78" s="56" customFormat="1" x14ac:dyDescent="0.3">
      <c r="A27" s="55">
        <v>14180300</v>
      </c>
      <c r="B27" s="55">
        <v>23780557</v>
      </c>
      <c r="C27" s="56" t="s">
        <v>139</v>
      </c>
      <c r="D27" s="66" t="s">
        <v>184</v>
      </c>
      <c r="F27" s="57"/>
      <c r="G27" s="58">
        <v>0.82</v>
      </c>
      <c r="H27" s="58" t="str">
        <f t="shared" ref="H27" si="170">IF(G27&gt;0.8,"VG",IF(G27&gt;0.7,"G",IF(G27&gt;0.45,"S","NS")))</f>
        <v>VG</v>
      </c>
      <c r="I27" s="58" t="str">
        <f t="shared" ref="I27" si="171">AI27</f>
        <v>G</v>
      </c>
      <c r="J27" s="58" t="str">
        <f t="shared" ref="J27" si="172">BB27</f>
        <v>VG</v>
      </c>
      <c r="K27" s="58" t="str">
        <f t="shared" ref="K27" si="173">BT27</f>
        <v>VG</v>
      </c>
      <c r="L27" s="59">
        <v>0.1646</v>
      </c>
      <c r="M27" s="58" t="str">
        <f t="shared" ref="M27" si="174">IF(ABS(L27)&lt;5%,"VG",IF(ABS(L27)&lt;10%,"G",IF(ABS(L27)&lt;15%,"S","NS")))</f>
        <v>NS</v>
      </c>
      <c r="N27" s="58" t="str">
        <f t="shared" ref="N27" si="175">AO27</f>
        <v>G</v>
      </c>
      <c r="O27" s="58" t="str">
        <f t="shared" ref="O27" si="176">BD27</f>
        <v>VG</v>
      </c>
      <c r="P27" s="58" t="str">
        <f t="shared" ref="P27" si="177">BY27</f>
        <v>G</v>
      </c>
      <c r="Q27" s="58">
        <v>0.41899999999999998</v>
      </c>
      <c r="R27" s="58" t="str">
        <f t="shared" ref="R27" si="178">IF(Q27&lt;=0.5,"VG",IF(Q27&lt;=0.6,"G",IF(Q27&lt;=0.7,"S","NS")))</f>
        <v>VG</v>
      </c>
      <c r="S27" s="58" t="str">
        <f t="shared" ref="S27" si="179">AN27</f>
        <v>G</v>
      </c>
      <c r="T27" s="58" t="str">
        <f t="shared" ref="T27" si="180">BF27</f>
        <v>VG</v>
      </c>
      <c r="U27" s="58" t="str">
        <f t="shared" ref="U27" si="181">BX27</f>
        <v>VG</v>
      </c>
      <c r="V27" s="58">
        <v>0.86</v>
      </c>
      <c r="W27" s="58" t="str">
        <f t="shared" ref="W27" si="182">IF(V27&gt;0.85,"VG",IF(V27&gt;0.75,"G",IF(V27&gt;0.6,"S","NS")))</f>
        <v>VG</v>
      </c>
      <c r="X27" s="58" t="str">
        <f t="shared" ref="X27" si="183">AP27</f>
        <v>G</v>
      </c>
      <c r="Y27" s="58" t="str">
        <f t="shared" ref="Y27" si="184">BH27</f>
        <v>G</v>
      </c>
      <c r="Z27" s="58" t="str">
        <f t="shared" ref="Z27" si="185">BZ27</f>
        <v>G</v>
      </c>
      <c r="AA27" s="60">
        <v>0.78559090771131102</v>
      </c>
      <c r="AB27" s="60">
        <v>0.743003391024046</v>
      </c>
      <c r="AC27" s="60">
        <v>0.156726259303444</v>
      </c>
      <c r="AD27" s="60">
        <v>-2.8715013968540202</v>
      </c>
      <c r="AE27" s="60">
        <v>0.46304329418391199</v>
      </c>
      <c r="AF27" s="60">
        <v>0.50694832969046599</v>
      </c>
      <c r="AG27" s="60">
        <v>0.80859592164628602</v>
      </c>
      <c r="AH27" s="60">
        <v>0.76093468281902699</v>
      </c>
      <c r="AI27" s="55" t="s">
        <v>69</v>
      </c>
      <c r="AJ27" s="55" t="s">
        <v>69</v>
      </c>
      <c r="AK27" s="55" t="s">
        <v>71</v>
      </c>
      <c r="AL27" s="55" t="s">
        <v>71</v>
      </c>
      <c r="AM27" s="55" t="s">
        <v>71</v>
      </c>
      <c r="AN27" s="55" t="s">
        <v>69</v>
      </c>
      <c r="AO27" s="55" t="s">
        <v>69</v>
      </c>
      <c r="AP27" s="55" t="s">
        <v>69</v>
      </c>
      <c r="AR27" s="61" t="s">
        <v>144</v>
      </c>
      <c r="AS27" s="60">
        <v>0.79217245212859</v>
      </c>
      <c r="AT27" s="60">
        <v>0.81291601289947302</v>
      </c>
      <c r="AU27" s="60">
        <v>-2.5766189767210399</v>
      </c>
      <c r="AV27" s="60">
        <v>-1.88345517232321</v>
      </c>
      <c r="AW27" s="60">
        <v>0.45588106768258102</v>
      </c>
      <c r="AX27" s="60">
        <v>0.432532064823554</v>
      </c>
      <c r="AY27" s="60">
        <v>0.81724997374330399</v>
      </c>
      <c r="AZ27" s="60">
        <v>0.84176100323151803</v>
      </c>
      <c r="BA27" s="55" t="s">
        <v>69</v>
      </c>
      <c r="BB27" s="55" t="s">
        <v>71</v>
      </c>
      <c r="BC27" s="55" t="s">
        <v>71</v>
      </c>
      <c r="BD27" s="55" t="s">
        <v>71</v>
      </c>
      <c r="BE27" s="55" t="s">
        <v>71</v>
      </c>
      <c r="BF27" s="55" t="s">
        <v>71</v>
      </c>
      <c r="BG27" s="55" t="s">
        <v>69</v>
      </c>
      <c r="BH27" s="55" t="s">
        <v>69</v>
      </c>
      <c r="BI27" s="56">
        <f t="shared" ref="BI27" si="186">IF(BJ27=AR27,1,0)</f>
        <v>1</v>
      </c>
      <c r="BJ27" s="56" t="s">
        <v>144</v>
      </c>
      <c r="BK27" s="60">
        <v>0.787020500587154</v>
      </c>
      <c r="BL27" s="60">
        <v>0.80960352765802701</v>
      </c>
      <c r="BM27" s="60">
        <v>-0.55493717754498595</v>
      </c>
      <c r="BN27" s="60">
        <v>-0.43438129984824803</v>
      </c>
      <c r="BO27" s="60">
        <v>0.46149701993929099</v>
      </c>
      <c r="BP27" s="60">
        <v>0.43634444231819097</v>
      </c>
      <c r="BQ27" s="60">
        <v>0.80708203170917503</v>
      </c>
      <c r="BR27" s="60">
        <v>0.83278994643985804</v>
      </c>
      <c r="BS27" s="56" t="s">
        <v>69</v>
      </c>
      <c r="BT27" s="56" t="s">
        <v>71</v>
      </c>
      <c r="BU27" s="56" t="s">
        <v>71</v>
      </c>
      <c r="BV27" s="56" t="s">
        <v>71</v>
      </c>
      <c r="BW27" s="56" t="s">
        <v>71</v>
      </c>
      <c r="BX27" s="56" t="s">
        <v>71</v>
      </c>
      <c r="BY27" s="56" t="s">
        <v>69</v>
      </c>
      <c r="BZ27" s="56" t="s">
        <v>69</v>
      </c>
    </row>
    <row r="28" spans="1:78" x14ac:dyDescent="0.3">
      <c r="A28" s="3"/>
      <c r="B28" s="3"/>
      <c r="M28" s="26"/>
      <c r="Q28" s="18"/>
      <c r="AA28" s="33"/>
      <c r="AB28" s="33"/>
      <c r="AC28" s="42"/>
      <c r="AD28" s="42"/>
      <c r="AE28" s="43"/>
      <c r="AF28" s="43"/>
      <c r="AG28" s="35"/>
      <c r="AH28" s="35"/>
      <c r="AI28" s="36"/>
      <c r="AJ28" s="36"/>
      <c r="AK28" s="40"/>
      <c r="AL28" s="40"/>
      <c r="AM28" s="41"/>
      <c r="AN28" s="41"/>
      <c r="AO28" s="3"/>
      <c r="AP28" s="3"/>
      <c r="AR28" s="44"/>
      <c r="AS28" s="33"/>
      <c r="AT28" s="33"/>
      <c r="AU28" s="42"/>
      <c r="AV28" s="42"/>
      <c r="AW28" s="43"/>
      <c r="AX28" s="43"/>
      <c r="AY28" s="35"/>
      <c r="AZ28" s="35"/>
      <c r="BA28" s="36"/>
      <c r="BB28" s="36"/>
      <c r="BC28" s="40"/>
      <c r="BD28" s="40"/>
      <c r="BE28" s="41"/>
      <c r="BF28" s="41"/>
      <c r="BG28" s="3"/>
      <c r="BH28" s="3"/>
      <c r="BK28" s="35"/>
      <c r="BL28" s="35"/>
      <c r="BM28" s="35"/>
      <c r="BN28" s="35"/>
      <c r="BO28" s="35"/>
      <c r="BP28" s="35"/>
      <c r="BQ28" s="35"/>
      <c r="BR28" s="35"/>
    </row>
    <row r="29" spans="1:78" x14ac:dyDescent="0.3">
      <c r="A29" s="3">
        <v>14181500</v>
      </c>
      <c r="B29" s="3">
        <v>23780511</v>
      </c>
      <c r="C29" t="s">
        <v>140</v>
      </c>
      <c r="D29" t="s">
        <v>137</v>
      </c>
      <c r="G29" s="16">
        <v>0.75</v>
      </c>
      <c r="H29" s="16" t="str">
        <f t="shared" ref="H29:H34" si="187">IF(G29&gt;0.8,"VG",IF(G29&gt;0.7,"G",IF(G29&gt;0.45,"S","NS")))</f>
        <v>G</v>
      </c>
      <c r="I29" s="16" t="str">
        <f t="shared" ref="I29:I34" si="188">AI29</f>
        <v>S</v>
      </c>
      <c r="J29" s="16" t="str">
        <f t="shared" ref="J29:J34" si="189">BB29</f>
        <v>G</v>
      </c>
      <c r="K29" s="16" t="str">
        <f t="shared" ref="K29:K34" si="190">BT29</f>
        <v>G</v>
      </c>
      <c r="L29" s="19">
        <v>0.05</v>
      </c>
      <c r="M29" s="26" t="str">
        <f t="shared" ref="M29:M34" si="191">IF(ABS(L29)&lt;5%,"VG",IF(ABS(L29)&lt;10%,"G",IF(ABS(L29)&lt;15%,"S","NS")))</f>
        <v>G</v>
      </c>
      <c r="N29" s="26" t="str">
        <f t="shared" ref="N29" si="192">AO29</f>
        <v>S</v>
      </c>
      <c r="O29" s="26" t="str">
        <f t="shared" ref="O29:O34" si="193">BD29</f>
        <v>VG</v>
      </c>
      <c r="P29" s="26" t="str">
        <f t="shared" ref="P29" si="194">BY29</f>
        <v>S</v>
      </c>
      <c r="Q29" s="18">
        <v>0.5</v>
      </c>
      <c r="R29" s="17" t="str">
        <f t="shared" ref="R29:R34" si="195">IF(Q29&lt;=0.5,"VG",IF(Q29&lt;=0.6,"G",IF(Q29&lt;=0.7,"S","NS")))</f>
        <v>VG</v>
      </c>
      <c r="S29" s="17" t="str">
        <f t="shared" ref="S29:S34" si="196">AN29</f>
        <v>S</v>
      </c>
      <c r="T29" s="17" t="str">
        <f t="shared" ref="T29:T34" si="197">BF29</f>
        <v>VG</v>
      </c>
      <c r="U29" s="17" t="str">
        <f t="shared" ref="U29:U34" si="198">BX29</f>
        <v>G</v>
      </c>
      <c r="V29" s="18">
        <v>0.77</v>
      </c>
      <c r="W29" s="18" t="str">
        <f t="shared" ref="W29:W34" si="199">IF(V29&gt;0.85,"VG",IF(V29&gt;0.75,"G",IF(V29&gt;0.6,"S","NS")))</f>
        <v>G</v>
      </c>
      <c r="X29" s="18" t="str">
        <f t="shared" ref="X29:X34" si="200">AP29</f>
        <v>S</v>
      </c>
      <c r="Y29" s="18" t="str">
        <f t="shared" ref="Y29:Y34" si="201">BH29</f>
        <v>G</v>
      </c>
      <c r="Z29" s="18" t="str">
        <f t="shared" ref="Z29:Z34" si="202">BZ29</f>
        <v>G</v>
      </c>
      <c r="AA29" s="33">
        <v>0.69109243519114505</v>
      </c>
      <c r="AB29" s="33">
        <v>0.62165023500303696</v>
      </c>
      <c r="AC29" s="42">
        <v>10.4787403099045</v>
      </c>
      <c r="AD29" s="42">
        <v>7.7219855943986397</v>
      </c>
      <c r="AE29" s="43">
        <v>0.55579453470581697</v>
      </c>
      <c r="AF29" s="43">
        <v>0.61510142659317801</v>
      </c>
      <c r="AG29" s="35">
        <v>0.72886052202951401</v>
      </c>
      <c r="AH29" s="35">
        <v>0.64513479012133601</v>
      </c>
      <c r="AI29" s="36" t="s">
        <v>70</v>
      </c>
      <c r="AJ29" s="36" t="s">
        <v>70</v>
      </c>
      <c r="AK29" s="40" t="s">
        <v>70</v>
      </c>
      <c r="AL29" s="40" t="s">
        <v>69</v>
      </c>
      <c r="AM29" s="41" t="s">
        <v>69</v>
      </c>
      <c r="AN29" s="41" t="s">
        <v>70</v>
      </c>
      <c r="AO29" s="3" t="s">
        <v>70</v>
      </c>
      <c r="AP29" s="3" t="s">
        <v>70</v>
      </c>
      <c r="AR29" s="44" t="s">
        <v>146</v>
      </c>
      <c r="AS29" s="33">
        <v>0.75229751907846798</v>
      </c>
      <c r="AT29" s="33">
        <v>0.76269557040214098</v>
      </c>
      <c r="AU29" s="42">
        <v>3.1623402801754099</v>
      </c>
      <c r="AV29" s="42">
        <v>3.8566207023999799</v>
      </c>
      <c r="AW29" s="43">
        <v>0.49769717793205498</v>
      </c>
      <c r="AX29" s="43">
        <v>0.48713902491779398</v>
      </c>
      <c r="AY29" s="35">
        <v>0.75643889114145302</v>
      </c>
      <c r="AZ29" s="35">
        <v>0.76791357762864898</v>
      </c>
      <c r="BA29" s="36" t="s">
        <v>69</v>
      </c>
      <c r="BB29" s="36" t="s">
        <v>69</v>
      </c>
      <c r="BC29" s="40" t="s">
        <v>71</v>
      </c>
      <c r="BD29" s="40" t="s">
        <v>71</v>
      </c>
      <c r="BE29" s="41" t="s">
        <v>71</v>
      </c>
      <c r="BF29" s="41" t="s">
        <v>71</v>
      </c>
      <c r="BG29" s="3" t="s">
        <v>69</v>
      </c>
      <c r="BH29" s="3" t="s">
        <v>69</v>
      </c>
      <c r="BI29">
        <f t="shared" ref="BI29:BI48" si="203">IF(BJ29=AR29,1,0)</f>
        <v>1</v>
      </c>
      <c r="BJ29" t="s">
        <v>146</v>
      </c>
      <c r="BK29" s="35">
        <v>0.69800656713076403</v>
      </c>
      <c r="BL29" s="35">
        <v>0.71745708736268099</v>
      </c>
      <c r="BM29" s="35">
        <v>10.1204637227085</v>
      </c>
      <c r="BN29" s="35">
        <v>9.7055296365984791</v>
      </c>
      <c r="BO29" s="35">
        <v>0.549539291469896</v>
      </c>
      <c r="BP29" s="35">
        <v>0.531547657917255</v>
      </c>
      <c r="BQ29" s="35">
        <v>0.73301234562413198</v>
      </c>
      <c r="BR29" s="35">
        <v>0.75112955584275898</v>
      </c>
      <c r="BS29" t="s">
        <v>70</v>
      </c>
      <c r="BT29" t="s">
        <v>69</v>
      </c>
      <c r="BU29" t="s">
        <v>70</v>
      </c>
      <c r="BV29" t="s">
        <v>69</v>
      </c>
      <c r="BW29" t="s">
        <v>69</v>
      </c>
      <c r="BX29" t="s">
        <v>69</v>
      </c>
      <c r="BY29" t="s">
        <v>70</v>
      </c>
      <c r="BZ29" t="s">
        <v>69</v>
      </c>
    </row>
    <row r="30" spans="1:78" s="49" customFormat="1" x14ac:dyDescent="0.3">
      <c r="A30" s="48">
        <v>14181500</v>
      </c>
      <c r="B30" s="48">
        <v>23780511</v>
      </c>
      <c r="C30" s="49" t="s">
        <v>140</v>
      </c>
      <c r="D30" s="49" t="s">
        <v>151</v>
      </c>
      <c r="F30" s="50"/>
      <c r="G30" s="51">
        <v>0.75800000000000001</v>
      </c>
      <c r="H30" s="51" t="str">
        <f t="shared" si="187"/>
        <v>G</v>
      </c>
      <c r="I30" s="51" t="str">
        <f t="shared" si="188"/>
        <v>S</v>
      </c>
      <c r="J30" s="51" t="str">
        <f t="shared" si="189"/>
        <v>G</v>
      </c>
      <c r="K30" s="51" t="str">
        <f t="shared" si="190"/>
        <v>G</v>
      </c>
      <c r="L30" s="52">
        <v>3.5000000000000003E-2</v>
      </c>
      <c r="M30" s="51" t="str">
        <f t="shared" si="191"/>
        <v>VG</v>
      </c>
      <c r="N30" s="51" t="str">
        <f t="shared" ref="N30" si="204">AO30</f>
        <v>S</v>
      </c>
      <c r="O30" s="51" t="str">
        <f t="shared" si="193"/>
        <v>VG</v>
      </c>
      <c r="P30" s="51" t="str">
        <f t="shared" ref="P30" si="205">BY30</f>
        <v>S</v>
      </c>
      <c r="Q30" s="51">
        <v>0.49</v>
      </c>
      <c r="R30" s="51" t="str">
        <f t="shared" si="195"/>
        <v>VG</v>
      </c>
      <c r="S30" s="51" t="str">
        <f t="shared" si="196"/>
        <v>S</v>
      </c>
      <c r="T30" s="51" t="str">
        <f t="shared" si="197"/>
        <v>VG</v>
      </c>
      <c r="U30" s="51" t="str">
        <f t="shared" si="198"/>
        <v>G</v>
      </c>
      <c r="V30" s="51">
        <v>0.77100000000000002</v>
      </c>
      <c r="W30" s="51" t="str">
        <f t="shared" si="199"/>
        <v>G</v>
      </c>
      <c r="X30" s="51" t="str">
        <f t="shared" si="200"/>
        <v>S</v>
      </c>
      <c r="Y30" s="51" t="str">
        <f t="shared" si="201"/>
        <v>G</v>
      </c>
      <c r="Z30" s="51" t="str">
        <f t="shared" si="202"/>
        <v>G</v>
      </c>
      <c r="AA30" s="53">
        <v>0.69109243519114505</v>
      </c>
      <c r="AB30" s="53">
        <v>0.62165023500303696</v>
      </c>
      <c r="AC30" s="53">
        <v>10.4787403099045</v>
      </c>
      <c r="AD30" s="53">
        <v>7.7219855943986397</v>
      </c>
      <c r="AE30" s="53">
        <v>0.55579453470581697</v>
      </c>
      <c r="AF30" s="53">
        <v>0.61510142659317801</v>
      </c>
      <c r="AG30" s="53">
        <v>0.72886052202951401</v>
      </c>
      <c r="AH30" s="53">
        <v>0.64513479012133601</v>
      </c>
      <c r="AI30" s="48" t="s">
        <v>70</v>
      </c>
      <c r="AJ30" s="48" t="s">
        <v>70</v>
      </c>
      <c r="AK30" s="48" t="s">
        <v>70</v>
      </c>
      <c r="AL30" s="48" t="s">
        <v>69</v>
      </c>
      <c r="AM30" s="48" t="s">
        <v>69</v>
      </c>
      <c r="AN30" s="48" t="s">
        <v>70</v>
      </c>
      <c r="AO30" s="48" t="s">
        <v>70</v>
      </c>
      <c r="AP30" s="48" t="s">
        <v>70</v>
      </c>
      <c r="AR30" s="54" t="s">
        <v>146</v>
      </c>
      <c r="AS30" s="53">
        <v>0.75229751907846798</v>
      </c>
      <c r="AT30" s="53">
        <v>0.76269557040214098</v>
      </c>
      <c r="AU30" s="53">
        <v>3.1623402801754099</v>
      </c>
      <c r="AV30" s="53">
        <v>3.8566207023999799</v>
      </c>
      <c r="AW30" s="53">
        <v>0.49769717793205498</v>
      </c>
      <c r="AX30" s="53">
        <v>0.48713902491779398</v>
      </c>
      <c r="AY30" s="53">
        <v>0.75643889114145302</v>
      </c>
      <c r="AZ30" s="53">
        <v>0.76791357762864898</v>
      </c>
      <c r="BA30" s="48" t="s">
        <v>69</v>
      </c>
      <c r="BB30" s="48" t="s">
        <v>69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ref="BI30" si="206">IF(BJ30=AR30,1,0)</f>
        <v>1</v>
      </c>
      <c r="BJ30" s="49" t="s">
        <v>146</v>
      </c>
      <c r="BK30" s="53">
        <v>0.69800656713076403</v>
      </c>
      <c r="BL30" s="53">
        <v>0.71745708736268099</v>
      </c>
      <c r="BM30" s="53">
        <v>10.1204637227085</v>
      </c>
      <c r="BN30" s="53">
        <v>9.7055296365984791</v>
      </c>
      <c r="BO30" s="53">
        <v>0.549539291469896</v>
      </c>
      <c r="BP30" s="53">
        <v>0.531547657917255</v>
      </c>
      <c r="BQ30" s="53">
        <v>0.73301234562413198</v>
      </c>
      <c r="BR30" s="53">
        <v>0.75112955584275898</v>
      </c>
      <c r="BS30" s="49" t="s">
        <v>70</v>
      </c>
      <c r="BT30" s="49" t="s">
        <v>69</v>
      </c>
      <c r="BU30" s="49" t="s">
        <v>70</v>
      </c>
      <c r="BV30" s="49" t="s">
        <v>69</v>
      </c>
      <c r="BW30" s="49" t="s">
        <v>69</v>
      </c>
      <c r="BX30" s="49" t="s">
        <v>69</v>
      </c>
      <c r="BY30" s="49" t="s">
        <v>70</v>
      </c>
      <c r="BZ30" s="49" t="s">
        <v>69</v>
      </c>
    </row>
    <row r="31" spans="1:78" s="56" customFormat="1" ht="28.8" x14ac:dyDescent="0.3">
      <c r="A31" s="55">
        <v>14181500</v>
      </c>
      <c r="B31" s="55">
        <v>23780511</v>
      </c>
      <c r="C31" s="56" t="s">
        <v>140</v>
      </c>
      <c r="D31" s="66" t="s">
        <v>157</v>
      </c>
      <c r="E31" s="56" t="s">
        <v>159</v>
      </c>
      <c r="F31" s="57"/>
      <c r="G31" s="58">
        <v>0.53</v>
      </c>
      <c r="H31" s="58" t="str">
        <f t="shared" si="187"/>
        <v>S</v>
      </c>
      <c r="I31" s="58" t="str">
        <f t="shared" si="188"/>
        <v>S</v>
      </c>
      <c r="J31" s="58" t="str">
        <f t="shared" si="189"/>
        <v>G</v>
      </c>
      <c r="K31" s="58" t="str">
        <f t="shared" si="190"/>
        <v>G</v>
      </c>
      <c r="L31" s="59">
        <v>0.25700000000000001</v>
      </c>
      <c r="M31" s="58" t="str">
        <f t="shared" si="191"/>
        <v>NS</v>
      </c>
      <c r="N31" s="58" t="str">
        <f t="shared" ref="N31" si="207">AO31</f>
        <v>S</v>
      </c>
      <c r="O31" s="58" t="str">
        <f t="shared" si="193"/>
        <v>VG</v>
      </c>
      <c r="P31" s="58" t="str">
        <f t="shared" ref="P31" si="208">BY31</f>
        <v>S</v>
      </c>
      <c r="Q31" s="58">
        <v>0.64</v>
      </c>
      <c r="R31" s="58" t="str">
        <f t="shared" si="195"/>
        <v>S</v>
      </c>
      <c r="S31" s="58" t="str">
        <f t="shared" si="196"/>
        <v>S</v>
      </c>
      <c r="T31" s="58" t="str">
        <f t="shared" si="197"/>
        <v>VG</v>
      </c>
      <c r="U31" s="58" t="str">
        <f t="shared" si="198"/>
        <v>G</v>
      </c>
      <c r="V31" s="58">
        <v>0.68</v>
      </c>
      <c r="W31" s="58" t="str">
        <f t="shared" si="199"/>
        <v>S</v>
      </c>
      <c r="X31" s="58" t="str">
        <f t="shared" si="200"/>
        <v>S</v>
      </c>
      <c r="Y31" s="58" t="str">
        <f t="shared" si="201"/>
        <v>G</v>
      </c>
      <c r="Z31" s="58" t="str">
        <f t="shared" si="202"/>
        <v>G</v>
      </c>
      <c r="AA31" s="60">
        <v>0.69109243519114505</v>
      </c>
      <c r="AB31" s="60">
        <v>0.62165023500303696</v>
      </c>
      <c r="AC31" s="60">
        <v>10.4787403099045</v>
      </c>
      <c r="AD31" s="60">
        <v>7.7219855943986397</v>
      </c>
      <c r="AE31" s="60">
        <v>0.55579453470581697</v>
      </c>
      <c r="AF31" s="60">
        <v>0.61510142659317801</v>
      </c>
      <c r="AG31" s="60">
        <v>0.72886052202951401</v>
      </c>
      <c r="AH31" s="60">
        <v>0.64513479012133601</v>
      </c>
      <c r="AI31" s="55" t="s">
        <v>70</v>
      </c>
      <c r="AJ31" s="55" t="s">
        <v>70</v>
      </c>
      <c r="AK31" s="55" t="s">
        <v>70</v>
      </c>
      <c r="AL31" s="55" t="s">
        <v>69</v>
      </c>
      <c r="AM31" s="55" t="s">
        <v>69</v>
      </c>
      <c r="AN31" s="55" t="s">
        <v>70</v>
      </c>
      <c r="AO31" s="55" t="s">
        <v>70</v>
      </c>
      <c r="AP31" s="55" t="s">
        <v>70</v>
      </c>
      <c r="AR31" s="61" t="s">
        <v>146</v>
      </c>
      <c r="AS31" s="60">
        <v>0.75229751907846798</v>
      </c>
      <c r="AT31" s="60">
        <v>0.76269557040214098</v>
      </c>
      <c r="AU31" s="60">
        <v>3.1623402801754099</v>
      </c>
      <c r="AV31" s="60">
        <v>3.8566207023999799</v>
      </c>
      <c r="AW31" s="60">
        <v>0.49769717793205498</v>
      </c>
      <c r="AX31" s="60">
        <v>0.48713902491779398</v>
      </c>
      <c r="AY31" s="60">
        <v>0.75643889114145302</v>
      </c>
      <c r="AZ31" s="60">
        <v>0.76791357762864898</v>
      </c>
      <c r="BA31" s="55" t="s">
        <v>69</v>
      </c>
      <c r="BB31" s="55" t="s">
        <v>69</v>
      </c>
      <c r="BC31" s="55" t="s">
        <v>71</v>
      </c>
      <c r="BD31" s="55" t="s">
        <v>71</v>
      </c>
      <c r="BE31" s="55" t="s">
        <v>71</v>
      </c>
      <c r="BF31" s="55" t="s">
        <v>71</v>
      </c>
      <c r="BG31" s="55" t="s">
        <v>69</v>
      </c>
      <c r="BH31" s="55" t="s">
        <v>69</v>
      </c>
      <c r="BI31" s="56">
        <f t="shared" ref="BI31" si="209">IF(BJ31=AR31,1,0)</f>
        <v>1</v>
      </c>
      <c r="BJ31" s="56" t="s">
        <v>146</v>
      </c>
      <c r="BK31" s="60">
        <v>0.69800656713076403</v>
      </c>
      <c r="BL31" s="60">
        <v>0.71745708736268099</v>
      </c>
      <c r="BM31" s="60">
        <v>10.1204637227085</v>
      </c>
      <c r="BN31" s="60">
        <v>9.7055296365984791</v>
      </c>
      <c r="BO31" s="60">
        <v>0.549539291469896</v>
      </c>
      <c r="BP31" s="60">
        <v>0.531547657917255</v>
      </c>
      <c r="BQ31" s="60">
        <v>0.73301234562413198</v>
      </c>
      <c r="BR31" s="60">
        <v>0.75112955584275898</v>
      </c>
      <c r="BS31" s="56" t="s">
        <v>70</v>
      </c>
      <c r="BT31" s="56" t="s">
        <v>69</v>
      </c>
      <c r="BU31" s="56" t="s">
        <v>70</v>
      </c>
      <c r="BV31" s="56" t="s">
        <v>69</v>
      </c>
      <c r="BW31" s="56" t="s">
        <v>69</v>
      </c>
      <c r="BX31" s="56" t="s">
        <v>69</v>
      </c>
      <c r="BY31" s="56" t="s">
        <v>70</v>
      </c>
      <c r="BZ31" s="56" t="s">
        <v>69</v>
      </c>
    </row>
    <row r="32" spans="1:78" s="49" customFormat="1" ht="28.8" x14ac:dyDescent="0.3">
      <c r="A32" s="48">
        <v>14181500</v>
      </c>
      <c r="B32" s="48">
        <v>23780511</v>
      </c>
      <c r="C32" s="49" t="s">
        <v>140</v>
      </c>
      <c r="D32" s="65" t="s">
        <v>166</v>
      </c>
      <c r="E32" s="49" t="s">
        <v>167</v>
      </c>
      <c r="F32" s="50"/>
      <c r="G32" s="51">
        <v>0.75</v>
      </c>
      <c r="H32" s="51" t="str">
        <f t="shared" si="187"/>
        <v>G</v>
      </c>
      <c r="I32" s="51" t="str">
        <f t="shared" si="188"/>
        <v>S</v>
      </c>
      <c r="J32" s="51" t="str">
        <f t="shared" si="189"/>
        <v>G</v>
      </c>
      <c r="K32" s="51" t="str">
        <f t="shared" si="190"/>
        <v>G</v>
      </c>
      <c r="L32" s="52">
        <v>2E-3</v>
      </c>
      <c r="M32" s="51" t="str">
        <f t="shared" si="191"/>
        <v>VG</v>
      </c>
      <c r="N32" s="51" t="str">
        <f t="shared" ref="N32" si="210">AO32</f>
        <v>S</v>
      </c>
      <c r="O32" s="51" t="str">
        <f t="shared" si="193"/>
        <v>VG</v>
      </c>
      <c r="P32" s="51" t="str">
        <f t="shared" ref="P32" si="211">BY32</f>
        <v>S</v>
      </c>
      <c r="Q32" s="51">
        <v>0.5</v>
      </c>
      <c r="R32" s="51" t="str">
        <f t="shared" si="195"/>
        <v>VG</v>
      </c>
      <c r="S32" s="51" t="str">
        <f t="shared" si="196"/>
        <v>S</v>
      </c>
      <c r="T32" s="51" t="str">
        <f t="shared" si="197"/>
        <v>VG</v>
      </c>
      <c r="U32" s="51" t="str">
        <f t="shared" si="198"/>
        <v>G</v>
      </c>
      <c r="V32" s="51">
        <v>0.77</v>
      </c>
      <c r="W32" s="51" t="str">
        <f t="shared" si="199"/>
        <v>G</v>
      </c>
      <c r="X32" s="51" t="str">
        <f t="shared" si="200"/>
        <v>S</v>
      </c>
      <c r="Y32" s="51" t="str">
        <f t="shared" si="201"/>
        <v>G</v>
      </c>
      <c r="Z32" s="51" t="str">
        <f t="shared" si="202"/>
        <v>G</v>
      </c>
      <c r="AA32" s="53">
        <v>0.69109243519114505</v>
      </c>
      <c r="AB32" s="53">
        <v>0.62165023500303696</v>
      </c>
      <c r="AC32" s="53">
        <v>10.4787403099045</v>
      </c>
      <c r="AD32" s="53">
        <v>7.7219855943986397</v>
      </c>
      <c r="AE32" s="53">
        <v>0.55579453470581697</v>
      </c>
      <c r="AF32" s="53">
        <v>0.61510142659317801</v>
      </c>
      <c r="AG32" s="53">
        <v>0.72886052202951401</v>
      </c>
      <c r="AH32" s="53">
        <v>0.64513479012133601</v>
      </c>
      <c r="AI32" s="48" t="s">
        <v>70</v>
      </c>
      <c r="AJ32" s="48" t="s">
        <v>70</v>
      </c>
      <c r="AK32" s="48" t="s">
        <v>70</v>
      </c>
      <c r="AL32" s="48" t="s">
        <v>69</v>
      </c>
      <c r="AM32" s="48" t="s">
        <v>69</v>
      </c>
      <c r="AN32" s="48" t="s">
        <v>70</v>
      </c>
      <c r="AO32" s="48" t="s">
        <v>70</v>
      </c>
      <c r="AP32" s="48" t="s">
        <v>70</v>
      </c>
      <c r="AR32" s="54" t="s">
        <v>146</v>
      </c>
      <c r="AS32" s="53">
        <v>0.75229751907846798</v>
      </c>
      <c r="AT32" s="53">
        <v>0.76269557040214098</v>
      </c>
      <c r="AU32" s="53">
        <v>3.1623402801754099</v>
      </c>
      <c r="AV32" s="53">
        <v>3.8566207023999799</v>
      </c>
      <c r="AW32" s="53">
        <v>0.49769717793205498</v>
      </c>
      <c r="AX32" s="53">
        <v>0.48713902491779398</v>
      </c>
      <c r="AY32" s="53">
        <v>0.75643889114145302</v>
      </c>
      <c r="AZ32" s="53">
        <v>0.76791357762864898</v>
      </c>
      <c r="BA32" s="48" t="s">
        <v>69</v>
      </c>
      <c r="BB32" s="48" t="s">
        <v>69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ref="BI32" si="212">IF(BJ32=AR32,1,0)</f>
        <v>1</v>
      </c>
      <c r="BJ32" s="49" t="s">
        <v>146</v>
      </c>
      <c r="BK32" s="53">
        <v>0.69800656713076403</v>
      </c>
      <c r="BL32" s="53">
        <v>0.71745708736268099</v>
      </c>
      <c r="BM32" s="53">
        <v>10.1204637227085</v>
      </c>
      <c r="BN32" s="53">
        <v>9.7055296365984791</v>
      </c>
      <c r="BO32" s="53">
        <v>0.549539291469896</v>
      </c>
      <c r="BP32" s="53">
        <v>0.531547657917255</v>
      </c>
      <c r="BQ32" s="53">
        <v>0.73301234562413198</v>
      </c>
      <c r="BR32" s="53">
        <v>0.75112955584275898</v>
      </c>
      <c r="BS32" s="49" t="s">
        <v>70</v>
      </c>
      <c r="BT32" s="49" t="s">
        <v>69</v>
      </c>
      <c r="BU32" s="49" t="s">
        <v>70</v>
      </c>
      <c r="BV32" s="49" t="s">
        <v>69</v>
      </c>
      <c r="BW32" s="49" t="s">
        <v>69</v>
      </c>
      <c r="BX32" s="49" t="s">
        <v>69</v>
      </c>
      <c r="BY32" s="49" t="s">
        <v>70</v>
      </c>
      <c r="BZ32" s="49" t="s">
        <v>69</v>
      </c>
    </row>
    <row r="33" spans="1:78" s="49" customFormat="1" x14ac:dyDescent="0.3">
      <c r="A33" s="48">
        <v>14181500</v>
      </c>
      <c r="B33" s="48">
        <v>23780511</v>
      </c>
      <c r="C33" s="49" t="s">
        <v>140</v>
      </c>
      <c r="D33" s="65" t="s">
        <v>168</v>
      </c>
      <c r="E33" s="49" t="s">
        <v>169</v>
      </c>
      <c r="F33" s="50"/>
      <c r="G33" s="51">
        <v>0.73</v>
      </c>
      <c r="H33" s="51" t="str">
        <f t="shared" si="187"/>
        <v>G</v>
      </c>
      <c r="I33" s="51" t="str">
        <f t="shared" si="188"/>
        <v>S</v>
      </c>
      <c r="J33" s="51" t="str">
        <f t="shared" si="189"/>
        <v>G</v>
      </c>
      <c r="K33" s="51" t="str">
        <f t="shared" si="190"/>
        <v>G</v>
      </c>
      <c r="L33" s="52">
        <v>6.9000000000000006E-2</v>
      </c>
      <c r="M33" s="51" t="str">
        <f t="shared" si="191"/>
        <v>G</v>
      </c>
      <c r="N33" s="51" t="str">
        <f t="shared" ref="N33" si="213">AO33</f>
        <v>S</v>
      </c>
      <c r="O33" s="51" t="str">
        <f t="shared" si="193"/>
        <v>VG</v>
      </c>
      <c r="P33" s="51" t="str">
        <f t="shared" ref="P33" si="214">BY33</f>
        <v>S</v>
      </c>
      <c r="Q33" s="51">
        <v>0.51</v>
      </c>
      <c r="R33" s="51" t="str">
        <f t="shared" si="195"/>
        <v>G</v>
      </c>
      <c r="S33" s="51" t="str">
        <f t="shared" si="196"/>
        <v>S</v>
      </c>
      <c r="T33" s="51" t="str">
        <f t="shared" si="197"/>
        <v>VG</v>
      </c>
      <c r="U33" s="51" t="str">
        <f t="shared" si="198"/>
        <v>G</v>
      </c>
      <c r="V33" s="51">
        <v>0.755</v>
      </c>
      <c r="W33" s="51" t="str">
        <f t="shared" si="199"/>
        <v>G</v>
      </c>
      <c r="X33" s="51" t="str">
        <f t="shared" si="200"/>
        <v>S</v>
      </c>
      <c r="Y33" s="51" t="str">
        <f t="shared" si="201"/>
        <v>G</v>
      </c>
      <c r="Z33" s="51" t="str">
        <f t="shared" si="202"/>
        <v>G</v>
      </c>
      <c r="AA33" s="53">
        <v>0.69109243519114505</v>
      </c>
      <c r="AB33" s="53">
        <v>0.62165023500303696</v>
      </c>
      <c r="AC33" s="53">
        <v>10.4787403099045</v>
      </c>
      <c r="AD33" s="53">
        <v>7.7219855943986397</v>
      </c>
      <c r="AE33" s="53">
        <v>0.55579453470581697</v>
      </c>
      <c r="AF33" s="53">
        <v>0.61510142659317801</v>
      </c>
      <c r="AG33" s="53">
        <v>0.72886052202951401</v>
      </c>
      <c r="AH33" s="53">
        <v>0.64513479012133601</v>
      </c>
      <c r="AI33" s="48" t="s">
        <v>70</v>
      </c>
      <c r="AJ33" s="48" t="s">
        <v>70</v>
      </c>
      <c r="AK33" s="48" t="s">
        <v>70</v>
      </c>
      <c r="AL33" s="48" t="s">
        <v>69</v>
      </c>
      <c r="AM33" s="48" t="s">
        <v>69</v>
      </c>
      <c r="AN33" s="48" t="s">
        <v>70</v>
      </c>
      <c r="AO33" s="48" t="s">
        <v>70</v>
      </c>
      <c r="AP33" s="48" t="s">
        <v>70</v>
      </c>
      <c r="AR33" s="54" t="s">
        <v>146</v>
      </c>
      <c r="AS33" s="53">
        <v>0.75229751907846798</v>
      </c>
      <c r="AT33" s="53">
        <v>0.76269557040214098</v>
      </c>
      <c r="AU33" s="53">
        <v>3.1623402801754099</v>
      </c>
      <c r="AV33" s="53">
        <v>3.8566207023999799</v>
      </c>
      <c r="AW33" s="53">
        <v>0.49769717793205498</v>
      </c>
      <c r="AX33" s="53">
        <v>0.48713902491779398</v>
      </c>
      <c r="AY33" s="53">
        <v>0.75643889114145302</v>
      </c>
      <c r="AZ33" s="53">
        <v>0.76791357762864898</v>
      </c>
      <c r="BA33" s="48" t="s">
        <v>69</v>
      </c>
      <c r="BB33" s="48" t="s">
        <v>69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15">IF(BJ33=AR33,1,0)</f>
        <v>1</v>
      </c>
      <c r="BJ33" s="49" t="s">
        <v>146</v>
      </c>
      <c r="BK33" s="53">
        <v>0.69800656713076403</v>
      </c>
      <c r="BL33" s="53">
        <v>0.71745708736268099</v>
      </c>
      <c r="BM33" s="53">
        <v>10.1204637227085</v>
      </c>
      <c r="BN33" s="53">
        <v>9.7055296365984791</v>
      </c>
      <c r="BO33" s="53">
        <v>0.549539291469896</v>
      </c>
      <c r="BP33" s="53">
        <v>0.531547657917255</v>
      </c>
      <c r="BQ33" s="53">
        <v>0.73301234562413198</v>
      </c>
      <c r="BR33" s="53">
        <v>0.75112955584275898</v>
      </c>
      <c r="BS33" s="49" t="s">
        <v>70</v>
      </c>
      <c r="BT33" s="49" t="s">
        <v>69</v>
      </c>
      <c r="BU33" s="49" t="s">
        <v>70</v>
      </c>
      <c r="BV33" s="49" t="s">
        <v>69</v>
      </c>
      <c r="BW33" s="49" t="s">
        <v>69</v>
      </c>
      <c r="BX33" s="49" t="s">
        <v>69</v>
      </c>
      <c r="BY33" s="49" t="s">
        <v>70</v>
      </c>
      <c r="BZ33" s="49" t="s">
        <v>69</v>
      </c>
    </row>
    <row r="34" spans="1:78" s="49" customFormat="1" x14ac:dyDescent="0.3">
      <c r="A34" s="48">
        <v>14181500</v>
      </c>
      <c r="B34" s="48">
        <v>23780511</v>
      </c>
      <c r="C34" s="49" t="s">
        <v>140</v>
      </c>
      <c r="D34" s="65" t="s">
        <v>170</v>
      </c>
      <c r="E34" s="49" t="s">
        <v>171</v>
      </c>
      <c r="F34" s="50"/>
      <c r="G34" s="51">
        <v>0.75</v>
      </c>
      <c r="H34" s="51" t="str">
        <f t="shared" si="187"/>
        <v>G</v>
      </c>
      <c r="I34" s="51" t="str">
        <f t="shared" si="188"/>
        <v>S</v>
      </c>
      <c r="J34" s="51" t="str">
        <f t="shared" si="189"/>
        <v>G</v>
      </c>
      <c r="K34" s="51" t="str">
        <f t="shared" si="190"/>
        <v>G</v>
      </c>
      <c r="L34" s="52">
        <v>8.0000000000000004E-4</v>
      </c>
      <c r="M34" s="51" t="str">
        <f t="shared" si="191"/>
        <v>VG</v>
      </c>
      <c r="N34" s="51" t="str">
        <f t="shared" ref="N34" si="216">AO34</f>
        <v>S</v>
      </c>
      <c r="O34" s="51" t="str">
        <f t="shared" si="193"/>
        <v>VG</v>
      </c>
      <c r="P34" s="51" t="str">
        <f t="shared" ref="P34" si="217">BY34</f>
        <v>S</v>
      </c>
      <c r="Q34" s="51">
        <v>0.5</v>
      </c>
      <c r="R34" s="51" t="str">
        <f t="shared" si="195"/>
        <v>VG</v>
      </c>
      <c r="S34" s="51" t="str">
        <f t="shared" si="196"/>
        <v>S</v>
      </c>
      <c r="T34" s="51" t="str">
        <f t="shared" si="197"/>
        <v>VG</v>
      </c>
      <c r="U34" s="51" t="str">
        <f t="shared" si="198"/>
        <v>G</v>
      </c>
      <c r="V34" s="51">
        <v>0.77</v>
      </c>
      <c r="W34" s="51" t="str">
        <f t="shared" si="199"/>
        <v>G</v>
      </c>
      <c r="X34" s="51" t="str">
        <f t="shared" si="200"/>
        <v>S</v>
      </c>
      <c r="Y34" s="51" t="str">
        <f t="shared" si="201"/>
        <v>G</v>
      </c>
      <c r="Z34" s="51" t="str">
        <f t="shared" si="202"/>
        <v>G</v>
      </c>
      <c r="AA34" s="53">
        <v>0.69109243519114505</v>
      </c>
      <c r="AB34" s="53">
        <v>0.62165023500303696</v>
      </c>
      <c r="AC34" s="53">
        <v>10.4787403099045</v>
      </c>
      <c r="AD34" s="53">
        <v>7.7219855943986397</v>
      </c>
      <c r="AE34" s="53">
        <v>0.55579453470581697</v>
      </c>
      <c r="AF34" s="53">
        <v>0.61510142659317801</v>
      </c>
      <c r="AG34" s="53">
        <v>0.72886052202951401</v>
      </c>
      <c r="AH34" s="53">
        <v>0.64513479012133601</v>
      </c>
      <c r="AI34" s="48" t="s">
        <v>70</v>
      </c>
      <c r="AJ34" s="48" t="s">
        <v>70</v>
      </c>
      <c r="AK34" s="48" t="s">
        <v>70</v>
      </c>
      <c r="AL34" s="48" t="s">
        <v>69</v>
      </c>
      <c r="AM34" s="48" t="s">
        <v>69</v>
      </c>
      <c r="AN34" s="48" t="s">
        <v>70</v>
      </c>
      <c r="AO34" s="48" t="s">
        <v>70</v>
      </c>
      <c r="AP34" s="48" t="s">
        <v>70</v>
      </c>
      <c r="AR34" s="54" t="s">
        <v>146</v>
      </c>
      <c r="AS34" s="53">
        <v>0.75229751907846798</v>
      </c>
      <c r="AT34" s="53">
        <v>0.76269557040214098</v>
      </c>
      <c r="AU34" s="53">
        <v>3.1623402801754099</v>
      </c>
      <c r="AV34" s="53">
        <v>3.8566207023999799</v>
      </c>
      <c r="AW34" s="53">
        <v>0.49769717793205498</v>
      </c>
      <c r="AX34" s="53">
        <v>0.48713902491779398</v>
      </c>
      <c r="AY34" s="53">
        <v>0.75643889114145302</v>
      </c>
      <c r="AZ34" s="53">
        <v>0.76791357762864898</v>
      </c>
      <c r="BA34" s="48" t="s">
        <v>69</v>
      </c>
      <c r="BB34" s="48" t="s">
        <v>69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" si="218">IF(BJ34=AR34,1,0)</f>
        <v>1</v>
      </c>
      <c r="BJ34" s="49" t="s">
        <v>146</v>
      </c>
      <c r="BK34" s="53">
        <v>0.69800656713076403</v>
      </c>
      <c r="BL34" s="53">
        <v>0.71745708736268099</v>
      </c>
      <c r="BM34" s="53">
        <v>10.1204637227085</v>
      </c>
      <c r="BN34" s="53">
        <v>9.7055296365984791</v>
      </c>
      <c r="BO34" s="53">
        <v>0.549539291469896</v>
      </c>
      <c r="BP34" s="53">
        <v>0.531547657917255</v>
      </c>
      <c r="BQ34" s="53">
        <v>0.73301234562413198</v>
      </c>
      <c r="BR34" s="53">
        <v>0.75112955584275898</v>
      </c>
      <c r="BS34" s="49" t="s">
        <v>70</v>
      </c>
      <c r="BT34" s="49" t="s">
        <v>69</v>
      </c>
      <c r="BU34" s="49" t="s">
        <v>70</v>
      </c>
      <c r="BV34" s="49" t="s">
        <v>69</v>
      </c>
      <c r="BW34" s="49" t="s">
        <v>69</v>
      </c>
      <c r="BX34" s="49" t="s">
        <v>69</v>
      </c>
      <c r="BY34" s="49" t="s">
        <v>70</v>
      </c>
      <c r="BZ34" s="49" t="s">
        <v>69</v>
      </c>
    </row>
    <row r="35" spans="1:78" s="49" customFormat="1" x14ac:dyDescent="0.3">
      <c r="A35" s="48">
        <v>14181500</v>
      </c>
      <c r="B35" s="48">
        <v>23780511</v>
      </c>
      <c r="C35" s="49" t="s">
        <v>140</v>
      </c>
      <c r="D35" s="65" t="s">
        <v>184</v>
      </c>
      <c r="F35" s="50"/>
      <c r="G35" s="51">
        <v>0.76100000000000001</v>
      </c>
      <c r="H35" s="51" t="str">
        <f t="shared" ref="H35" si="219">IF(G35&gt;0.8,"VG",IF(G35&gt;0.7,"G",IF(G35&gt;0.45,"S","NS")))</f>
        <v>G</v>
      </c>
      <c r="I35" s="51" t="str">
        <f t="shared" ref="I35" si="220">AI35</f>
        <v>S</v>
      </c>
      <c r="J35" s="51" t="str">
        <f t="shared" ref="J35" si="221">BB35</f>
        <v>G</v>
      </c>
      <c r="K35" s="51" t="str">
        <f t="shared" ref="K35" si="222">BT35</f>
        <v>G</v>
      </c>
      <c r="L35" s="52">
        <v>8.2000000000000007E-3</v>
      </c>
      <c r="M35" s="51" t="str">
        <f t="shared" ref="M35" si="223">IF(ABS(L35)&lt;5%,"VG",IF(ABS(L35)&lt;10%,"G",IF(ABS(L35)&lt;15%,"S","NS")))</f>
        <v>VG</v>
      </c>
      <c r="N35" s="51" t="str">
        <f t="shared" ref="N35" si="224">AO35</f>
        <v>S</v>
      </c>
      <c r="O35" s="51" t="str">
        <f t="shared" ref="O35" si="225">BD35</f>
        <v>VG</v>
      </c>
      <c r="P35" s="51" t="str">
        <f t="shared" ref="P35" si="226">BY35</f>
        <v>S</v>
      </c>
      <c r="Q35" s="51">
        <v>0.48899999999999999</v>
      </c>
      <c r="R35" s="51" t="str">
        <f t="shared" ref="R35" si="227">IF(Q35&lt;=0.5,"VG",IF(Q35&lt;=0.6,"G",IF(Q35&lt;=0.7,"S","NS")))</f>
        <v>VG</v>
      </c>
      <c r="S35" s="51" t="str">
        <f t="shared" ref="S35" si="228">AN35</f>
        <v>S</v>
      </c>
      <c r="T35" s="51" t="str">
        <f t="shared" ref="T35" si="229">BF35</f>
        <v>VG</v>
      </c>
      <c r="U35" s="51" t="str">
        <f t="shared" ref="U35" si="230">BX35</f>
        <v>G</v>
      </c>
      <c r="V35" s="51">
        <v>0.77400000000000002</v>
      </c>
      <c r="W35" s="51" t="str">
        <f t="shared" ref="W35" si="231">IF(V35&gt;0.85,"VG",IF(V35&gt;0.75,"G",IF(V35&gt;0.6,"S","NS")))</f>
        <v>G</v>
      </c>
      <c r="X35" s="51" t="str">
        <f t="shared" ref="X35" si="232">AP35</f>
        <v>S</v>
      </c>
      <c r="Y35" s="51" t="str">
        <f t="shared" ref="Y35" si="233">BH35</f>
        <v>G</v>
      </c>
      <c r="Z35" s="51" t="str">
        <f t="shared" ref="Z35" si="234">BZ35</f>
        <v>G</v>
      </c>
      <c r="AA35" s="53">
        <v>0.69109243519114505</v>
      </c>
      <c r="AB35" s="53">
        <v>0.62165023500303696</v>
      </c>
      <c r="AC35" s="53">
        <v>10.4787403099045</v>
      </c>
      <c r="AD35" s="53">
        <v>7.7219855943986397</v>
      </c>
      <c r="AE35" s="53">
        <v>0.55579453470581697</v>
      </c>
      <c r="AF35" s="53">
        <v>0.61510142659317801</v>
      </c>
      <c r="AG35" s="53">
        <v>0.72886052202951401</v>
      </c>
      <c r="AH35" s="53">
        <v>0.64513479012133601</v>
      </c>
      <c r="AI35" s="48" t="s">
        <v>70</v>
      </c>
      <c r="AJ35" s="48" t="s">
        <v>70</v>
      </c>
      <c r="AK35" s="48" t="s">
        <v>70</v>
      </c>
      <c r="AL35" s="48" t="s">
        <v>69</v>
      </c>
      <c r="AM35" s="48" t="s">
        <v>69</v>
      </c>
      <c r="AN35" s="48" t="s">
        <v>70</v>
      </c>
      <c r="AO35" s="48" t="s">
        <v>70</v>
      </c>
      <c r="AP35" s="48" t="s">
        <v>70</v>
      </c>
      <c r="AR35" s="54" t="s">
        <v>146</v>
      </c>
      <c r="AS35" s="53">
        <v>0.75229751907846798</v>
      </c>
      <c r="AT35" s="53">
        <v>0.76269557040214098</v>
      </c>
      <c r="AU35" s="53">
        <v>3.1623402801754099</v>
      </c>
      <c r="AV35" s="53">
        <v>3.8566207023999799</v>
      </c>
      <c r="AW35" s="53">
        <v>0.49769717793205498</v>
      </c>
      <c r="AX35" s="53">
        <v>0.48713902491779398</v>
      </c>
      <c r="AY35" s="53">
        <v>0.75643889114145302</v>
      </c>
      <c r="AZ35" s="53">
        <v>0.76791357762864898</v>
      </c>
      <c r="BA35" s="48" t="s">
        <v>69</v>
      </c>
      <c r="BB35" s="48" t="s">
        <v>69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235">IF(BJ35=AR35,1,0)</f>
        <v>1</v>
      </c>
      <c r="BJ35" s="49" t="s">
        <v>146</v>
      </c>
      <c r="BK35" s="53">
        <v>0.69800656713076403</v>
      </c>
      <c r="BL35" s="53">
        <v>0.71745708736268099</v>
      </c>
      <c r="BM35" s="53">
        <v>10.1204637227085</v>
      </c>
      <c r="BN35" s="53">
        <v>9.7055296365984791</v>
      </c>
      <c r="BO35" s="53">
        <v>0.549539291469896</v>
      </c>
      <c r="BP35" s="53">
        <v>0.531547657917255</v>
      </c>
      <c r="BQ35" s="53">
        <v>0.73301234562413198</v>
      </c>
      <c r="BR35" s="53">
        <v>0.75112955584275898</v>
      </c>
      <c r="BS35" s="49" t="s">
        <v>70</v>
      </c>
      <c r="BT35" s="49" t="s">
        <v>69</v>
      </c>
      <c r="BU35" s="49" t="s">
        <v>70</v>
      </c>
      <c r="BV35" s="49" t="s">
        <v>69</v>
      </c>
      <c r="BW35" s="49" t="s">
        <v>69</v>
      </c>
      <c r="BX35" s="49" t="s">
        <v>69</v>
      </c>
      <c r="BY35" s="49" t="s">
        <v>70</v>
      </c>
      <c r="BZ35" s="49" t="s">
        <v>69</v>
      </c>
    </row>
    <row r="36" spans="1:78" x14ac:dyDescent="0.3">
      <c r="A36" s="3"/>
      <c r="B36" s="3"/>
      <c r="M36" s="26"/>
      <c r="Q36" s="18"/>
      <c r="AA36" s="33"/>
      <c r="AB36" s="33"/>
      <c r="AC36" s="42"/>
      <c r="AD36" s="42"/>
      <c r="AE36" s="43"/>
      <c r="AF36" s="43"/>
      <c r="AG36" s="35"/>
      <c r="AH36" s="35"/>
      <c r="AI36" s="36"/>
      <c r="AJ36" s="36"/>
      <c r="AK36" s="40"/>
      <c r="AL36" s="40"/>
      <c r="AM36" s="41"/>
      <c r="AN36" s="41"/>
      <c r="AO36" s="3"/>
      <c r="AP36" s="3"/>
      <c r="AR36" s="44"/>
      <c r="AS36" s="33"/>
      <c r="AT36" s="33"/>
      <c r="AU36" s="42"/>
      <c r="AV36" s="42"/>
      <c r="AW36" s="43"/>
      <c r="AX36" s="43"/>
      <c r="AY36" s="35"/>
      <c r="AZ36" s="35"/>
      <c r="BA36" s="36"/>
      <c r="BB36" s="36"/>
      <c r="BC36" s="40"/>
      <c r="BD36" s="40"/>
      <c r="BE36" s="41"/>
      <c r="BF36" s="41"/>
      <c r="BG36" s="3"/>
      <c r="BH36" s="3"/>
      <c r="BK36" s="35"/>
      <c r="BL36" s="35"/>
      <c r="BM36" s="35"/>
      <c r="BN36" s="35"/>
      <c r="BO36" s="35"/>
      <c r="BP36" s="35"/>
      <c r="BQ36" s="35"/>
      <c r="BR36" s="35"/>
    </row>
    <row r="37" spans="1:78" x14ac:dyDescent="0.3">
      <c r="A37" s="3">
        <v>14182500</v>
      </c>
      <c r="B37" s="3">
        <v>23780805</v>
      </c>
      <c r="C37" t="s">
        <v>141</v>
      </c>
      <c r="D37" t="s">
        <v>137</v>
      </c>
      <c r="G37" s="16">
        <v>0.65</v>
      </c>
      <c r="H37" s="16" t="str">
        <f>IF(G37&gt;0.8,"VG",IF(G37&gt;0.7,"G",IF(G37&gt;0.45,"S","NS")))</f>
        <v>S</v>
      </c>
      <c r="I37" s="16" t="str">
        <f>AI37</f>
        <v>S</v>
      </c>
      <c r="J37" s="16" t="str">
        <f>BB37</f>
        <v>S</v>
      </c>
      <c r="K37" s="16" t="str">
        <f>BT37</f>
        <v>S</v>
      </c>
      <c r="L37" s="19">
        <v>0.46400000000000002</v>
      </c>
      <c r="M37" s="26" t="str">
        <f>IF(ABS(L37)&lt;5%,"VG",IF(ABS(L37)&lt;10%,"G",IF(ABS(L37)&lt;15%,"S","NS")))</f>
        <v>NS</v>
      </c>
      <c r="N37" s="26" t="str">
        <f t="shared" ref="N37" si="236">AO37</f>
        <v>VG</v>
      </c>
      <c r="O37" s="26" t="str">
        <f>BD37</f>
        <v>NS</v>
      </c>
      <c r="P37" s="26" t="str">
        <f t="shared" ref="P37" si="237">BY37</f>
        <v>VG</v>
      </c>
      <c r="Q37" s="18">
        <v>0.55000000000000004</v>
      </c>
      <c r="R37" s="17" t="str">
        <f>IF(Q37&lt;=0.5,"VG",IF(Q37&lt;=0.6,"G",IF(Q37&lt;=0.7,"S","NS")))</f>
        <v>G</v>
      </c>
      <c r="S37" s="17" t="str">
        <f>AN37</f>
        <v>S</v>
      </c>
      <c r="T37" s="17" t="str">
        <f>BF37</f>
        <v>S</v>
      </c>
      <c r="U37" s="17" t="str">
        <f>BX37</f>
        <v>S</v>
      </c>
      <c r="V37" s="18">
        <v>0.88</v>
      </c>
      <c r="W37" s="18" t="str">
        <f>IF(V37&gt;0.85,"VG",IF(V37&gt;0.75,"G",IF(V37&gt;0.6,"S","NS")))</f>
        <v>VG</v>
      </c>
      <c r="X37" s="18" t="str">
        <f>AP37</f>
        <v>G</v>
      </c>
      <c r="Y37" s="18" t="str">
        <f>BH37</f>
        <v>VG</v>
      </c>
      <c r="Z37" s="18" t="str">
        <f>BZ37</f>
        <v>VG</v>
      </c>
      <c r="AA37" s="33">
        <v>0.535923319643546</v>
      </c>
      <c r="AB37" s="33">
        <v>0.54027386729737004</v>
      </c>
      <c r="AC37" s="42">
        <v>38.385922260563298</v>
      </c>
      <c r="AD37" s="42">
        <v>34.925235199023199</v>
      </c>
      <c r="AE37" s="43">
        <v>0.68123173763151501</v>
      </c>
      <c r="AF37" s="43">
        <v>0.67803107060268997</v>
      </c>
      <c r="AG37" s="35">
        <v>0.89656751071997598</v>
      </c>
      <c r="AH37" s="35">
        <v>0.81040885140585495</v>
      </c>
      <c r="AI37" s="36" t="s">
        <v>70</v>
      </c>
      <c r="AJ37" s="36" t="s">
        <v>70</v>
      </c>
      <c r="AK37" s="40" t="s">
        <v>68</v>
      </c>
      <c r="AL37" s="40" t="s">
        <v>68</v>
      </c>
      <c r="AM37" s="41" t="s">
        <v>70</v>
      </c>
      <c r="AN37" s="41" t="s">
        <v>70</v>
      </c>
      <c r="AO37" s="3" t="s">
        <v>71</v>
      </c>
      <c r="AP37" s="3" t="s">
        <v>69</v>
      </c>
      <c r="AR37" s="44" t="s">
        <v>147</v>
      </c>
      <c r="AS37" s="33">
        <v>0.58536063766689905</v>
      </c>
      <c r="AT37" s="33">
        <v>0.59272982781481798</v>
      </c>
      <c r="AU37" s="42">
        <v>33.469692203266703</v>
      </c>
      <c r="AV37" s="42">
        <v>33.364055411436802</v>
      </c>
      <c r="AW37" s="43">
        <v>0.64392496638436203</v>
      </c>
      <c r="AX37" s="43">
        <v>0.63817722631349205</v>
      </c>
      <c r="AY37" s="35">
        <v>0.86206359381770803</v>
      </c>
      <c r="AZ37" s="35">
        <v>0.87097721664626104</v>
      </c>
      <c r="BA37" s="36" t="s">
        <v>70</v>
      </c>
      <c r="BB37" s="36" t="s">
        <v>70</v>
      </c>
      <c r="BC37" s="40" t="s">
        <v>68</v>
      </c>
      <c r="BD37" s="40" t="s">
        <v>68</v>
      </c>
      <c r="BE37" s="41" t="s">
        <v>70</v>
      </c>
      <c r="BF37" s="41" t="s">
        <v>70</v>
      </c>
      <c r="BG37" s="3" t="s">
        <v>71</v>
      </c>
      <c r="BH37" s="3" t="s">
        <v>71</v>
      </c>
      <c r="BI37">
        <f t="shared" si="203"/>
        <v>1</v>
      </c>
      <c r="BJ37" t="s">
        <v>147</v>
      </c>
      <c r="BK37" s="35">
        <v>0.54378322653536504</v>
      </c>
      <c r="BL37" s="35">
        <v>0.55855572720182001</v>
      </c>
      <c r="BM37" s="35">
        <v>38.038808598584602</v>
      </c>
      <c r="BN37" s="35">
        <v>37.220206783194897</v>
      </c>
      <c r="BO37" s="35">
        <v>0.67543820847257097</v>
      </c>
      <c r="BP37" s="35">
        <v>0.66441272775149296</v>
      </c>
      <c r="BQ37" s="35">
        <v>0.89330690129327395</v>
      </c>
      <c r="BR37" s="35">
        <v>0.89525479032905397</v>
      </c>
      <c r="BS37" t="s">
        <v>70</v>
      </c>
      <c r="BT37" t="s">
        <v>70</v>
      </c>
      <c r="BU37" t="s">
        <v>68</v>
      </c>
      <c r="BV37" t="s">
        <v>68</v>
      </c>
      <c r="BW37" t="s">
        <v>70</v>
      </c>
      <c r="BX37" t="s">
        <v>70</v>
      </c>
      <c r="BY37" t="s">
        <v>71</v>
      </c>
      <c r="BZ37" t="s">
        <v>71</v>
      </c>
    </row>
    <row r="38" spans="1:78" s="56" customFormat="1" x14ac:dyDescent="0.3">
      <c r="A38" s="55">
        <v>14182500</v>
      </c>
      <c r="B38" s="55">
        <v>23780805</v>
      </c>
      <c r="C38" s="56" t="s">
        <v>141</v>
      </c>
      <c r="D38" s="56" t="s">
        <v>151</v>
      </c>
      <c r="F38" s="57"/>
      <c r="G38" s="58">
        <v>0.66400000000000003</v>
      </c>
      <c r="H38" s="58" t="str">
        <f>IF(G38&gt;0.8,"VG",IF(G38&gt;0.7,"G",IF(G38&gt;0.45,"S","NS")))</f>
        <v>S</v>
      </c>
      <c r="I38" s="58" t="str">
        <f>AI38</f>
        <v>S</v>
      </c>
      <c r="J38" s="58" t="str">
        <f>BB38</f>
        <v>S</v>
      </c>
      <c r="K38" s="58" t="str">
        <f>BT38</f>
        <v>S</v>
      </c>
      <c r="L38" s="59">
        <v>0.435</v>
      </c>
      <c r="M38" s="58" t="str">
        <f>IF(ABS(L38)&lt;5%,"VG",IF(ABS(L38)&lt;10%,"G",IF(ABS(L38)&lt;15%,"S","NS")))</f>
        <v>NS</v>
      </c>
      <c r="N38" s="58" t="str">
        <f t="shared" ref="N38" si="238">AO38</f>
        <v>VG</v>
      </c>
      <c r="O38" s="58" t="str">
        <f>BD38</f>
        <v>NS</v>
      </c>
      <c r="P38" s="58" t="str">
        <f t="shared" ref="P38" si="239">BY38</f>
        <v>VG</v>
      </c>
      <c r="Q38" s="58">
        <v>0.54</v>
      </c>
      <c r="R38" s="58" t="str">
        <f>IF(Q38&lt;=0.5,"VG",IF(Q38&lt;=0.6,"G",IF(Q38&lt;=0.7,"S","NS")))</f>
        <v>G</v>
      </c>
      <c r="S38" s="58" t="str">
        <f>AN38</f>
        <v>S</v>
      </c>
      <c r="T38" s="58" t="str">
        <f>BF38</f>
        <v>S</v>
      </c>
      <c r="U38" s="58" t="str">
        <f>BX38</f>
        <v>S</v>
      </c>
      <c r="V38" s="58">
        <v>0.88500000000000001</v>
      </c>
      <c r="W38" s="58" t="str">
        <f>IF(V38&gt;0.85,"VG",IF(V38&gt;0.75,"G",IF(V38&gt;0.6,"S","NS")))</f>
        <v>VG</v>
      </c>
      <c r="X38" s="58" t="str">
        <f>AP38</f>
        <v>G</v>
      </c>
      <c r="Y38" s="58" t="str">
        <f>BH38</f>
        <v>VG</v>
      </c>
      <c r="Z38" s="58" t="str">
        <f>BZ38</f>
        <v>VG</v>
      </c>
      <c r="AA38" s="60">
        <v>0.535923319643546</v>
      </c>
      <c r="AB38" s="60">
        <v>0.54027386729737004</v>
      </c>
      <c r="AC38" s="60">
        <v>38.385922260563298</v>
      </c>
      <c r="AD38" s="60">
        <v>34.925235199023199</v>
      </c>
      <c r="AE38" s="60">
        <v>0.68123173763151501</v>
      </c>
      <c r="AF38" s="60">
        <v>0.67803107060268997</v>
      </c>
      <c r="AG38" s="60">
        <v>0.89656751071997598</v>
      </c>
      <c r="AH38" s="60">
        <v>0.81040885140585495</v>
      </c>
      <c r="AI38" s="55" t="s">
        <v>70</v>
      </c>
      <c r="AJ38" s="55" t="s">
        <v>70</v>
      </c>
      <c r="AK38" s="55" t="s">
        <v>68</v>
      </c>
      <c r="AL38" s="55" t="s">
        <v>68</v>
      </c>
      <c r="AM38" s="55" t="s">
        <v>70</v>
      </c>
      <c r="AN38" s="55" t="s">
        <v>70</v>
      </c>
      <c r="AO38" s="55" t="s">
        <v>71</v>
      </c>
      <c r="AP38" s="55" t="s">
        <v>69</v>
      </c>
      <c r="AR38" s="61" t="s">
        <v>147</v>
      </c>
      <c r="AS38" s="60">
        <v>0.58536063766689905</v>
      </c>
      <c r="AT38" s="60">
        <v>0.59272982781481798</v>
      </c>
      <c r="AU38" s="60">
        <v>33.469692203266703</v>
      </c>
      <c r="AV38" s="60">
        <v>33.364055411436802</v>
      </c>
      <c r="AW38" s="60">
        <v>0.64392496638436203</v>
      </c>
      <c r="AX38" s="60">
        <v>0.63817722631349205</v>
      </c>
      <c r="AY38" s="60">
        <v>0.86206359381770803</v>
      </c>
      <c r="AZ38" s="60">
        <v>0.87097721664626104</v>
      </c>
      <c r="BA38" s="55" t="s">
        <v>70</v>
      </c>
      <c r="BB38" s="55" t="s">
        <v>70</v>
      </c>
      <c r="BC38" s="55" t="s">
        <v>68</v>
      </c>
      <c r="BD38" s="55" t="s">
        <v>68</v>
      </c>
      <c r="BE38" s="55" t="s">
        <v>70</v>
      </c>
      <c r="BF38" s="55" t="s">
        <v>70</v>
      </c>
      <c r="BG38" s="55" t="s">
        <v>71</v>
      </c>
      <c r="BH38" s="55" t="s">
        <v>71</v>
      </c>
      <c r="BI38" s="56">
        <f t="shared" ref="BI38" si="240">IF(BJ38=AR38,1,0)</f>
        <v>1</v>
      </c>
      <c r="BJ38" s="56" t="s">
        <v>147</v>
      </c>
      <c r="BK38" s="60">
        <v>0.54378322653536504</v>
      </c>
      <c r="BL38" s="60">
        <v>0.55855572720182001</v>
      </c>
      <c r="BM38" s="60">
        <v>38.038808598584602</v>
      </c>
      <c r="BN38" s="60">
        <v>37.220206783194897</v>
      </c>
      <c r="BO38" s="60">
        <v>0.67543820847257097</v>
      </c>
      <c r="BP38" s="60">
        <v>0.66441272775149296</v>
      </c>
      <c r="BQ38" s="60">
        <v>0.89330690129327395</v>
      </c>
      <c r="BR38" s="60">
        <v>0.89525479032905397</v>
      </c>
      <c r="BS38" s="56" t="s">
        <v>70</v>
      </c>
      <c r="BT38" s="56" t="s">
        <v>70</v>
      </c>
      <c r="BU38" s="56" t="s">
        <v>68</v>
      </c>
      <c r="BV38" s="56" t="s">
        <v>68</v>
      </c>
      <c r="BW38" s="56" t="s">
        <v>70</v>
      </c>
      <c r="BX38" s="56" t="s">
        <v>70</v>
      </c>
      <c r="BY38" s="56" t="s">
        <v>71</v>
      </c>
      <c r="BZ38" s="56" t="s">
        <v>71</v>
      </c>
    </row>
    <row r="39" spans="1:78" s="56" customFormat="1" x14ac:dyDescent="0.3">
      <c r="A39" s="55">
        <v>14182500</v>
      </c>
      <c r="B39" s="55">
        <v>23780805</v>
      </c>
      <c r="C39" s="56" t="s">
        <v>141</v>
      </c>
      <c r="D39" s="56" t="s">
        <v>172</v>
      </c>
      <c r="E39" s="56" t="s">
        <v>173</v>
      </c>
      <c r="F39" s="57"/>
      <c r="G39" s="58">
        <v>0.78400000000000003</v>
      </c>
      <c r="H39" s="58" t="str">
        <f>IF(G39&gt;0.8,"VG",IF(G39&gt;0.7,"G",IF(G39&gt;0.45,"S","NS")))</f>
        <v>G</v>
      </c>
      <c r="I39" s="58" t="str">
        <f>AI39</f>
        <v>S</v>
      </c>
      <c r="J39" s="58" t="str">
        <f>BB39</f>
        <v>S</v>
      </c>
      <c r="K39" s="58" t="str">
        <f>BT39</f>
        <v>S</v>
      </c>
      <c r="L39" s="59">
        <v>0.19059999999999999</v>
      </c>
      <c r="M39" s="58" t="str">
        <f>IF(ABS(L39)&lt;5%,"VG",IF(ABS(L39)&lt;10%,"G",IF(ABS(L39)&lt;15%,"S","NS")))</f>
        <v>NS</v>
      </c>
      <c r="N39" s="58" t="str">
        <f t="shared" ref="N39" si="241">AO39</f>
        <v>VG</v>
      </c>
      <c r="O39" s="58" t="str">
        <f>BD39</f>
        <v>NS</v>
      </c>
      <c r="P39" s="58" t="str">
        <f t="shared" ref="P39" si="242">BY39</f>
        <v>VG</v>
      </c>
      <c r="Q39" s="58">
        <v>0.45600000000000002</v>
      </c>
      <c r="R39" s="58" t="str">
        <f>IF(Q39&lt;=0.5,"VG",IF(Q39&lt;=0.6,"G",IF(Q39&lt;=0.7,"S","NS")))</f>
        <v>VG</v>
      </c>
      <c r="S39" s="58" t="str">
        <f>AN39</f>
        <v>S</v>
      </c>
      <c r="T39" s="58" t="str">
        <f>BF39</f>
        <v>S</v>
      </c>
      <c r="U39" s="58" t="str">
        <f>BX39</f>
        <v>S</v>
      </c>
      <c r="V39" s="58">
        <v>0.878</v>
      </c>
      <c r="W39" s="58" t="str">
        <f>IF(V39&gt;0.85,"VG",IF(V39&gt;0.75,"G",IF(V39&gt;0.6,"S","NS")))</f>
        <v>VG</v>
      </c>
      <c r="X39" s="58" t="str">
        <f>AP39</f>
        <v>G</v>
      </c>
      <c r="Y39" s="58" t="str">
        <f>BH39</f>
        <v>VG</v>
      </c>
      <c r="Z39" s="58" t="str">
        <f>BZ39</f>
        <v>VG</v>
      </c>
      <c r="AA39" s="60">
        <v>0.535923319643546</v>
      </c>
      <c r="AB39" s="60">
        <v>0.54027386729737004</v>
      </c>
      <c r="AC39" s="60">
        <v>38.385922260563298</v>
      </c>
      <c r="AD39" s="60">
        <v>34.925235199023199</v>
      </c>
      <c r="AE39" s="60">
        <v>0.68123173763151501</v>
      </c>
      <c r="AF39" s="60">
        <v>0.67803107060268997</v>
      </c>
      <c r="AG39" s="60">
        <v>0.89656751071997598</v>
      </c>
      <c r="AH39" s="60">
        <v>0.81040885140585495</v>
      </c>
      <c r="AI39" s="55" t="s">
        <v>70</v>
      </c>
      <c r="AJ39" s="55" t="s">
        <v>70</v>
      </c>
      <c r="AK39" s="55" t="s">
        <v>68</v>
      </c>
      <c r="AL39" s="55" t="s">
        <v>68</v>
      </c>
      <c r="AM39" s="55" t="s">
        <v>70</v>
      </c>
      <c r="AN39" s="55" t="s">
        <v>70</v>
      </c>
      <c r="AO39" s="55" t="s">
        <v>71</v>
      </c>
      <c r="AP39" s="55" t="s">
        <v>69</v>
      </c>
      <c r="AR39" s="61" t="s">
        <v>147</v>
      </c>
      <c r="AS39" s="60">
        <v>0.58536063766689905</v>
      </c>
      <c r="AT39" s="60">
        <v>0.59272982781481798</v>
      </c>
      <c r="AU39" s="60">
        <v>33.469692203266703</v>
      </c>
      <c r="AV39" s="60">
        <v>33.364055411436802</v>
      </c>
      <c r="AW39" s="60">
        <v>0.64392496638436203</v>
      </c>
      <c r="AX39" s="60">
        <v>0.63817722631349205</v>
      </c>
      <c r="AY39" s="60">
        <v>0.86206359381770803</v>
      </c>
      <c r="AZ39" s="60">
        <v>0.87097721664626104</v>
      </c>
      <c r="BA39" s="55" t="s">
        <v>70</v>
      </c>
      <c r="BB39" s="55" t="s">
        <v>70</v>
      </c>
      <c r="BC39" s="55" t="s">
        <v>68</v>
      </c>
      <c r="BD39" s="55" t="s">
        <v>68</v>
      </c>
      <c r="BE39" s="55" t="s">
        <v>70</v>
      </c>
      <c r="BF39" s="55" t="s">
        <v>70</v>
      </c>
      <c r="BG39" s="55" t="s">
        <v>71</v>
      </c>
      <c r="BH39" s="55" t="s">
        <v>71</v>
      </c>
      <c r="BI39" s="56">
        <f t="shared" ref="BI39" si="243">IF(BJ39=AR39,1,0)</f>
        <v>1</v>
      </c>
      <c r="BJ39" s="56" t="s">
        <v>147</v>
      </c>
      <c r="BK39" s="60">
        <v>0.54378322653536504</v>
      </c>
      <c r="BL39" s="60">
        <v>0.55855572720182001</v>
      </c>
      <c r="BM39" s="60">
        <v>38.038808598584602</v>
      </c>
      <c r="BN39" s="60">
        <v>37.220206783194897</v>
      </c>
      <c r="BO39" s="60">
        <v>0.67543820847257097</v>
      </c>
      <c r="BP39" s="60">
        <v>0.66441272775149296</v>
      </c>
      <c r="BQ39" s="60">
        <v>0.89330690129327395</v>
      </c>
      <c r="BR39" s="60">
        <v>0.89525479032905397</v>
      </c>
      <c r="BS39" s="56" t="s">
        <v>70</v>
      </c>
      <c r="BT39" s="56" t="s">
        <v>70</v>
      </c>
      <c r="BU39" s="56" t="s">
        <v>68</v>
      </c>
      <c r="BV39" s="56" t="s">
        <v>68</v>
      </c>
      <c r="BW39" s="56" t="s">
        <v>70</v>
      </c>
      <c r="BX39" s="56" t="s">
        <v>70</v>
      </c>
      <c r="BY39" s="56" t="s">
        <v>71</v>
      </c>
      <c r="BZ39" s="56" t="s">
        <v>71</v>
      </c>
    </row>
    <row r="40" spans="1:78" s="56" customFormat="1" x14ac:dyDescent="0.3">
      <c r="A40" s="55">
        <v>14182500</v>
      </c>
      <c r="B40" s="55">
        <v>23780805</v>
      </c>
      <c r="C40" s="56" t="s">
        <v>141</v>
      </c>
      <c r="D40" s="56" t="s">
        <v>182</v>
      </c>
      <c r="E40" s="56" t="s">
        <v>183</v>
      </c>
      <c r="F40" s="57"/>
      <c r="G40" s="58">
        <v>0.66400000000000003</v>
      </c>
      <c r="H40" s="58" t="str">
        <f>IF(G40&gt;0.8,"VG",IF(G40&gt;0.7,"G",IF(G40&gt;0.45,"S","NS")))</f>
        <v>S</v>
      </c>
      <c r="I40" s="58" t="str">
        <f>AI40</f>
        <v>S</v>
      </c>
      <c r="J40" s="58" t="str">
        <f>BB40</f>
        <v>S</v>
      </c>
      <c r="K40" s="58" t="str">
        <f>BT40</f>
        <v>S</v>
      </c>
      <c r="L40" s="59">
        <v>0.434</v>
      </c>
      <c r="M40" s="58" t="str">
        <f>IF(ABS(L40)&lt;5%,"VG",IF(ABS(L40)&lt;10%,"G",IF(ABS(L40)&lt;15%,"S","NS")))</f>
        <v>NS</v>
      </c>
      <c r="N40" s="58" t="str">
        <f t="shared" ref="N40" si="244">AO40</f>
        <v>VG</v>
      </c>
      <c r="O40" s="58" t="str">
        <f>BD40</f>
        <v>NS</v>
      </c>
      <c r="P40" s="58" t="str">
        <f t="shared" ref="P40" si="245">BY40</f>
        <v>VG</v>
      </c>
      <c r="Q40" s="58">
        <v>0.54</v>
      </c>
      <c r="R40" s="58" t="str">
        <f>IF(Q40&lt;=0.5,"VG",IF(Q40&lt;=0.6,"G",IF(Q40&lt;=0.7,"S","NS")))</f>
        <v>G</v>
      </c>
      <c r="S40" s="58" t="str">
        <f>AN40</f>
        <v>S</v>
      </c>
      <c r="T40" s="58" t="str">
        <f>BF40</f>
        <v>S</v>
      </c>
      <c r="U40" s="58" t="str">
        <f>BX40</f>
        <v>S</v>
      </c>
      <c r="V40" s="58">
        <v>0.88680000000000003</v>
      </c>
      <c r="W40" s="58" t="str">
        <f>IF(V40&gt;0.85,"VG",IF(V40&gt;0.75,"G",IF(V40&gt;0.6,"S","NS")))</f>
        <v>VG</v>
      </c>
      <c r="X40" s="58" t="str">
        <f>AP40</f>
        <v>G</v>
      </c>
      <c r="Y40" s="58" t="str">
        <f>BH40</f>
        <v>VG</v>
      </c>
      <c r="Z40" s="58" t="str">
        <f>BZ40</f>
        <v>VG</v>
      </c>
      <c r="AA40" s="60">
        <v>0.535923319643546</v>
      </c>
      <c r="AB40" s="60">
        <v>0.54027386729737004</v>
      </c>
      <c r="AC40" s="60">
        <v>38.385922260563298</v>
      </c>
      <c r="AD40" s="60">
        <v>34.925235199023199</v>
      </c>
      <c r="AE40" s="60">
        <v>0.68123173763151501</v>
      </c>
      <c r="AF40" s="60">
        <v>0.67803107060268997</v>
      </c>
      <c r="AG40" s="60">
        <v>0.89656751071997598</v>
      </c>
      <c r="AH40" s="60">
        <v>0.81040885140585495</v>
      </c>
      <c r="AI40" s="55" t="s">
        <v>70</v>
      </c>
      <c r="AJ40" s="55" t="s">
        <v>70</v>
      </c>
      <c r="AK40" s="55" t="s">
        <v>68</v>
      </c>
      <c r="AL40" s="55" t="s">
        <v>68</v>
      </c>
      <c r="AM40" s="55" t="s">
        <v>70</v>
      </c>
      <c r="AN40" s="55" t="s">
        <v>70</v>
      </c>
      <c r="AO40" s="55" t="s">
        <v>71</v>
      </c>
      <c r="AP40" s="55" t="s">
        <v>69</v>
      </c>
      <c r="AR40" s="61" t="s">
        <v>147</v>
      </c>
      <c r="AS40" s="60">
        <v>0.58536063766689905</v>
      </c>
      <c r="AT40" s="60">
        <v>0.59272982781481798</v>
      </c>
      <c r="AU40" s="60">
        <v>33.469692203266703</v>
      </c>
      <c r="AV40" s="60">
        <v>33.364055411436802</v>
      </c>
      <c r="AW40" s="60">
        <v>0.64392496638436203</v>
      </c>
      <c r="AX40" s="60">
        <v>0.63817722631349205</v>
      </c>
      <c r="AY40" s="60">
        <v>0.86206359381770803</v>
      </c>
      <c r="AZ40" s="60">
        <v>0.87097721664626104</v>
      </c>
      <c r="BA40" s="55" t="s">
        <v>70</v>
      </c>
      <c r="BB40" s="55" t="s">
        <v>70</v>
      </c>
      <c r="BC40" s="55" t="s">
        <v>68</v>
      </c>
      <c r="BD40" s="55" t="s">
        <v>68</v>
      </c>
      <c r="BE40" s="55" t="s">
        <v>70</v>
      </c>
      <c r="BF40" s="55" t="s">
        <v>70</v>
      </c>
      <c r="BG40" s="55" t="s">
        <v>71</v>
      </c>
      <c r="BH40" s="55" t="s">
        <v>71</v>
      </c>
      <c r="BI40" s="56">
        <f t="shared" ref="BI40" si="246">IF(BJ40=AR40,1,0)</f>
        <v>1</v>
      </c>
      <c r="BJ40" s="56" t="s">
        <v>147</v>
      </c>
      <c r="BK40" s="60">
        <v>0.54378322653536504</v>
      </c>
      <c r="BL40" s="60">
        <v>0.55855572720182001</v>
      </c>
      <c r="BM40" s="60">
        <v>38.038808598584602</v>
      </c>
      <c r="BN40" s="60">
        <v>37.220206783194897</v>
      </c>
      <c r="BO40" s="60">
        <v>0.67543820847257097</v>
      </c>
      <c r="BP40" s="60">
        <v>0.66441272775149296</v>
      </c>
      <c r="BQ40" s="60">
        <v>0.89330690129327395</v>
      </c>
      <c r="BR40" s="60">
        <v>0.89525479032905397</v>
      </c>
      <c r="BS40" s="56" t="s">
        <v>70</v>
      </c>
      <c r="BT40" s="56" t="s">
        <v>70</v>
      </c>
      <c r="BU40" s="56" t="s">
        <v>68</v>
      </c>
      <c r="BV40" s="56" t="s">
        <v>68</v>
      </c>
      <c r="BW40" s="56" t="s">
        <v>70</v>
      </c>
      <c r="BX40" s="56" t="s">
        <v>70</v>
      </c>
      <c r="BY40" s="56" t="s">
        <v>71</v>
      </c>
      <c r="BZ40" s="56" t="s">
        <v>71</v>
      </c>
    </row>
    <row r="41" spans="1:78" s="56" customFormat="1" ht="28.8" x14ac:dyDescent="0.3">
      <c r="A41" s="55">
        <v>14182500</v>
      </c>
      <c r="B41" s="55">
        <v>23780805</v>
      </c>
      <c r="C41" s="56" t="s">
        <v>141</v>
      </c>
      <c r="D41" s="66" t="s">
        <v>180</v>
      </c>
      <c r="E41" s="56" t="s">
        <v>181</v>
      </c>
      <c r="F41" s="57"/>
      <c r="G41" s="58">
        <v>0.72099999999999997</v>
      </c>
      <c r="H41" s="58" t="str">
        <f>IF(G41&gt;0.8,"VG",IF(G41&gt;0.7,"G",IF(G41&gt;0.45,"S","NS")))</f>
        <v>G</v>
      </c>
      <c r="I41" s="58" t="str">
        <f>AI41</f>
        <v>S</v>
      </c>
      <c r="J41" s="58" t="str">
        <f>BB41</f>
        <v>S</v>
      </c>
      <c r="K41" s="58" t="str">
        <f>BT41</f>
        <v>S</v>
      </c>
      <c r="L41" s="59">
        <v>0.44900000000000001</v>
      </c>
      <c r="M41" s="58" t="str">
        <f>IF(ABS(L41)&lt;5%,"VG",IF(ABS(L41)&lt;10%,"G",IF(ABS(L41)&lt;15%,"S","NS")))</f>
        <v>NS</v>
      </c>
      <c r="N41" s="58" t="str">
        <f t="shared" ref="N41" si="247">AO41</f>
        <v>VG</v>
      </c>
      <c r="O41" s="58" t="str">
        <f>BD41</f>
        <v>NS</v>
      </c>
      <c r="P41" s="58" t="str">
        <f t="shared" ref="P41" si="248">BY41</f>
        <v>VG</v>
      </c>
      <c r="Q41" s="58">
        <v>0.49399999999999999</v>
      </c>
      <c r="R41" s="58" t="str">
        <f>IF(Q41&lt;=0.5,"VG",IF(Q41&lt;=0.6,"G",IF(Q41&lt;=0.7,"S","NS")))</f>
        <v>VG</v>
      </c>
      <c r="S41" s="58" t="str">
        <f>AN41</f>
        <v>S</v>
      </c>
      <c r="T41" s="58" t="str">
        <f>BF41</f>
        <v>S</v>
      </c>
      <c r="U41" s="58" t="str">
        <f>BX41</f>
        <v>S</v>
      </c>
      <c r="V41" s="58">
        <v>0.90229999999999999</v>
      </c>
      <c r="W41" s="58" t="str">
        <f>IF(V41&gt;0.85,"VG",IF(V41&gt;0.75,"G",IF(V41&gt;0.6,"S","NS")))</f>
        <v>VG</v>
      </c>
      <c r="X41" s="58" t="str">
        <f>AP41</f>
        <v>G</v>
      </c>
      <c r="Y41" s="58" t="str">
        <f>BH41</f>
        <v>VG</v>
      </c>
      <c r="Z41" s="58" t="str">
        <f>BZ41</f>
        <v>VG</v>
      </c>
      <c r="AA41" s="60">
        <v>0.535923319643546</v>
      </c>
      <c r="AB41" s="60">
        <v>0.54027386729737004</v>
      </c>
      <c r="AC41" s="60">
        <v>38.385922260563298</v>
      </c>
      <c r="AD41" s="60">
        <v>34.925235199023199</v>
      </c>
      <c r="AE41" s="60">
        <v>0.68123173763151501</v>
      </c>
      <c r="AF41" s="60">
        <v>0.67803107060268997</v>
      </c>
      <c r="AG41" s="60">
        <v>0.89656751071997598</v>
      </c>
      <c r="AH41" s="60">
        <v>0.81040885140585495</v>
      </c>
      <c r="AI41" s="55" t="s">
        <v>70</v>
      </c>
      <c r="AJ41" s="55" t="s">
        <v>70</v>
      </c>
      <c r="AK41" s="55" t="s">
        <v>68</v>
      </c>
      <c r="AL41" s="55" t="s">
        <v>68</v>
      </c>
      <c r="AM41" s="55" t="s">
        <v>70</v>
      </c>
      <c r="AN41" s="55" t="s">
        <v>70</v>
      </c>
      <c r="AO41" s="55" t="s">
        <v>71</v>
      </c>
      <c r="AP41" s="55" t="s">
        <v>69</v>
      </c>
      <c r="AR41" s="61" t="s">
        <v>147</v>
      </c>
      <c r="AS41" s="60">
        <v>0.58536063766689905</v>
      </c>
      <c r="AT41" s="60">
        <v>0.59272982781481798</v>
      </c>
      <c r="AU41" s="60">
        <v>33.469692203266703</v>
      </c>
      <c r="AV41" s="60">
        <v>33.364055411436802</v>
      </c>
      <c r="AW41" s="60">
        <v>0.64392496638436203</v>
      </c>
      <c r="AX41" s="60">
        <v>0.63817722631349205</v>
      </c>
      <c r="AY41" s="60">
        <v>0.86206359381770803</v>
      </c>
      <c r="AZ41" s="60">
        <v>0.87097721664626104</v>
      </c>
      <c r="BA41" s="55" t="s">
        <v>70</v>
      </c>
      <c r="BB41" s="55" t="s">
        <v>70</v>
      </c>
      <c r="BC41" s="55" t="s">
        <v>68</v>
      </c>
      <c r="BD41" s="55" t="s">
        <v>68</v>
      </c>
      <c r="BE41" s="55" t="s">
        <v>70</v>
      </c>
      <c r="BF41" s="55" t="s">
        <v>70</v>
      </c>
      <c r="BG41" s="55" t="s">
        <v>71</v>
      </c>
      <c r="BH41" s="55" t="s">
        <v>71</v>
      </c>
      <c r="BI41" s="56">
        <f t="shared" ref="BI41" si="249">IF(BJ41=AR41,1,0)</f>
        <v>1</v>
      </c>
      <c r="BJ41" s="56" t="s">
        <v>147</v>
      </c>
      <c r="BK41" s="60">
        <v>0.54378322653536504</v>
      </c>
      <c r="BL41" s="60">
        <v>0.55855572720182001</v>
      </c>
      <c r="BM41" s="60">
        <v>38.038808598584602</v>
      </c>
      <c r="BN41" s="60">
        <v>37.220206783194897</v>
      </c>
      <c r="BO41" s="60">
        <v>0.67543820847257097</v>
      </c>
      <c r="BP41" s="60">
        <v>0.66441272775149296</v>
      </c>
      <c r="BQ41" s="60">
        <v>0.89330690129327395</v>
      </c>
      <c r="BR41" s="60">
        <v>0.89525479032905397</v>
      </c>
      <c r="BS41" s="56" t="s">
        <v>70</v>
      </c>
      <c r="BT41" s="56" t="s">
        <v>70</v>
      </c>
      <c r="BU41" s="56" t="s">
        <v>68</v>
      </c>
      <c r="BV41" s="56" t="s">
        <v>68</v>
      </c>
      <c r="BW41" s="56" t="s">
        <v>70</v>
      </c>
      <c r="BX41" s="56" t="s">
        <v>70</v>
      </c>
      <c r="BY41" s="56" t="s">
        <v>71</v>
      </c>
      <c r="BZ41" s="56" t="s">
        <v>71</v>
      </c>
    </row>
    <row r="42" spans="1:78" s="56" customFormat="1" x14ac:dyDescent="0.3">
      <c r="A42" s="55">
        <v>14182500</v>
      </c>
      <c r="B42" s="55">
        <v>23780805</v>
      </c>
      <c r="C42" s="56" t="s">
        <v>141</v>
      </c>
      <c r="D42" s="66" t="s">
        <v>184</v>
      </c>
      <c r="F42" s="57"/>
      <c r="G42" s="58">
        <v>0.66</v>
      </c>
      <c r="H42" s="58" t="str">
        <f>IF(G42&gt;0.8,"VG",IF(G42&gt;0.7,"G",IF(G42&gt;0.45,"S","NS")))</f>
        <v>S</v>
      </c>
      <c r="I42" s="58" t="str">
        <f>AI42</f>
        <v>S</v>
      </c>
      <c r="J42" s="58" t="str">
        <f>BB42</f>
        <v>S</v>
      </c>
      <c r="K42" s="58" t="str">
        <f>BT42</f>
        <v>S</v>
      </c>
      <c r="L42" s="59">
        <v>0.43559999999999999</v>
      </c>
      <c r="M42" s="58" t="str">
        <f>IF(ABS(L42)&lt;5%,"VG",IF(ABS(L42)&lt;10%,"G",IF(ABS(L42)&lt;15%,"S","NS")))</f>
        <v>NS</v>
      </c>
      <c r="N42" s="58" t="str">
        <f t="shared" ref="N42" si="250">AO42</f>
        <v>VG</v>
      </c>
      <c r="O42" s="58" t="str">
        <f>BD42</f>
        <v>NS</v>
      </c>
      <c r="P42" s="58" t="str">
        <f t="shared" ref="P42" si="251">BY42</f>
        <v>VG</v>
      </c>
      <c r="Q42" s="58">
        <v>0.54400000000000004</v>
      </c>
      <c r="R42" s="58" t="str">
        <f>IF(Q42&lt;=0.5,"VG",IF(Q42&lt;=0.6,"G",IF(Q42&lt;=0.7,"S","NS")))</f>
        <v>G</v>
      </c>
      <c r="S42" s="58" t="str">
        <f>AN42</f>
        <v>S</v>
      </c>
      <c r="T42" s="58" t="str">
        <f>BF42</f>
        <v>S</v>
      </c>
      <c r="U42" s="58" t="str">
        <f>BX42</f>
        <v>S</v>
      </c>
      <c r="V42" s="58">
        <v>0.88400000000000001</v>
      </c>
      <c r="W42" s="58" t="str">
        <f>IF(V42&gt;0.85,"VG",IF(V42&gt;0.75,"G",IF(V42&gt;0.6,"S","NS")))</f>
        <v>VG</v>
      </c>
      <c r="X42" s="58" t="str">
        <f>AP42</f>
        <v>G</v>
      </c>
      <c r="Y42" s="58" t="str">
        <f>BH42</f>
        <v>VG</v>
      </c>
      <c r="Z42" s="58" t="str">
        <f>BZ42</f>
        <v>VG</v>
      </c>
      <c r="AA42" s="60">
        <v>0.535923319643546</v>
      </c>
      <c r="AB42" s="60">
        <v>0.54027386729737004</v>
      </c>
      <c r="AC42" s="60">
        <v>38.385922260563298</v>
      </c>
      <c r="AD42" s="60">
        <v>34.925235199023199</v>
      </c>
      <c r="AE42" s="60">
        <v>0.68123173763151501</v>
      </c>
      <c r="AF42" s="60">
        <v>0.67803107060268997</v>
      </c>
      <c r="AG42" s="60">
        <v>0.89656751071997598</v>
      </c>
      <c r="AH42" s="60">
        <v>0.81040885140585495</v>
      </c>
      <c r="AI42" s="55" t="s">
        <v>70</v>
      </c>
      <c r="AJ42" s="55" t="s">
        <v>70</v>
      </c>
      <c r="AK42" s="55" t="s">
        <v>68</v>
      </c>
      <c r="AL42" s="55" t="s">
        <v>68</v>
      </c>
      <c r="AM42" s="55" t="s">
        <v>70</v>
      </c>
      <c r="AN42" s="55" t="s">
        <v>70</v>
      </c>
      <c r="AO42" s="55" t="s">
        <v>71</v>
      </c>
      <c r="AP42" s="55" t="s">
        <v>69</v>
      </c>
      <c r="AR42" s="61" t="s">
        <v>147</v>
      </c>
      <c r="AS42" s="60">
        <v>0.58536063766689905</v>
      </c>
      <c r="AT42" s="60">
        <v>0.59272982781481798</v>
      </c>
      <c r="AU42" s="60">
        <v>33.469692203266703</v>
      </c>
      <c r="AV42" s="60">
        <v>33.364055411436802</v>
      </c>
      <c r="AW42" s="60">
        <v>0.64392496638436203</v>
      </c>
      <c r="AX42" s="60">
        <v>0.63817722631349205</v>
      </c>
      <c r="AY42" s="60">
        <v>0.86206359381770803</v>
      </c>
      <c r="AZ42" s="60">
        <v>0.87097721664626104</v>
      </c>
      <c r="BA42" s="55" t="s">
        <v>70</v>
      </c>
      <c r="BB42" s="55" t="s">
        <v>70</v>
      </c>
      <c r="BC42" s="55" t="s">
        <v>68</v>
      </c>
      <c r="BD42" s="55" t="s">
        <v>68</v>
      </c>
      <c r="BE42" s="55" t="s">
        <v>70</v>
      </c>
      <c r="BF42" s="55" t="s">
        <v>70</v>
      </c>
      <c r="BG42" s="55" t="s">
        <v>71</v>
      </c>
      <c r="BH42" s="55" t="s">
        <v>71</v>
      </c>
      <c r="BI42" s="56">
        <f t="shared" ref="BI42" si="252">IF(BJ42=AR42,1,0)</f>
        <v>1</v>
      </c>
      <c r="BJ42" s="56" t="s">
        <v>147</v>
      </c>
      <c r="BK42" s="60">
        <v>0.54378322653536504</v>
      </c>
      <c r="BL42" s="60">
        <v>0.55855572720182001</v>
      </c>
      <c r="BM42" s="60">
        <v>38.038808598584602</v>
      </c>
      <c r="BN42" s="60">
        <v>37.220206783194897</v>
      </c>
      <c r="BO42" s="60">
        <v>0.67543820847257097</v>
      </c>
      <c r="BP42" s="60">
        <v>0.66441272775149296</v>
      </c>
      <c r="BQ42" s="60">
        <v>0.89330690129327395</v>
      </c>
      <c r="BR42" s="60">
        <v>0.89525479032905397</v>
      </c>
      <c r="BS42" s="56" t="s">
        <v>70</v>
      </c>
      <c r="BT42" s="56" t="s">
        <v>70</v>
      </c>
      <c r="BU42" s="56" t="s">
        <v>68</v>
      </c>
      <c r="BV42" s="56" t="s">
        <v>68</v>
      </c>
      <c r="BW42" s="56" t="s">
        <v>70</v>
      </c>
      <c r="BX42" s="56" t="s">
        <v>70</v>
      </c>
      <c r="BY42" s="56" t="s">
        <v>71</v>
      </c>
      <c r="BZ42" s="56" t="s">
        <v>71</v>
      </c>
    </row>
    <row r="43" spans="1:78" x14ac:dyDescent="0.3">
      <c r="A43" s="3"/>
      <c r="B43" s="3"/>
      <c r="M43" s="26"/>
      <c r="Q43" s="18"/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3">
        <v>14183000</v>
      </c>
      <c r="B44" s="3">
        <v>23780481</v>
      </c>
      <c r="C44" t="s">
        <v>142</v>
      </c>
      <c r="D44" t="s">
        <v>137</v>
      </c>
      <c r="G44" s="16">
        <v>0.78</v>
      </c>
      <c r="H44" s="16" t="str">
        <f t="shared" ref="H44:H48" si="253">IF(G44&gt;0.8,"VG",IF(G44&gt;0.7,"G",IF(G44&gt;0.45,"S","NS")))</f>
        <v>G</v>
      </c>
      <c r="I44" s="16" t="str">
        <f t="shared" ref="I44:I48" si="254">AI44</f>
        <v>G</v>
      </c>
      <c r="J44" s="16" t="str">
        <f t="shared" ref="J44:J48" si="255">BB44</f>
        <v>G</v>
      </c>
      <c r="K44" s="16" t="str">
        <f t="shared" ref="K44:K48" si="256">BT44</f>
        <v>G</v>
      </c>
      <c r="L44" s="19">
        <v>0.16500000000000001</v>
      </c>
      <c r="M44" s="26" t="str">
        <f t="shared" ref="M44:M48" si="257">IF(ABS(L44)&lt;5%,"VG",IF(ABS(L44)&lt;10%,"G",IF(ABS(L44)&lt;15%,"S","NS")))</f>
        <v>NS</v>
      </c>
      <c r="N44" s="26" t="str">
        <f t="shared" ref="N44:N48" si="258">AO44</f>
        <v>G</v>
      </c>
      <c r="O44" s="26" t="str">
        <f t="shared" ref="O44:O48" si="259">BD44</f>
        <v>S</v>
      </c>
      <c r="P44" s="26" t="str">
        <f t="shared" ref="P44:P48" si="260">BY44</f>
        <v>G</v>
      </c>
      <c r="Q44" s="18">
        <v>0.45</v>
      </c>
      <c r="R44" s="17" t="str">
        <f t="shared" ref="R44:R48" si="261">IF(Q44&lt;=0.5,"VG",IF(Q44&lt;=0.6,"G",IF(Q44&lt;=0.7,"S","NS")))</f>
        <v>VG</v>
      </c>
      <c r="S44" s="17" t="str">
        <f t="shared" ref="S44:S48" si="262">AN44</f>
        <v>G</v>
      </c>
      <c r="T44" s="17" t="str">
        <f t="shared" ref="T44:T48" si="263">BF44</f>
        <v>VG</v>
      </c>
      <c r="U44" s="17" t="str">
        <f t="shared" ref="U44:U48" si="264">BX44</f>
        <v>G</v>
      </c>
      <c r="V44" s="18">
        <v>0.84</v>
      </c>
      <c r="W44" s="18" t="str">
        <f t="shared" ref="W44:W48" si="265">IF(V44&gt;0.85,"VG",IF(V44&gt;0.75,"G",IF(V44&gt;0.6,"S","NS")))</f>
        <v>G</v>
      </c>
      <c r="X44" s="18" t="str">
        <f t="shared" ref="X44:X48" si="266">AP44</f>
        <v>S</v>
      </c>
      <c r="Y44" s="18" t="str">
        <f t="shared" ref="Y44:Y48" si="267">BH44</f>
        <v>G</v>
      </c>
      <c r="Z44" s="18" t="str">
        <f t="shared" ref="Z44:Z48" si="268">BZ44</f>
        <v>VG</v>
      </c>
      <c r="AA44" s="33">
        <v>0.70282479882715998</v>
      </c>
      <c r="AB44" s="33">
        <v>0.64417107550446695</v>
      </c>
      <c r="AC44" s="42">
        <v>19.359259877907299</v>
      </c>
      <c r="AD44" s="42">
        <v>16.635148005357099</v>
      </c>
      <c r="AE44" s="43">
        <v>0.54513778182477901</v>
      </c>
      <c r="AF44" s="43">
        <v>0.59651397678137696</v>
      </c>
      <c r="AG44" s="35">
        <v>0.84394804880386798</v>
      </c>
      <c r="AH44" s="35">
        <v>0.737360127489193</v>
      </c>
      <c r="AI44" s="36" t="s">
        <v>69</v>
      </c>
      <c r="AJ44" s="36" t="s">
        <v>70</v>
      </c>
      <c r="AK44" s="40" t="s">
        <v>68</v>
      </c>
      <c r="AL44" s="40" t="s">
        <v>68</v>
      </c>
      <c r="AM44" s="41" t="s">
        <v>69</v>
      </c>
      <c r="AN44" s="41" t="s">
        <v>69</v>
      </c>
      <c r="AO44" s="3" t="s">
        <v>69</v>
      </c>
      <c r="AP44" s="3" t="s">
        <v>70</v>
      </c>
      <c r="AR44" s="44" t="s">
        <v>148</v>
      </c>
      <c r="AS44" s="33">
        <v>0.76928837982983</v>
      </c>
      <c r="AT44" s="33">
        <v>0.76210211929609495</v>
      </c>
      <c r="AU44" s="42">
        <v>13.359614076382901</v>
      </c>
      <c r="AV44" s="42">
        <v>14.134358933216401</v>
      </c>
      <c r="AW44" s="43">
        <v>0.480324494659777</v>
      </c>
      <c r="AX44" s="43">
        <v>0.48774776340225801</v>
      </c>
      <c r="AY44" s="35">
        <v>0.84007191381065005</v>
      </c>
      <c r="AZ44" s="35">
        <v>0.84754044212579605</v>
      </c>
      <c r="BA44" s="36" t="s">
        <v>69</v>
      </c>
      <c r="BB44" s="36" t="s">
        <v>69</v>
      </c>
      <c r="BC44" s="40" t="s">
        <v>70</v>
      </c>
      <c r="BD44" s="40" t="s">
        <v>70</v>
      </c>
      <c r="BE44" s="41" t="s">
        <v>71</v>
      </c>
      <c r="BF44" s="41" t="s">
        <v>71</v>
      </c>
      <c r="BG44" s="3" t="s">
        <v>69</v>
      </c>
      <c r="BH44" s="3" t="s">
        <v>69</v>
      </c>
      <c r="BI44">
        <f t="shared" si="203"/>
        <v>1</v>
      </c>
      <c r="BJ44" t="s">
        <v>148</v>
      </c>
      <c r="BK44" s="35">
        <v>0.71112207149379403</v>
      </c>
      <c r="BL44" s="35">
        <v>0.71533235825707098</v>
      </c>
      <c r="BM44" s="35">
        <v>19.023758263725899</v>
      </c>
      <c r="BN44" s="35">
        <v>18.862054385397599</v>
      </c>
      <c r="BO44" s="35">
        <v>0.53747365377868195</v>
      </c>
      <c r="BP44" s="35">
        <v>0.53354253976878796</v>
      </c>
      <c r="BQ44" s="35">
        <v>0.84446838566792704</v>
      </c>
      <c r="BR44" s="35">
        <v>0.85395105944368899</v>
      </c>
      <c r="BS44" t="s">
        <v>69</v>
      </c>
      <c r="BT44" t="s">
        <v>69</v>
      </c>
      <c r="BU44" t="s">
        <v>68</v>
      </c>
      <c r="BV44" t="s">
        <v>68</v>
      </c>
      <c r="BW44" t="s">
        <v>69</v>
      </c>
      <c r="BX44" t="s">
        <v>69</v>
      </c>
      <c r="BY44" t="s">
        <v>69</v>
      </c>
      <c r="BZ44" t="s">
        <v>71</v>
      </c>
    </row>
    <row r="45" spans="1:78" s="56" customFormat="1" x14ac:dyDescent="0.3">
      <c r="A45" s="55">
        <v>14183000</v>
      </c>
      <c r="B45" s="55">
        <v>23780481</v>
      </c>
      <c r="C45" s="56" t="s">
        <v>142</v>
      </c>
      <c r="D45" s="56" t="s">
        <v>151</v>
      </c>
      <c r="F45" s="57"/>
      <c r="G45" s="58">
        <v>0.79</v>
      </c>
      <c r="H45" s="58" t="str">
        <f t="shared" ref="H45" si="269">IF(G45&gt;0.8,"VG",IF(G45&gt;0.7,"G",IF(G45&gt;0.45,"S","NS")))</f>
        <v>G</v>
      </c>
      <c r="I45" s="58" t="str">
        <f t="shared" ref="I45" si="270">AI45</f>
        <v>G</v>
      </c>
      <c r="J45" s="58" t="str">
        <f t="shared" ref="J45" si="271">BB45</f>
        <v>G</v>
      </c>
      <c r="K45" s="58" t="str">
        <f t="shared" ref="K45" si="272">BT45</f>
        <v>G</v>
      </c>
      <c r="L45" s="62">
        <v>0.15049999999999999</v>
      </c>
      <c r="M45" s="58" t="str">
        <f t="shared" ref="M45" si="273">IF(ABS(L45)&lt;5%,"VG",IF(ABS(L45)&lt;10%,"G",IF(ABS(L45)&lt;15%,"S","NS")))</f>
        <v>NS</v>
      </c>
      <c r="N45" s="58" t="str">
        <f t="shared" ref="N45" si="274">AO45</f>
        <v>G</v>
      </c>
      <c r="O45" s="58" t="str">
        <f t="shared" ref="O45" si="275">BD45</f>
        <v>S</v>
      </c>
      <c r="P45" s="58" t="str">
        <f t="shared" ref="P45" si="276">BY45</f>
        <v>G</v>
      </c>
      <c r="Q45" s="58">
        <v>0.45</v>
      </c>
      <c r="R45" s="58" t="str">
        <f t="shared" ref="R45" si="277">IF(Q45&lt;=0.5,"VG",IF(Q45&lt;=0.6,"G",IF(Q45&lt;=0.7,"S","NS")))</f>
        <v>VG</v>
      </c>
      <c r="S45" s="58" t="str">
        <f t="shared" ref="S45" si="278">AN45</f>
        <v>G</v>
      </c>
      <c r="T45" s="58" t="str">
        <f t="shared" ref="T45" si="279">BF45</f>
        <v>VG</v>
      </c>
      <c r="U45" s="58" t="str">
        <f t="shared" ref="U45" si="280">BX45</f>
        <v>G</v>
      </c>
      <c r="V45" s="58">
        <v>0.84499999999999997</v>
      </c>
      <c r="W45" s="58" t="str">
        <f t="shared" ref="W45" si="281">IF(V45&gt;0.85,"VG",IF(V45&gt;0.75,"G",IF(V45&gt;0.6,"S","NS")))</f>
        <v>G</v>
      </c>
      <c r="X45" s="58" t="str">
        <f t="shared" ref="X45" si="282">AP45</f>
        <v>S</v>
      </c>
      <c r="Y45" s="58" t="str">
        <f t="shared" ref="Y45" si="283">BH45</f>
        <v>G</v>
      </c>
      <c r="Z45" s="58" t="str">
        <f t="shared" ref="Z45" si="284">BZ45</f>
        <v>VG</v>
      </c>
      <c r="AA45" s="60">
        <v>0.70282479882715998</v>
      </c>
      <c r="AB45" s="60">
        <v>0.64417107550446695</v>
      </c>
      <c r="AC45" s="60">
        <v>19.359259877907299</v>
      </c>
      <c r="AD45" s="60">
        <v>16.635148005357099</v>
      </c>
      <c r="AE45" s="60">
        <v>0.54513778182477901</v>
      </c>
      <c r="AF45" s="60">
        <v>0.59651397678137696</v>
      </c>
      <c r="AG45" s="60">
        <v>0.84394804880386798</v>
      </c>
      <c r="AH45" s="60">
        <v>0.737360127489193</v>
      </c>
      <c r="AI45" s="55" t="s">
        <v>69</v>
      </c>
      <c r="AJ45" s="55" t="s">
        <v>70</v>
      </c>
      <c r="AK45" s="55" t="s">
        <v>68</v>
      </c>
      <c r="AL45" s="55" t="s">
        <v>68</v>
      </c>
      <c r="AM45" s="55" t="s">
        <v>69</v>
      </c>
      <c r="AN45" s="55" t="s">
        <v>69</v>
      </c>
      <c r="AO45" s="55" t="s">
        <v>69</v>
      </c>
      <c r="AP45" s="55" t="s">
        <v>70</v>
      </c>
      <c r="AR45" s="61" t="s">
        <v>148</v>
      </c>
      <c r="AS45" s="60">
        <v>0.76928837982983</v>
      </c>
      <c r="AT45" s="60">
        <v>0.76210211929609495</v>
      </c>
      <c r="AU45" s="60">
        <v>13.359614076382901</v>
      </c>
      <c r="AV45" s="60">
        <v>14.134358933216401</v>
      </c>
      <c r="AW45" s="60">
        <v>0.480324494659777</v>
      </c>
      <c r="AX45" s="60">
        <v>0.48774776340225801</v>
      </c>
      <c r="AY45" s="60">
        <v>0.84007191381065005</v>
      </c>
      <c r="AZ45" s="60">
        <v>0.84754044212579605</v>
      </c>
      <c r="BA45" s="55" t="s">
        <v>69</v>
      </c>
      <c r="BB45" s="55" t="s">
        <v>69</v>
      </c>
      <c r="BC45" s="55" t="s">
        <v>70</v>
      </c>
      <c r="BD45" s="55" t="s">
        <v>70</v>
      </c>
      <c r="BE45" s="55" t="s">
        <v>71</v>
      </c>
      <c r="BF45" s="55" t="s">
        <v>71</v>
      </c>
      <c r="BG45" s="55" t="s">
        <v>69</v>
      </c>
      <c r="BH45" s="55" t="s">
        <v>69</v>
      </c>
      <c r="BI45" s="56">
        <f t="shared" ref="BI45" si="285">IF(BJ45=AR45,1,0)</f>
        <v>1</v>
      </c>
      <c r="BJ45" s="56" t="s">
        <v>148</v>
      </c>
      <c r="BK45" s="60">
        <v>0.71112207149379403</v>
      </c>
      <c r="BL45" s="60">
        <v>0.71533235825707098</v>
      </c>
      <c r="BM45" s="60">
        <v>19.023758263725899</v>
      </c>
      <c r="BN45" s="60">
        <v>18.862054385397599</v>
      </c>
      <c r="BO45" s="60">
        <v>0.53747365377868195</v>
      </c>
      <c r="BP45" s="60">
        <v>0.53354253976878796</v>
      </c>
      <c r="BQ45" s="60">
        <v>0.84446838566792704</v>
      </c>
      <c r="BR45" s="60">
        <v>0.85395105944368899</v>
      </c>
      <c r="BS45" s="56" t="s">
        <v>69</v>
      </c>
      <c r="BT45" s="56" t="s">
        <v>69</v>
      </c>
      <c r="BU45" s="56" t="s">
        <v>68</v>
      </c>
      <c r="BV45" s="56" t="s">
        <v>68</v>
      </c>
      <c r="BW45" s="56" t="s">
        <v>69</v>
      </c>
      <c r="BX45" s="56" t="s">
        <v>69</v>
      </c>
      <c r="BY45" s="56" t="s">
        <v>69</v>
      </c>
      <c r="BZ45" s="56" t="s">
        <v>71</v>
      </c>
    </row>
    <row r="46" spans="1:78" s="49" customFormat="1" x14ac:dyDescent="0.3">
      <c r="A46" s="48">
        <v>14183000</v>
      </c>
      <c r="B46" s="48">
        <v>23780481</v>
      </c>
      <c r="C46" s="49" t="s">
        <v>142</v>
      </c>
      <c r="D46" s="49" t="s">
        <v>184</v>
      </c>
      <c r="F46" s="50"/>
      <c r="G46" s="51">
        <v>0.8</v>
      </c>
      <c r="H46" s="51" t="str">
        <f t="shared" ref="H46" si="286">IF(G46&gt;0.8,"VG",IF(G46&gt;0.7,"G",IF(G46&gt;0.45,"S","NS")))</f>
        <v>G</v>
      </c>
      <c r="I46" s="51" t="str">
        <f t="shared" ref="I46" si="287">AI46</f>
        <v>G</v>
      </c>
      <c r="J46" s="51" t="str">
        <f t="shared" ref="J46" si="288">BB46</f>
        <v>G</v>
      </c>
      <c r="K46" s="51" t="str">
        <f t="shared" ref="K46" si="289">BT46</f>
        <v>G</v>
      </c>
      <c r="L46" s="68">
        <v>0.13</v>
      </c>
      <c r="M46" s="51" t="str">
        <f t="shared" ref="M46" si="290">IF(ABS(L46)&lt;5%,"VG",IF(ABS(L46)&lt;10%,"G",IF(ABS(L46)&lt;15%,"S","NS")))</f>
        <v>S</v>
      </c>
      <c r="N46" s="51" t="str">
        <f t="shared" ref="N46" si="291">AO46</f>
        <v>G</v>
      </c>
      <c r="O46" s="51" t="str">
        <f t="shared" ref="O46" si="292">BD46</f>
        <v>S</v>
      </c>
      <c r="P46" s="51" t="str">
        <f t="shared" ref="P46" si="293">BY46</f>
        <v>G</v>
      </c>
      <c r="Q46" s="51">
        <v>0.439</v>
      </c>
      <c r="R46" s="51" t="str">
        <f t="shared" ref="R46" si="294">IF(Q46&lt;=0.5,"VG",IF(Q46&lt;=0.6,"G",IF(Q46&lt;=0.7,"S","NS")))</f>
        <v>VG</v>
      </c>
      <c r="S46" s="51" t="str">
        <f t="shared" ref="S46" si="295">AN46</f>
        <v>G</v>
      </c>
      <c r="T46" s="51" t="str">
        <f t="shared" ref="T46" si="296">BF46</f>
        <v>VG</v>
      </c>
      <c r="U46" s="51" t="str">
        <f t="shared" ref="U46" si="297">BX46</f>
        <v>G</v>
      </c>
      <c r="V46" s="51">
        <v>0.84230000000000005</v>
      </c>
      <c r="W46" s="51" t="str">
        <f t="shared" ref="W46" si="298">IF(V46&gt;0.85,"VG",IF(V46&gt;0.75,"G",IF(V46&gt;0.6,"S","NS")))</f>
        <v>G</v>
      </c>
      <c r="X46" s="51" t="str">
        <f t="shared" ref="X46" si="299">AP46</f>
        <v>S</v>
      </c>
      <c r="Y46" s="51" t="str">
        <f t="shared" ref="Y46" si="300">BH46</f>
        <v>G</v>
      </c>
      <c r="Z46" s="51" t="str">
        <f t="shared" ref="Z46" si="301">BZ46</f>
        <v>VG</v>
      </c>
      <c r="AA46" s="53">
        <v>0.70282479882715998</v>
      </c>
      <c r="AB46" s="53">
        <v>0.64417107550446695</v>
      </c>
      <c r="AC46" s="53">
        <v>19.359259877907299</v>
      </c>
      <c r="AD46" s="53">
        <v>16.635148005357099</v>
      </c>
      <c r="AE46" s="53">
        <v>0.54513778182477901</v>
      </c>
      <c r="AF46" s="53">
        <v>0.59651397678137696</v>
      </c>
      <c r="AG46" s="53">
        <v>0.84394804880386798</v>
      </c>
      <c r="AH46" s="53">
        <v>0.737360127489193</v>
      </c>
      <c r="AI46" s="48" t="s">
        <v>69</v>
      </c>
      <c r="AJ46" s="48" t="s">
        <v>70</v>
      </c>
      <c r="AK46" s="48" t="s">
        <v>68</v>
      </c>
      <c r="AL46" s="48" t="s">
        <v>68</v>
      </c>
      <c r="AM46" s="48" t="s">
        <v>69</v>
      </c>
      <c r="AN46" s="48" t="s">
        <v>69</v>
      </c>
      <c r="AO46" s="48" t="s">
        <v>69</v>
      </c>
      <c r="AP46" s="48" t="s">
        <v>70</v>
      </c>
      <c r="AR46" s="54" t="s">
        <v>148</v>
      </c>
      <c r="AS46" s="53">
        <v>0.76928837982983</v>
      </c>
      <c r="AT46" s="53">
        <v>0.76210211929609495</v>
      </c>
      <c r="AU46" s="53">
        <v>13.359614076382901</v>
      </c>
      <c r="AV46" s="53">
        <v>14.134358933216401</v>
      </c>
      <c r="AW46" s="53">
        <v>0.480324494659777</v>
      </c>
      <c r="AX46" s="53">
        <v>0.48774776340225801</v>
      </c>
      <c r="AY46" s="53">
        <v>0.84007191381065005</v>
      </c>
      <c r="AZ46" s="53">
        <v>0.84754044212579605</v>
      </c>
      <c r="BA46" s="48" t="s">
        <v>69</v>
      </c>
      <c r="BB46" s="48" t="s">
        <v>69</v>
      </c>
      <c r="BC46" s="48" t="s">
        <v>70</v>
      </c>
      <c r="BD46" s="48" t="s">
        <v>70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302">IF(BJ46=AR46,1,0)</f>
        <v>1</v>
      </c>
      <c r="BJ46" s="49" t="s">
        <v>148</v>
      </c>
      <c r="BK46" s="53">
        <v>0.71112207149379403</v>
      </c>
      <c r="BL46" s="53">
        <v>0.71533235825707098</v>
      </c>
      <c r="BM46" s="53">
        <v>19.023758263725899</v>
      </c>
      <c r="BN46" s="53">
        <v>18.862054385397599</v>
      </c>
      <c r="BO46" s="53">
        <v>0.53747365377868195</v>
      </c>
      <c r="BP46" s="53">
        <v>0.53354253976878796</v>
      </c>
      <c r="BQ46" s="53">
        <v>0.84446838566792704</v>
      </c>
      <c r="BR46" s="53">
        <v>0.85395105944368899</v>
      </c>
      <c r="BS46" s="49" t="s">
        <v>69</v>
      </c>
      <c r="BT46" s="49" t="s">
        <v>69</v>
      </c>
      <c r="BU46" s="49" t="s">
        <v>68</v>
      </c>
      <c r="BV46" s="49" t="s">
        <v>68</v>
      </c>
      <c r="BW46" s="49" t="s">
        <v>69</v>
      </c>
      <c r="BX46" s="49" t="s">
        <v>69</v>
      </c>
      <c r="BY46" s="49" t="s">
        <v>69</v>
      </c>
      <c r="BZ46" s="49" t="s">
        <v>71</v>
      </c>
    </row>
    <row r="47" spans="1:78" x14ac:dyDescent="0.3">
      <c r="A47" s="3"/>
      <c r="B47" s="3"/>
      <c r="M47" s="26"/>
      <c r="Q47" s="18"/>
      <c r="AA47" s="33"/>
      <c r="AB47" s="33"/>
      <c r="AC47" s="42"/>
      <c r="AD47" s="42"/>
      <c r="AE47" s="43"/>
      <c r="AF47" s="43"/>
      <c r="AG47" s="35"/>
      <c r="AH47" s="35"/>
      <c r="AI47" s="36"/>
      <c r="AJ47" s="36"/>
      <c r="AK47" s="40"/>
      <c r="AL47" s="40"/>
      <c r="AM47" s="41"/>
      <c r="AN47" s="41"/>
      <c r="AO47" s="3"/>
      <c r="AP47" s="3"/>
      <c r="AR47" s="44"/>
      <c r="AS47" s="33"/>
      <c r="AT47" s="33"/>
      <c r="AU47" s="42"/>
      <c r="AV47" s="42"/>
      <c r="AW47" s="43"/>
      <c r="AX47" s="43"/>
      <c r="AY47" s="35"/>
      <c r="AZ47" s="35"/>
      <c r="BA47" s="36"/>
      <c r="BB47" s="36"/>
      <c r="BC47" s="40"/>
      <c r="BD47" s="40"/>
      <c r="BE47" s="41"/>
      <c r="BF47" s="41"/>
      <c r="BG47" s="3"/>
      <c r="BH47" s="3"/>
      <c r="BK47" s="35"/>
      <c r="BL47" s="35"/>
      <c r="BM47" s="35"/>
      <c r="BN47" s="35"/>
      <c r="BO47" s="35"/>
      <c r="BP47" s="35"/>
      <c r="BQ47" s="35"/>
      <c r="BR47" s="35"/>
    </row>
    <row r="48" spans="1:78" x14ac:dyDescent="0.3">
      <c r="A48" s="3">
        <v>14184100</v>
      </c>
      <c r="B48" s="3">
        <v>23780883</v>
      </c>
      <c r="C48" t="s">
        <v>143</v>
      </c>
      <c r="D48" t="s">
        <v>137</v>
      </c>
      <c r="G48" s="16">
        <v>0.82</v>
      </c>
      <c r="H48" s="16" t="str">
        <f t="shared" si="253"/>
        <v>VG</v>
      </c>
      <c r="I48" s="16" t="str">
        <f t="shared" si="254"/>
        <v>G</v>
      </c>
      <c r="J48" s="16" t="str">
        <f t="shared" si="255"/>
        <v>G</v>
      </c>
      <c r="K48" s="16" t="str">
        <f t="shared" si="256"/>
        <v>G</v>
      </c>
      <c r="L48" s="19">
        <v>6.4000000000000001E-2</v>
      </c>
      <c r="M48" s="26" t="str">
        <f t="shared" si="257"/>
        <v>G</v>
      </c>
      <c r="N48" s="26" t="str">
        <f t="shared" si="258"/>
        <v>G</v>
      </c>
      <c r="O48" s="26" t="str">
        <f t="shared" si="259"/>
        <v>G</v>
      </c>
      <c r="P48" s="26" t="str">
        <f t="shared" si="260"/>
        <v>G</v>
      </c>
      <c r="Q48" s="18">
        <v>0.42</v>
      </c>
      <c r="R48" s="17" t="str">
        <f t="shared" si="261"/>
        <v>VG</v>
      </c>
      <c r="S48" s="17" t="str">
        <f t="shared" si="262"/>
        <v>G</v>
      </c>
      <c r="T48" s="17" t="str">
        <f t="shared" si="263"/>
        <v>VG</v>
      </c>
      <c r="U48" s="17" t="str">
        <f t="shared" si="264"/>
        <v>VG</v>
      </c>
      <c r="V48" s="18">
        <v>0.84</v>
      </c>
      <c r="W48" s="18" t="str">
        <f t="shared" si="265"/>
        <v>G</v>
      </c>
      <c r="X48" s="18" t="str">
        <f t="shared" si="266"/>
        <v>S</v>
      </c>
      <c r="Y48" s="18" t="str">
        <f t="shared" si="267"/>
        <v>VG</v>
      </c>
      <c r="Z48" s="18" t="str">
        <f t="shared" si="268"/>
        <v>G</v>
      </c>
      <c r="AA48" s="33">
        <v>0.74616055699305495</v>
      </c>
      <c r="AB48" s="33">
        <v>0.67909814418889003</v>
      </c>
      <c r="AC48" s="42">
        <v>14.057892180073001</v>
      </c>
      <c r="AD48" s="42">
        <v>10.3877828640448</v>
      </c>
      <c r="AE48" s="43">
        <v>0.50382481380629296</v>
      </c>
      <c r="AF48" s="43">
        <v>0.56648199954730305</v>
      </c>
      <c r="AG48" s="35">
        <v>0.84268686003554205</v>
      </c>
      <c r="AH48" s="35">
        <v>0.72946601556531199</v>
      </c>
      <c r="AI48" s="36" t="s">
        <v>69</v>
      </c>
      <c r="AJ48" s="36" t="s">
        <v>70</v>
      </c>
      <c r="AK48" s="40" t="s">
        <v>70</v>
      </c>
      <c r="AL48" s="40" t="s">
        <v>70</v>
      </c>
      <c r="AM48" s="41" t="s">
        <v>69</v>
      </c>
      <c r="AN48" s="41" t="s">
        <v>69</v>
      </c>
      <c r="AO48" s="3" t="s">
        <v>69</v>
      </c>
      <c r="AP48" s="3" t="s">
        <v>70</v>
      </c>
      <c r="AR48" s="44" t="s">
        <v>149</v>
      </c>
      <c r="AS48" s="33">
        <v>0.79445395584336498</v>
      </c>
      <c r="AT48" s="33">
        <v>0.793548832874162</v>
      </c>
      <c r="AU48" s="42">
        <v>8.4103450557926198</v>
      </c>
      <c r="AV48" s="42">
        <v>8.4276026771923807</v>
      </c>
      <c r="AW48" s="43">
        <v>0.45337186079049402</v>
      </c>
      <c r="AX48" s="43">
        <v>0.45436897685233502</v>
      </c>
      <c r="AY48" s="35">
        <v>0.85077270589057197</v>
      </c>
      <c r="AZ48" s="35">
        <v>0.85532850180283004</v>
      </c>
      <c r="BA48" s="36" t="s">
        <v>69</v>
      </c>
      <c r="BB48" s="36" t="s">
        <v>69</v>
      </c>
      <c r="BC48" s="40" t="s">
        <v>69</v>
      </c>
      <c r="BD48" s="40" t="s">
        <v>69</v>
      </c>
      <c r="BE48" s="41" t="s">
        <v>71</v>
      </c>
      <c r="BF48" s="41" t="s">
        <v>71</v>
      </c>
      <c r="BG48" s="3" t="s">
        <v>71</v>
      </c>
      <c r="BH48" s="3" t="s">
        <v>71</v>
      </c>
      <c r="BI48">
        <f t="shared" si="203"/>
        <v>1</v>
      </c>
      <c r="BJ48" t="s">
        <v>149</v>
      </c>
      <c r="BK48" s="35">
        <v>0.75847979630699902</v>
      </c>
      <c r="BL48" s="35">
        <v>0.76392120553183895</v>
      </c>
      <c r="BM48" s="35">
        <v>12.772944691857001</v>
      </c>
      <c r="BN48" s="35">
        <v>11.9197259371805</v>
      </c>
      <c r="BO48" s="35">
        <v>0.49144705075216599</v>
      </c>
      <c r="BP48" s="35">
        <v>0.485879403214584</v>
      </c>
      <c r="BQ48" s="35">
        <v>0.84162527161224499</v>
      </c>
      <c r="BR48" s="35">
        <v>0.84458503604716195</v>
      </c>
      <c r="BS48" t="s">
        <v>69</v>
      </c>
      <c r="BT48" t="s">
        <v>69</v>
      </c>
      <c r="BU48" t="s">
        <v>70</v>
      </c>
      <c r="BV48" t="s">
        <v>70</v>
      </c>
      <c r="BW48" t="s">
        <v>71</v>
      </c>
      <c r="BX48" t="s">
        <v>71</v>
      </c>
      <c r="BY48" t="s">
        <v>69</v>
      </c>
      <c r="BZ48" t="s">
        <v>69</v>
      </c>
    </row>
    <row r="49" spans="1:78" s="49" customFormat="1" x14ac:dyDescent="0.3">
      <c r="A49" s="48">
        <v>14184100</v>
      </c>
      <c r="B49" s="48">
        <v>23780883</v>
      </c>
      <c r="C49" s="49" t="s">
        <v>143</v>
      </c>
      <c r="D49" s="49" t="s">
        <v>151</v>
      </c>
      <c r="F49" s="50"/>
      <c r="G49" s="51">
        <v>0.82</v>
      </c>
      <c r="H49" s="51" t="str">
        <f t="shared" ref="H49" si="303">IF(G49&gt;0.8,"VG",IF(G49&gt;0.7,"G",IF(G49&gt;0.45,"S","NS")))</f>
        <v>VG</v>
      </c>
      <c r="I49" s="51" t="str">
        <f t="shared" ref="I49" si="304">AI49</f>
        <v>G</v>
      </c>
      <c r="J49" s="51" t="str">
        <f t="shared" ref="J49" si="305">BB49</f>
        <v>G</v>
      </c>
      <c r="K49" s="51" t="str">
        <f t="shared" ref="K49" si="306">BT49</f>
        <v>G</v>
      </c>
      <c r="L49" s="52">
        <v>0.05</v>
      </c>
      <c r="M49" s="51" t="str">
        <f t="shared" ref="M49" si="307">IF(ABS(L49)&lt;5%,"VG",IF(ABS(L49)&lt;10%,"G",IF(ABS(L49)&lt;15%,"S","NS")))</f>
        <v>G</v>
      </c>
      <c r="N49" s="51" t="str">
        <f t="shared" ref="N49" si="308">AO49</f>
        <v>G</v>
      </c>
      <c r="O49" s="51" t="str">
        <f t="shared" ref="O49" si="309">BD49</f>
        <v>G</v>
      </c>
      <c r="P49" s="51" t="str">
        <f t="shared" ref="P49" si="310">BY49</f>
        <v>G</v>
      </c>
      <c r="Q49" s="51">
        <v>0.43</v>
      </c>
      <c r="R49" s="51" t="str">
        <f t="shared" ref="R49" si="311">IF(Q49&lt;=0.5,"VG",IF(Q49&lt;=0.6,"G",IF(Q49&lt;=0.7,"S","NS")))</f>
        <v>VG</v>
      </c>
      <c r="S49" s="51" t="str">
        <f t="shared" ref="S49" si="312">AN49</f>
        <v>G</v>
      </c>
      <c r="T49" s="51" t="str">
        <f t="shared" ref="T49" si="313">BF49</f>
        <v>VG</v>
      </c>
      <c r="U49" s="51" t="str">
        <f t="shared" ref="U49" si="314">BX49</f>
        <v>VG</v>
      </c>
      <c r="V49" s="51">
        <v>0.84</v>
      </c>
      <c r="W49" s="51" t="str">
        <f t="shared" ref="W49" si="315">IF(V49&gt;0.85,"VG",IF(V49&gt;0.75,"G",IF(V49&gt;0.6,"S","NS")))</f>
        <v>G</v>
      </c>
      <c r="X49" s="51" t="str">
        <f t="shared" ref="X49" si="316">AP49</f>
        <v>S</v>
      </c>
      <c r="Y49" s="51" t="str">
        <f t="shared" ref="Y49" si="317">BH49</f>
        <v>VG</v>
      </c>
      <c r="Z49" s="51" t="str">
        <f t="shared" ref="Z49" si="318">BZ49</f>
        <v>G</v>
      </c>
      <c r="AA49" s="53">
        <v>0.74616055699305495</v>
      </c>
      <c r="AB49" s="53">
        <v>0.67909814418889003</v>
      </c>
      <c r="AC49" s="53">
        <v>14.057892180073001</v>
      </c>
      <c r="AD49" s="53">
        <v>10.3877828640448</v>
      </c>
      <c r="AE49" s="53">
        <v>0.50382481380629296</v>
      </c>
      <c r="AF49" s="53">
        <v>0.56648199954730305</v>
      </c>
      <c r="AG49" s="53">
        <v>0.84268686003554205</v>
      </c>
      <c r="AH49" s="53">
        <v>0.72946601556531199</v>
      </c>
      <c r="AI49" s="48" t="s">
        <v>69</v>
      </c>
      <c r="AJ49" s="48" t="s">
        <v>70</v>
      </c>
      <c r="AK49" s="48" t="s">
        <v>70</v>
      </c>
      <c r="AL49" s="48" t="s">
        <v>70</v>
      </c>
      <c r="AM49" s="48" t="s">
        <v>69</v>
      </c>
      <c r="AN49" s="48" t="s">
        <v>69</v>
      </c>
      <c r="AO49" s="48" t="s">
        <v>69</v>
      </c>
      <c r="AP49" s="48" t="s">
        <v>70</v>
      </c>
      <c r="AR49" s="54" t="s">
        <v>149</v>
      </c>
      <c r="AS49" s="53">
        <v>0.79445395584336498</v>
      </c>
      <c r="AT49" s="53">
        <v>0.793548832874162</v>
      </c>
      <c r="AU49" s="53">
        <v>8.4103450557926198</v>
      </c>
      <c r="AV49" s="53">
        <v>8.4276026771923807</v>
      </c>
      <c r="AW49" s="53">
        <v>0.45337186079049402</v>
      </c>
      <c r="AX49" s="53">
        <v>0.45436897685233502</v>
      </c>
      <c r="AY49" s="53">
        <v>0.85077270589057197</v>
      </c>
      <c r="AZ49" s="53">
        <v>0.85532850180283004</v>
      </c>
      <c r="BA49" s="48" t="s">
        <v>69</v>
      </c>
      <c r="BB49" s="48" t="s">
        <v>69</v>
      </c>
      <c r="BC49" s="48" t="s">
        <v>69</v>
      </c>
      <c r="BD49" s="48" t="s">
        <v>69</v>
      </c>
      <c r="BE49" s="48" t="s">
        <v>71</v>
      </c>
      <c r="BF49" s="48" t="s">
        <v>71</v>
      </c>
      <c r="BG49" s="48" t="s">
        <v>71</v>
      </c>
      <c r="BH49" s="48" t="s">
        <v>71</v>
      </c>
      <c r="BI49" s="49">
        <f t="shared" ref="BI49" si="319">IF(BJ49=AR49,1,0)</f>
        <v>1</v>
      </c>
      <c r="BJ49" s="49" t="s">
        <v>149</v>
      </c>
      <c r="BK49" s="53">
        <v>0.75847979630699902</v>
      </c>
      <c r="BL49" s="53">
        <v>0.76392120553183895</v>
      </c>
      <c r="BM49" s="53">
        <v>12.772944691857001</v>
      </c>
      <c r="BN49" s="53">
        <v>11.9197259371805</v>
      </c>
      <c r="BO49" s="53">
        <v>0.49144705075216599</v>
      </c>
      <c r="BP49" s="53">
        <v>0.485879403214584</v>
      </c>
      <c r="BQ49" s="53">
        <v>0.84162527161224499</v>
      </c>
      <c r="BR49" s="53">
        <v>0.84458503604716195</v>
      </c>
      <c r="BS49" s="49" t="s">
        <v>69</v>
      </c>
      <c r="BT49" s="49" t="s">
        <v>69</v>
      </c>
      <c r="BU49" s="49" t="s">
        <v>70</v>
      </c>
      <c r="BV49" s="49" t="s">
        <v>70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56" customFormat="1" ht="28.8" x14ac:dyDescent="0.3">
      <c r="A50" s="55">
        <v>14184100</v>
      </c>
      <c r="B50" s="55">
        <v>23780883</v>
      </c>
      <c r="C50" s="56" t="s">
        <v>143</v>
      </c>
      <c r="D50" s="66" t="s">
        <v>157</v>
      </c>
      <c r="E50" s="56" t="s">
        <v>158</v>
      </c>
      <c r="F50" s="57"/>
      <c r="G50" s="58">
        <v>0.75</v>
      </c>
      <c r="H50" s="58" t="str">
        <f t="shared" ref="H50:H51" si="320">IF(G50&gt;0.8,"VG",IF(G50&gt;0.7,"G",IF(G50&gt;0.45,"S","NS")))</f>
        <v>G</v>
      </c>
      <c r="I50" s="58" t="str">
        <f t="shared" ref="I50:I51" si="321">AI50</f>
        <v>G</v>
      </c>
      <c r="J50" s="58" t="str">
        <f t="shared" ref="J50:J51" si="322">BB50</f>
        <v>G</v>
      </c>
      <c r="K50" s="58" t="str">
        <f t="shared" ref="K50:K51" si="323">BT50</f>
        <v>G</v>
      </c>
      <c r="L50" s="59">
        <v>0.193</v>
      </c>
      <c r="M50" s="58" t="str">
        <f t="shared" ref="M50:M51" si="324">IF(ABS(L50)&lt;5%,"VG",IF(ABS(L50)&lt;10%,"G",IF(ABS(L50)&lt;15%,"S","NS")))</f>
        <v>NS</v>
      </c>
      <c r="N50" s="58" t="str">
        <f t="shared" ref="N50:N51" si="325">AO50</f>
        <v>G</v>
      </c>
      <c r="O50" s="58" t="str">
        <f t="shared" ref="O50:O51" si="326">BD50</f>
        <v>G</v>
      </c>
      <c r="P50" s="58" t="str">
        <f t="shared" ref="P50:P51" si="327">BY50</f>
        <v>G</v>
      </c>
      <c r="Q50" s="58">
        <v>0.49</v>
      </c>
      <c r="R50" s="58" t="str">
        <f t="shared" ref="R50:R51" si="328">IF(Q50&lt;=0.5,"VG",IF(Q50&lt;=0.6,"G",IF(Q50&lt;=0.7,"S","NS")))</f>
        <v>VG</v>
      </c>
      <c r="S50" s="58" t="str">
        <f t="shared" ref="S50:S51" si="329">AN50</f>
        <v>G</v>
      </c>
      <c r="T50" s="58" t="str">
        <f t="shared" ref="T50:T51" si="330">BF50</f>
        <v>VG</v>
      </c>
      <c r="U50" s="58" t="str">
        <f t="shared" ref="U50:U51" si="331">BX50</f>
        <v>VG</v>
      </c>
      <c r="V50" s="58">
        <v>0.83</v>
      </c>
      <c r="W50" s="58" t="str">
        <f t="shared" ref="W50:W51" si="332">IF(V50&gt;0.85,"VG",IF(V50&gt;0.75,"G",IF(V50&gt;0.6,"S","NS")))</f>
        <v>G</v>
      </c>
      <c r="X50" s="58" t="str">
        <f t="shared" ref="X50:X51" si="333">AP50</f>
        <v>S</v>
      </c>
      <c r="Y50" s="58" t="str">
        <f t="shared" ref="Y50:Y51" si="334">BH50</f>
        <v>VG</v>
      </c>
      <c r="Z50" s="58" t="str">
        <f t="shared" ref="Z50:Z51" si="335">BZ50</f>
        <v>G</v>
      </c>
      <c r="AA50" s="60">
        <v>0.74616055699305495</v>
      </c>
      <c r="AB50" s="60">
        <v>0.67909814418889003</v>
      </c>
      <c r="AC50" s="60">
        <v>14.057892180073001</v>
      </c>
      <c r="AD50" s="60">
        <v>10.3877828640448</v>
      </c>
      <c r="AE50" s="60">
        <v>0.50382481380629296</v>
      </c>
      <c r="AF50" s="60">
        <v>0.56648199954730305</v>
      </c>
      <c r="AG50" s="60">
        <v>0.84268686003554205</v>
      </c>
      <c r="AH50" s="60">
        <v>0.72946601556531199</v>
      </c>
      <c r="AI50" s="55" t="s">
        <v>69</v>
      </c>
      <c r="AJ50" s="55" t="s">
        <v>70</v>
      </c>
      <c r="AK50" s="55" t="s">
        <v>70</v>
      </c>
      <c r="AL50" s="55" t="s">
        <v>70</v>
      </c>
      <c r="AM50" s="55" t="s">
        <v>69</v>
      </c>
      <c r="AN50" s="55" t="s">
        <v>69</v>
      </c>
      <c r="AO50" s="55" t="s">
        <v>69</v>
      </c>
      <c r="AP50" s="55" t="s">
        <v>70</v>
      </c>
      <c r="AR50" s="61" t="s">
        <v>149</v>
      </c>
      <c r="AS50" s="60">
        <v>0.79445395584336498</v>
      </c>
      <c r="AT50" s="60">
        <v>0.793548832874162</v>
      </c>
      <c r="AU50" s="60">
        <v>8.4103450557926198</v>
      </c>
      <c r="AV50" s="60">
        <v>8.4276026771923807</v>
      </c>
      <c r="AW50" s="60">
        <v>0.45337186079049402</v>
      </c>
      <c r="AX50" s="60">
        <v>0.45436897685233502</v>
      </c>
      <c r="AY50" s="60">
        <v>0.85077270589057197</v>
      </c>
      <c r="AZ50" s="60">
        <v>0.85532850180283004</v>
      </c>
      <c r="BA50" s="55" t="s">
        <v>69</v>
      </c>
      <c r="BB50" s="55" t="s">
        <v>69</v>
      </c>
      <c r="BC50" s="55" t="s">
        <v>69</v>
      </c>
      <c r="BD50" s="55" t="s">
        <v>69</v>
      </c>
      <c r="BE50" s="55" t="s">
        <v>71</v>
      </c>
      <c r="BF50" s="55" t="s">
        <v>71</v>
      </c>
      <c r="BG50" s="55" t="s">
        <v>71</v>
      </c>
      <c r="BH50" s="55" t="s">
        <v>71</v>
      </c>
      <c r="BI50" s="56">
        <f t="shared" ref="BI50:BI51" si="336">IF(BJ50=AR50,1,0)</f>
        <v>1</v>
      </c>
      <c r="BJ50" s="56" t="s">
        <v>149</v>
      </c>
      <c r="BK50" s="60">
        <v>0.75847979630699902</v>
      </c>
      <c r="BL50" s="60">
        <v>0.76392120553183895</v>
      </c>
      <c r="BM50" s="60">
        <v>12.772944691857001</v>
      </c>
      <c r="BN50" s="60">
        <v>11.9197259371805</v>
      </c>
      <c r="BO50" s="60">
        <v>0.49144705075216599</v>
      </c>
      <c r="BP50" s="60">
        <v>0.485879403214584</v>
      </c>
      <c r="BQ50" s="60">
        <v>0.84162527161224499</v>
      </c>
      <c r="BR50" s="60">
        <v>0.84458503604716195</v>
      </c>
      <c r="BS50" s="56" t="s">
        <v>69</v>
      </c>
      <c r="BT50" s="56" t="s">
        <v>69</v>
      </c>
      <c r="BU50" s="56" t="s">
        <v>70</v>
      </c>
      <c r="BV50" s="56" t="s">
        <v>70</v>
      </c>
      <c r="BW50" s="56" t="s">
        <v>71</v>
      </c>
      <c r="BX50" s="56" t="s">
        <v>71</v>
      </c>
      <c r="BY50" s="56" t="s">
        <v>69</v>
      </c>
      <c r="BZ50" s="56" t="s">
        <v>69</v>
      </c>
    </row>
    <row r="51" spans="1:78" s="49" customFormat="1" x14ac:dyDescent="0.3">
      <c r="A51" s="48">
        <v>14184100</v>
      </c>
      <c r="B51" s="48">
        <v>23780883</v>
      </c>
      <c r="C51" s="49" t="s">
        <v>143</v>
      </c>
      <c r="D51" s="49" t="s">
        <v>184</v>
      </c>
      <c r="F51" s="50"/>
      <c r="G51" s="51">
        <v>0.81899999999999995</v>
      </c>
      <c r="H51" s="51" t="str">
        <f t="shared" si="320"/>
        <v>VG</v>
      </c>
      <c r="I51" s="51" t="str">
        <f t="shared" si="321"/>
        <v>G</v>
      </c>
      <c r="J51" s="51" t="str">
        <f t="shared" si="322"/>
        <v>G</v>
      </c>
      <c r="K51" s="51" t="str">
        <f t="shared" si="323"/>
        <v>G</v>
      </c>
      <c r="L51" s="52">
        <v>3.3399999999999999E-2</v>
      </c>
      <c r="M51" s="51" t="str">
        <f t="shared" si="324"/>
        <v>VG</v>
      </c>
      <c r="N51" s="51" t="str">
        <f t="shared" si="325"/>
        <v>G</v>
      </c>
      <c r="O51" s="51" t="str">
        <f t="shared" si="326"/>
        <v>G</v>
      </c>
      <c r="P51" s="51" t="str">
        <f t="shared" si="327"/>
        <v>G</v>
      </c>
      <c r="Q51" s="51">
        <v>0.42599999999999999</v>
      </c>
      <c r="R51" s="51" t="str">
        <f t="shared" si="328"/>
        <v>VG</v>
      </c>
      <c r="S51" s="51" t="str">
        <f t="shared" si="329"/>
        <v>G</v>
      </c>
      <c r="T51" s="51" t="str">
        <f t="shared" si="330"/>
        <v>VG</v>
      </c>
      <c r="U51" s="51" t="str">
        <f t="shared" si="331"/>
        <v>VG</v>
      </c>
      <c r="V51" s="51">
        <v>0.83199999999999996</v>
      </c>
      <c r="W51" s="51" t="str">
        <f t="shared" si="332"/>
        <v>G</v>
      </c>
      <c r="X51" s="51" t="str">
        <f t="shared" si="333"/>
        <v>S</v>
      </c>
      <c r="Y51" s="51" t="str">
        <f t="shared" si="334"/>
        <v>VG</v>
      </c>
      <c r="Z51" s="51" t="str">
        <f t="shared" si="335"/>
        <v>G</v>
      </c>
      <c r="AA51" s="53">
        <v>0.74616055699305495</v>
      </c>
      <c r="AB51" s="53">
        <v>0.67909814418889003</v>
      </c>
      <c r="AC51" s="53">
        <v>14.057892180073001</v>
      </c>
      <c r="AD51" s="53">
        <v>10.3877828640448</v>
      </c>
      <c r="AE51" s="53">
        <v>0.50382481380629296</v>
      </c>
      <c r="AF51" s="53">
        <v>0.56648199954730305</v>
      </c>
      <c r="AG51" s="53">
        <v>0.84268686003554205</v>
      </c>
      <c r="AH51" s="53">
        <v>0.72946601556531199</v>
      </c>
      <c r="AI51" s="48" t="s">
        <v>69</v>
      </c>
      <c r="AJ51" s="48" t="s">
        <v>70</v>
      </c>
      <c r="AK51" s="48" t="s">
        <v>70</v>
      </c>
      <c r="AL51" s="48" t="s">
        <v>70</v>
      </c>
      <c r="AM51" s="48" t="s">
        <v>69</v>
      </c>
      <c r="AN51" s="48" t="s">
        <v>69</v>
      </c>
      <c r="AO51" s="48" t="s">
        <v>69</v>
      </c>
      <c r="AP51" s="48" t="s">
        <v>70</v>
      </c>
      <c r="AR51" s="54" t="s">
        <v>149</v>
      </c>
      <c r="AS51" s="53">
        <v>0.79445395584336498</v>
      </c>
      <c r="AT51" s="53">
        <v>0.793548832874162</v>
      </c>
      <c r="AU51" s="53">
        <v>8.4103450557926198</v>
      </c>
      <c r="AV51" s="53">
        <v>8.4276026771923807</v>
      </c>
      <c r="AW51" s="53">
        <v>0.45337186079049402</v>
      </c>
      <c r="AX51" s="53">
        <v>0.45436897685233502</v>
      </c>
      <c r="AY51" s="53">
        <v>0.85077270589057197</v>
      </c>
      <c r="AZ51" s="53">
        <v>0.85532850180283004</v>
      </c>
      <c r="BA51" s="48" t="s">
        <v>69</v>
      </c>
      <c r="BB51" s="48" t="s">
        <v>69</v>
      </c>
      <c r="BC51" s="48" t="s">
        <v>69</v>
      </c>
      <c r="BD51" s="48" t="s">
        <v>69</v>
      </c>
      <c r="BE51" s="48" t="s">
        <v>71</v>
      </c>
      <c r="BF51" s="48" t="s">
        <v>71</v>
      </c>
      <c r="BG51" s="48" t="s">
        <v>71</v>
      </c>
      <c r="BH51" s="48" t="s">
        <v>71</v>
      </c>
      <c r="BI51" s="49">
        <f t="shared" si="336"/>
        <v>1</v>
      </c>
      <c r="BJ51" s="49" t="s">
        <v>149</v>
      </c>
      <c r="BK51" s="53">
        <v>0.75847979630699902</v>
      </c>
      <c r="BL51" s="53">
        <v>0.76392120553183895</v>
      </c>
      <c r="BM51" s="53">
        <v>12.772944691857001</v>
      </c>
      <c r="BN51" s="53">
        <v>11.9197259371805</v>
      </c>
      <c r="BO51" s="53">
        <v>0.49144705075216599</v>
      </c>
      <c r="BP51" s="53">
        <v>0.485879403214584</v>
      </c>
      <c r="BQ51" s="53">
        <v>0.84162527161224499</v>
      </c>
      <c r="BR51" s="53">
        <v>0.84458503604716195</v>
      </c>
      <c r="BS51" s="49" t="s">
        <v>69</v>
      </c>
      <c r="BT51" s="49" t="s">
        <v>69</v>
      </c>
      <c r="BU51" s="49" t="s">
        <v>70</v>
      </c>
      <c r="BV51" s="49" t="s">
        <v>70</v>
      </c>
      <c r="BW51" s="49" t="s">
        <v>71</v>
      </c>
      <c r="BX51" s="49" t="s">
        <v>71</v>
      </c>
      <c r="BY51" s="49" t="s">
        <v>69</v>
      </c>
      <c r="BZ51" s="49" t="s">
        <v>69</v>
      </c>
    </row>
    <row r="53" spans="1:78" x14ac:dyDescent="0.3">
      <c r="A53" s="32" t="s">
        <v>56</v>
      </c>
    </row>
    <row r="54" spans="1:78" x14ac:dyDescent="0.3">
      <c r="A54" s="3" t="s">
        <v>16</v>
      </c>
      <c r="B54" s="3" t="s">
        <v>55</v>
      </c>
      <c r="G54" s="16" t="s">
        <v>48</v>
      </c>
      <c r="L54" s="19" t="s">
        <v>49</v>
      </c>
      <c r="Q54" s="17" t="s">
        <v>50</v>
      </c>
      <c r="V54" s="18" t="s">
        <v>51</v>
      </c>
      <c r="AA54" s="36" t="s">
        <v>64</v>
      </c>
      <c r="AB54" s="36" t="s">
        <v>65</v>
      </c>
      <c r="AC54" s="37" t="s">
        <v>64</v>
      </c>
      <c r="AD54" s="37" t="s">
        <v>65</v>
      </c>
      <c r="AE54" s="38" t="s">
        <v>64</v>
      </c>
      <c r="AF54" s="38" t="s">
        <v>65</v>
      </c>
      <c r="AG54" s="3" t="s">
        <v>64</v>
      </c>
      <c r="AH54" s="3" t="s">
        <v>65</v>
      </c>
      <c r="AI54" s="39" t="s">
        <v>64</v>
      </c>
      <c r="AJ54" s="39" t="s">
        <v>65</v>
      </c>
      <c r="AK54" s="37" t="s">
        <v>64</v>
      </c>
      <c r="AL54" s="37" t="s">
        <v>65</v>
      </c>
      <c r="AM54" s="38" t="s">
        <v>64</v>
      </c>
      <c r="AN54" s="38" t="s">
        <v>65</v>
      </c>
      <c r="AO54" s="3" t="s">
        <v>64</v>
      </c>
      <c r="AP54" s="3" t="s">
        <v>65</v>
      </c>
      <c r="AS54" s="36" t="s">
        <v>66</v>
      </c>
      <c r="AT54" s="36" t="s">
        <v>67</v>
      </c>
      <c r="AU54" s="40" t="s">
        <v>66</v>
      </c>
      <c r="AV54" s="40" t="s">
        <v>67</v>
      </c>
      <c r="AW54" s="41" t="s">
        <v>66</v>
      </c>
      <c r="AX54" s="41" t="s">
        <v>67</v>
      </c>
      <c r="AY54" s="3" t="s">
        <v>66</v>
      </c>
      <c r="AZ54" s="3" t="s">
        <v>67</v>
      </c>
      <c r="BA54" s="36" t="s">
        <v>66</v>
      </c>
      <c r="BB54" s="36" t="s">
        <v>67</v>
      </c>
      <c r="BC54" s="40" t="s">
        <v>66</v>
      </c>
      <c r="BD54" s="40" t="s">
        <v>67</v>
      </c>
      <c r="BE54" s="41" t="s">
        <v>66</v>
      </c>
      <c r="BF54" s="41" t="s">
        <v>67</v>
      </c>
      <c r="BG54" s="3" t="s">
        <v>66</v>
      </c>
      <c r="BH54" s="3" t="s">
        <v>67</v>
      </c>
      <c r="BK54" s="35" t="s">
        <v>66</v>
      </c>
      <c r="BL54" s="35" t="s">
        <v>67</v>
      </c>
      <c r="BM54" s="35" t="s">
        <v>66</v>
      </c>
      <c r="BN54" s="35" t="s">
        <v>67</v>
      </c>
      <c r="BO54" s="35" t="s">
        <v>66</v>
      </c>
      <c r="BP54" s="35" t="s">
        <v>67</v>
      </c>
      <c r="BQ54" s="35" t="s">
        <v>66</v>
      </c>
      <c r="BR54" s="35" t="s">
        <v>67</v>
      </c>
      <c r="BS54" t="s">
        <v>66</v>
      </c>
      <c r="BT54" t="s">
        <v>67</v>
      </c>
      <c r="BU54" t="s">
        <v>66</v>
      </c>
      <c r="BV54" t="s">
        <v>67</v>
      </c>
      <c r="BW54" t="s">
        <v>66</v>
      </c>
      <c r="BX54" t="s">
        <v>67</v>
      </c>
      <c r="BY54" t="s">
        <v>66</v>
      </c>
      <c r="BZ54" t="s">
        <v>67</v>
      </c>
    </row>
    <row r="55" spans="1:78" s="56" customFormat="1" x14ac:dyDescent="0.3">
      <c r="A55" s="55">
        <v>14178000</v>
      </c>
      <c r="B55" s="55">
        <v>23780591</v>
      </c>
      <c r="C55" s="56" t="s">
        <v>136</v>
      </c>
      <c r="D55" s="56" t="s">
        <v>151</v>
      </c>
      <c r="E55" s="56" t="s">
        <v>152</v>
      </c>
      <c r="F55" s="57">
        <v>1.9</v>
      </c>
      <c r="G55" s="58">
        <v>0.503</v>
      </c>
      <c r="H55" s="58" t="str">
        <f t="shared" ref="H55" si="337">IF(G55&gt;0.8,"VG",IF(G55&gt;0.7,"G",IF(G55&gt;0.45,"S","NS")))</f>
        <v>S</v>
      </c>
      <c r="I55" s="58" t="str">
        <f t="shared" ref="I55" si="338">IF(H55&gt;0.8,"VG",IF(H55&gt;0.7,"G",IF(H55&gt;0.45,"S","NS")))</f>
        <v>VG</v>
      </c>
      <c r="J55" s="58" t="str">
        <f t="shared" ref="J55" si="339">IF(I55&gt;0.8,"VG",IF(I55&gt;0.7,"G",IF(I55&gt;0.45,"S","NS")))</f>
        <v>VG</v>
      </c>
      <c r="K55" s="58" t="str">
        <f t="shared" ref="K55" si="340">IF(J55&gt;0.8,"VG",IF(J55&gt;0.7,"G",IF(J55&gt;0.45,"S","NS")))</f>
        <v>VG</v>
      </c>
      <c r="L55" s="59">
        <v>0.26400000000000001</v>
      </c>
      <c r="M55" s="58" t="str">
        <f t="shared" ref="M55" si="341">IF(ABS(L55)&lt;5%,"VG",IF(ABS(L55)&lt;10%,"G",IF(ABS(L55)&lt;15%,"S","NS")))</f>
        <v>NS</v>
      </c>
      <c r="N55" s="58" t="str">
        <f t="shared" ref="N55" si="342">AO55</f>
        <v>G</v>
      </c>
      <c r="O55" s="58" t="str">
        <f t="shared" ref="O55" si="343">BD55</f>
        <v>VG</v>
      </c>
      <c r="P55" s="58" t="str">
        <f t="shared" ref="P55" si="344">BY55</f>
        <v>G</v>
      </c>
      <c r="Q55" s="58">
        <v>0.64</v>
      </c>
      <c r="R55" s="58" t="str">
        <f t="shared" ref="R55" si="345">IF(Q55&lt;=0.5,"VG",IF(Q55&lt;=0.6,"G",IF(Q55&lt;=0.7,"S","NS")))</f>
        <v>S</v>
      </c>
      <c r="S55" s="58" t="str">
        <f t="shared" ref="S55" si="346">AN55</f>
        <v>G</v>
      </c>
      <c r="T55" s="58" t="str">
        <f t="shared" ref="T55" si="347">BF55</f>
        <v>VG</v>
      </c>
      <c r="U55" s="58" t="str">
        <f t="shared" ref="U55" si="348">BX55</f>
        <v>VG</v>
      </c>
      <c r="V55" s="58">
        <v>0.93100000000000005</v>
      </c>
      <c r="W55" s="58" t="str">
        <f t="shared" ref="W55" si="349">IF(V55&gt;0.85,"VG",IF(V55&gt;0.75,"G",IF(V55&gt;0.6,"S","NS")))</f>
        <v>VG</v>
      </c>
      <c r="X55" s="58" t="str">
        <f t="shared" ref="X55" si="350">AP55</f>
        <v>G</v>
      </c>
      <c r="Y55" s="58" t="str">
        <f t="shared" ref="Y55" si="351">BH55</f>
        <v>G</v>
      </c>
      <c r="Z55" s="58" t="str">
        <f t="shared" ref="Z55" si="352">BZ55</f>
        <v>G</v>
      </c>
      <c r="AA55" s="60">
        <v>0.78799953754496599</v>
      </c>
      <c r="AB55" s="60">
        <v>0.74231516764619199</v>
      </c>
      <c r="AC55" s="60">
        <v>6.3730276493055698</v>
      </c>
      <c r="AD55" s="60">
        <v>3.5550552816532499</v>
      </c>
      <c r="AE55" s="60">
        <v>0.460435079522656</v>
      </c>
      <c r="AF55" s="60">
        <v>0.50762666631473197</v>
      </c>
      <c r="AG55" s="60">
        <v>0.81960087726055897</v>
      </c>
      <c r="AH55" s="60">
        <v>0.76903304690682195</v>
      </c>
      <c r="AI55" s="55" t="s">
        <v>69</v>
      </c>
      <c r="AJ55" s="55" t="s">
        <v>69</v>
      </c>
      <c r="AK55" s="55" t="s">
        <v>69</v>
      </c>
      <c r="AL55" s="55" t="s">
        <v>71</v>
      </c>
      <c r="AM55" s="55" t="s">
        <v>71</v>
      </c>
      <c r="AN55" s="55" t="s">
        <v>69</v>
      </c>
      <c r="AO55" s="55" t="s">
        <v>69</v>
      </c>
      <c r="AP55" s="55" t="s">
        <v>69</v>
      </c>
      <c r="AR55" s="61" t="s">
        <v>150</v>
      </c>
      <c r="AS55" s="60">
        <v>0.78214161428741102</v>
      </c>
      <c r="AT55" s="60">
        <v>0.80702418723414904</v>
      </c>
      <c r="AU55" s="60">
        <v>-2.50314578231451</v>
      </c>
      <c r="AV55" s="60">
        <v>-2.47166366777188</v>
      </c>
      <c r="AW55" s="60">
        <v>0.46675302432077398</v>
      </c>
      <c r="AX55" s="60">
        <v>0.43929012368348502</v>
      </c>
      <c r="AY55" s="60">
        <v>0.82212711382631498</v>
      </c>
      <c r="AZ55" s="60">
        <v>0.84071170320223898</v>
      </c>
      <c r="BA55" s="55" t="s">
        <v>69</v>
      </c>
      <c r="BB55" s="55" t="s">
        <v>71</v>
      </c>
      <c r="BC55" s="55" t="s">
        <v>71</v>
      </c>
      <c r="BD55" s="55" t="s">
        <v>71</v>
      </c>
      <c r="BE55" s="55" t="s">
        <v>71</v>
      </c>
      <c r="BF55" s="55" t="s">
        <v>71</v>
      </c>
      <c r="BG55" s="55" t="s">
        <v>69</v>
      </c>
      <c r="BH55" s="55" t="s">
        <v>69</v>
      </c>
      <c r="BI55" s="56">
        <f t="shared" ref="BI55" si="353">IF(BJ55=AR55,1,0)</f>
        <v>1</v>
      </c>
      <c r="BJ55" s="56" t="s">
        <v>150</v>
      </c>
      <c r="BK55" s="60">
        <v>0.78483542594902</v>
      </c>
      <c r="BL55" s="60">
        <v>0.809274585790839</v>
      </c>
      <c r="BM55" s="60">
        <v>5.5400894370249301</v>
      </c>
      <c r="BN55" s="60">
        <v>4.3717467939577901</v>
      </c>
      <c r="BO55" s="60">
        <v>0.46385835559034599</v>
      </c>
      <c r="BP55" s="60">
        <v>0.436721208792476</v>
      </c>
      <c r="BQ55" s="60">
        <v>0.82459162523038998</v>
      </c>
      <c r="BR55" s="60">
        <v>0.84301761051813595</v>
      </c>
      <c r="BS55" s="56" t="s">
        <v>69</v>
      </c>
      <c r="BT55" s="56" t="s">
        <v>71</v>
      </c>
      <c r="BU55" s="56" t="s">
        <v>69</v>
      </c>
      <c r="BV55" s="56" t="s">
        <v>71</v>
      </c>
      <c r="BW55" s="56" t="s">
        <v>71</v>
      </c>
      <c r="BX55" s="56" t="s">
        <v>71</v>
      </c>
      <c r="BY55" s="56" t="s">
        <v>69</v>
      </c>
      <c r="BZ55" s="56" t="s">
        <v>69</v>
      </c>
    </row>
    <row r="56" spans="1:78" s="56" customFormat="1" x14ac:dyDescent="0.3">
      <c r="A56" s="55">
        <v>14178000</v>
      </c>
      <c r="B56" s="55">
        <v>23780591</v>
      </c>
      <c r="C56" s="56" t="s">
        <v>136</v>
      </c>
      <c r="D56" s="56" t="s">
        <v>184</v>
      </c>
      <c r="E56" s="56" t="s">
        <v>163</v>
      </c>
      <c r="F56" s="57">
        <v>2.9</v>
      </c>
      <c r="G56" s="58">
        <v>-0.38</v>
      </c>
      <c r="H56" s="58" t="str">
        <f t="shared" ref="H56" si="354">IF(G56&gt;0.8,"VG",IF(G56&gt;0.7,"G",IF(G56&gt;0.45,"S","NS")))</f>
        <v>NS</v>
      </c>
      <c r="I56" s="58" t="str">
        <f t="shared" ref="I56" si="355">IF(H56&gt;0.8,"VG",IF(H56&gt;0.7,"G",IF(H56&gt;0.45,"S","NS")))</f>
        <v>VG</v>
      </c>
      <c r="J56" s="58" t="str">
        <f t="shared" ref="J56" si="356">IF(I56&gt;0.8,"VG",IF(I56&gt;0.7,"G",IF(I56&gt;0.45,"S","NS")))</f>
        <v>VG</v>
      </c>
      <c r="K56" s="58" t="str">
        <f t="shared" ref="K56" si="357">IF(J56&gt;0.8,"VG",IF(J56&gt;0.7,"G",IF(J56&gt;0.45,"S","NS")))</f>
        <v>VG</v>
      </c>
      <c r="L56" s="59">
        <v>0.55400000000000005</v>
      </c>
      <c r="M56" s="58" t="str">
        <f t="shared" ref="M56" si="358">IF(ABS(L56)&lt;5%,"VG",IF(ABS(L56)&lt;10%,"G",IF(ABS(L56)&lt;15%,"S","NS")))</f>
        <v>NS</v>
      </c>
      <c r="N56" s="58" t="str">
        <f t="shared" ref="N56" si="359">AO56</f>
        <v>G</v>
      </c>
      <c r="O56" s="58" t="str">
        <f t="shared" ref="O56" si="360">BD56</f>
        <v>VG</v>
      </c>
      <c r="P56" s="58" t="str">
        <f t="shared" ref="P56" si="361">BY56</f>
        <v>G</v>
      </c>
      <c r="Q56" s="58">
        <v>0.91</v>
      </c>
      <c r="R56" s="58" t="str">
        <f t="shared" ref="R56" si="362">IF(Q56&lt;=0.5,"VG",IF(Q56&lt;=0.6,"G",IF(Q56&lt;=0.7,"S","NS")))</f>
        <v>NS</v>
      </c>
      <c r="S56" s="58" t="str">
        <f t="shared" ref="S56" si="363">AN56</f>
        <v>G</v>
      </c>
      <c r="T56" s="58" t="str">
        <f t="shared" ref="T56" si="364">BF56</f>
        <v>VG</v>
      </c>
      <c r="U56" s="58" t="str">
        <f t="shared" ref="U56" si="365">BX56</f>
        <v>VG</v>
      </c>
      <c r="V56" s="58">
        <v>0.83</v>
      </c>
      <c r="W56" s="58" t="str">
        <f t="shared" ref="W56" si="366">IF(V56&gt;0.85,"VG",IF(V56&gt;0.75,"G",IF(V56&gt;0.6,"S","NS")))</f>
        <v>G</v>
      </c>
      <c r="X56" s="58" t="str">
        <f t="shared" ref="X56" si="367">AP56</f>
        <v>G</v>
      </c>
      <c r="Y56" s="58" t="str">
        <f t="shared" ref="Y56" si="368">BH56</f>
        <v>G</v>
      </c>
      <c r="Z56" s="58" t="str">
        <f t="shared" ref="Z56" si="369">BZ56</f>
        <v>G</v>
      </c>
      <c r="AA56" s="60">
        <v>0.78799953754496599</v>
      </c>
      <c r="AB56" s="60">
        <v>0.74231516764619199</v>
      </c>
      <c r="AC56" s="60">
        <v>6.3730276493055698</v>
      </c>
      <c r="AD56" s="60">
        <v>3.5550552816532499</v>
      </c>
      <c r="AE56" s="60">
        <v>0.460435079522656</v>
      </c>
      <c r="AF56" s="60">
        <v>0.50762666631473197</v>
      </c>
      <c r="AG56" s="60">
        <v>0.81960087726055897</v>
      </c>
      <c r="AH56" s="60">
        <v>0.76903304690682195</v>
      </c>
      <c r="AI56" s="55" t="s">
        <v>69</v>
      </c>
      <c r="AJ56" s="55" t="s">
        <v>69</v>
      </c>
      <c r="AK56" s="55" t="s">
        <v>69</v>
      </c>
      <c r="AL56" s="55" t="s">
        <v>71</v>
      </c>
      <c r="AM56" s="55" t="s">
        <v>71</v>
      </c>
      <c r="AN56" s="55" t="s">
        <v>69</v>
      </c>
      <c r="AO56" s="55" t="s">
        <v>69</v>
      </c>
      <c r="AP56" s="55" t="s">
        <v>69</v>
      </c>
      <c r="AR56" s="61" t="s">
        <v>150</v>
      </c>
      <c r="AS56" s="60">
        <v>0.78214161428741102</v>
      </c>
      <c r="AT56" s="60">
        <v>0.80702418723414904</v>
      </c>
      <c r="AU56" s="60">
        <v>-2.50314578231451</v>
      </c>
      <c r="AV56" s="60">
        <v>-2.47166366777188</v>
      </c>
      <c r="AW56" s="60">
        <v>0.46675302432077398</v>
      </c>
      <c r="AX56" s="60">
        <v>0.43929012368348502</v>
      </c>
      <c r="AY56" s="60">
        <v>0.82212711382631498</v>
      </c>
      <c r="AZ56" s="60">
        <v>0.84071170320223898</v>
      </c>
      <c r="BA56" s="55" t="s">
        <v>69</v>
      </c>
      <c r="BB56" s="55" t="s">
        <v>71</v>
      </c>
      <c r="BC56" s="55" t="s">
        <v>71</v>
      </c>
      <c r="BD56" s="55" t="s">
        <v>71</v>
      </c>
      <c r="BE56" s="55" t="s">
        <v>71</v>
      </c>
      <c r="BF56" s="55" t="s">
        <v>71</v>
      </c>
      <c r="BG56" s="55" t="s">
        <v>69</v>
      </c>
      <c r="BH56" s="55" t="s">
        <v>69</v>
      </c>
      <c r="BI56" s="56">
        <f t="shared" ref="BI56" si="370">IF(BJ56=AR56,1,0)</f>
        <v>1</v>
      </c>
      <c r="BJ56" s="56" t="s">
        <v>150</v>
      </c>
      <c r="BK56" s="60">
        <v>0.78483542594902</v>
      </c>
      <c r="BL56" s="60">
        <v>0.809274585790839</v>
      </c>
      <c r="BM56" s="60">
        <v>5.5400894370249301</v>
      </c>
      <c r="BN56" s="60">
        <v>4.3717467939577901</v>
      </c>
      <c r="BO56" s="60">
        <v>0.46385835559034599</v>
      </c>
      <c r="BP56" s="60">
        <v>0.436721208792476</v>
      </c>
      <c r="BQ56" s="60">
        <v>0.82459162523038998</v>
      </c>
      <c r="BR56" s="60">
        <v>0.84301761051813595</v>
      </c>
      <c r="BS56" s="56" t="s">
        <v>69</v>
      </c>
      <c r="BT56" s="56" t="s">
        <v>71</v>
      </c>
      <c r="BU56" s="56" t="s">
        <v>69</v>
      </c>
      <c r="BV56" s="56" t="s">
        <v>71</v>
      </c>
      <c r="BW56" s="56" t="s">
        <v>71</v>
      </c>
      <c r="BX56" s="56" t="s">
        <v>71</v>
      </c>
      <c r="BY56" s="56" t="s">
        <v>69</v>
      </c>
      <c r="BZ56" s="56" t="s">
        <v>69</v>
      </c>
    </row>
    <row r="58" spans="1:78" s="56" customFormat="1" x14ac:dyDescent="0.3">
      <c r="A58" s="55">
        <v>14179000</v>
      </c>
      <c r="B58" s="55">
        <v>23780701</v>
      </c>
      <c r="C58" s="56" t="s">
        <v>138</v>
      </c>
      <c r="D58" s="56" t="s">
        <v>151</v>
      </c>
      <c r="E58" s="56" t="s">
        <v>153</v>
      </c>
      <c r="F58" s="57">
        <v>1.6</v>
      </c>
      <c r="G58" s="58">
        <v>0.59</v>
      </c>
      <c r="H58" s="58" t="str">
        <f>IF(G58&gt;0.8,"VG",IF(G58&gt;0.7,"G",IF(G58&gt;0.45,"S","NS")))</f>
        <v>S</v>
      </c>
      <c r="I58" s="58" t="str">
        <f>AI58</f>
        <v>G</v>
      </c>
      <c r="J58" s="58" t="str">
        <f>BB58</f>
        <v>VG</v>
      </c>
      <c r="K58" s="58" t="str">
        <f>BT58</f>
        <v>VG</v>
      </c>
      <c r="L58" s="59">
        <v>0.219</v>
      </c>
      <c r="M58" s="58" t="str">
        <f>IF(ABS(L58)&lt;5%,"VG",IF(ABS(L58)&lt;10%,"G",IF(ABS(L58)&lt;15%,"S","NS")))</f>
        <v>NS</v>
      </c>
      <c r="N58" s="58" t="str">
        <f t="shared" ref="N58" si="371">AO58</f>
        <v>G</v>
      </c>
      <c r="O58" s="58" t="str">
        <f>BD58</f>
        <v>VG</v>
      </c>
      <c r="P58" s="58" t="str">
        <f t="shared" ref="P58" si="372">BY58</f>
        <v>G</v>
      </c>
      <c r="Q58" s="58">
        <v>0.90700000000000003</v>
      </c>
      <c r="R58" s="58" t="str">
        <f>IF(Q58&lt;=0.5,"VG",IF(Q58&lt;=0.6,"G",IF(Q58&lt;=0.7,"S","NS")))</f>
        <v>NS</v>
      </c>
      <c r="S58" s="58" t="str">
        <f>AN58</f>
        <v>G</v>
      </c>
      <c r="T58" s="58" t="str">
        <f>BF58</f>
        <v>VG</v>
      </c>
      <c r="U58" s="58" t="str">
        <f>BX58</f>
        <v>VG</v>
      </c>
      <c r="V58" s="58">
        <v>0.77500000000000002</v>
      </c>
      <c r="W58" s="58" t="str">
        <f>IF(V58&gt;0.85,"VG",IF(V58&gt;0.75,"G",IF(V58&gt;0.6,"S","NS")))</f>
        <v>G</v>
      </c>
      <c r="X58" s="58" t="str">
        <f>AP58</f>
        <v>G</v>
      </c>
      <c r="Y58" s="58" t="str">
        <f>BH58</f>
        <v>G</v>
      </c>
      <c r="Z58" s="58" t="str">
        <f>BZ58</f>
        <v>G</v>
      </c>
      <c r="AA58" s="60">
        <v>0.78559090771131102</v>
      </c>
      <c r="AB58" s="60">
        <v>0.743003391024046</v>
      </c>
      <c r="AC58" s="60">
        <v>0.156726259303444</v>
      </c>
      <c r="AD58" s="60">
        <v>-2.8715013968540202</v>
      </c>
      <c r="AE58" s="60">
        <v>0.46304329418391199</v>
      </c>
      <c r="AF58" s="60">
        <v>0.50694832969046599</v>
      </c>
      <c r="AG58" s="60">
        <v>0.80859592164628602</v>
      </c>
      <c r="AH58" s="60">
        <v>0.76093468281902699</v>
      </c>
      <c r="AI58" s="55" t="s">
        <v>69</v>
      </c>
      <c r="AJ58" s="55" t="s">
        <v>69</v>
      </c>
      <c r="AK58" s="55" t="s">
        <v>71</v>
      </c>
      <c r="AL58" s="55" t="s">
        <v>71</v>
      </c>
      <c r="AM58" s="55" t="s">
        <v>71</v>
      </c>
      <c r="AN58" s="55" t="s">
        <v>69</v>
      </c>
      <c r="AO58" s="55" t="s">
        <v>69</v>
      </c>
      <c r="AP58" s="55" t="s">
        <v>69</v>
      </c>
      <c r="AR58" s="61" t="s">
        <v>144</v>
      </c>
      <c r="AS58" s="60">
        <v>0.79217245212859</v>
      </c>
      <c r="AT58" s="60">
        <v>0.81291601289947302</v>
      </c>
      <c r="AU58" s="60">
        <v>-2.5766189767210399</v>
      </c>
      <c r="AV58" s="60">
        <v>-1.88345517232321</v>
      </c>
      <c r="AW58" s="60">
        <v>0.45588106768258102</v>
      </c>
      <c r="AX58" s="60">
        <v>0.432532064823554</v>
      </c>
      <c r="AY58" s="60">
        <v>0.81724997374330399</v>
      </c>
      <c r="AZ58" s="60">
        <v>0.84176100323151803</v>
      </c>
      <c r="BA58" s="55" t="s">
        <v>69</v>
      </c>
      <c r="BB58" s="55" t="s">
        <v>71</v>
      </c>
      <c r="BC58" s="55" t="s">
        <v>71</v>
      </c>
      <c r="BD58" s="55" t="s">
        <v>71</v>
      </c>
      <c r="BE58" s="55" t="s">
        <v>71</v>
      </c>
      <c r="BF58" s="55" t="s">
        <v>71</v>
      </c>
      <c r="BG58" s="55" t="s">
        <v>69</v>
      </c>
      <c r="BH58" s="55" t="s">
        <v>69</v>
      </c>
      <c r="BI58" s="56">
        <f>IF(BJ58=AR58,1,0)</f>
        <v>1</v>
      </c>
      <c r="BJ58" s="56" t="s">
        <v>144</v>
      </c>
      <c r="BK58" s="60">
        <v>0.787020500587154</v>
      </c>
      <c r="BL58" s="60">
        <v>0.80960352765802701</v>
      </c>
      <c r="BM58" s="60">
        <v>-0.55493717754498595</v>
      </c>
      <c r="BN58" s="60">
        <v>-0.43438129984824803</v>
      </c>
      <c r="BO58" s="60">
        <v>0.46149701993929099</v>
      </c>
      <c r="BP58" s="60">
        <v>0.43634444231819097</v>
      </c>
      <c r="BQ58" s="60">
        <v>0.80708203170917503</v>
      </c>
      <c r="BR58" s="60">
        <v>0.83278994643985804</v>
      </c>
      <c r="BS58" s="56" t="s">
        <v>69</v>
      </c>
      <c r="BT58" s="56" t="s">
        <v>71</v>
      </c>
      <c r="BU58" s="56" t="s">
        <v>71</v>
      </c>
      <c r="BV58" s="56" t="s">
        <v>71</v>
      </c>
      <c r="BW58" s="56" t="s">
        <v>71</v>
      </c>
      <c r="BX58" s="56" t="s">
        <v>71</v>
      </c>
      <c r="BY58" s="56" t="s">
        <v>69</v>
      </c>
      <c r="BZ58" s="56" t="s">
        <v>69</v>
      </c>
    </row>
    <row r="59" spans="1:78" s="56" customFormat="1" x14ac:dyDescent="0.3">
      <c r="A59" s="55">
        <v>14179000</v>
      </c>
      <c r="B59" s="55">
        <v>23780701</v>
      </c>
      <c r="C59" s="56" t="s">
        <v>138</v>
      </c>
      <c r="D59" s="56" t="s">
        <v>185</v>
      </c>
      <c r="E59" s="56" t="s">
        <v>163</v>
      </c>
      <c r="F59" s="57">
        <v>3</v>
      </c>
      <c r="G59" s="58">
        <v>-0.56000000000000005</v>
      </c>
      <c r="H59" s="58" t="str">
        <f>IF(G59&gt;0.8,"VG",IF(G59&gt;0.7,"G",IF(G59&gt;0.45,"S","NS")))</f>
        <v>NS</v>
      </c>
      <c r="I59" s="58" t="str">
        <f>AI59</f>
        <v>G</v>
      </c>
      <c r="J59" s="58" t="str">
        <f>BB59</f>
        <v>VG</v>
      </c>
      <c r="K59" s="58" t="str">
        <f>BT59</f>
        <v>VG</v>
      </c>
      <c r="L59" s="59">
        <v>0.56399999999999995</v>
      </c>
      <c r="M59" s="58" t="str">
        <f>IF(ABS(L59)&lt;5%,"VG",IF(ABS(L59)&lt;10%,"G",IF(ABS(L59)&lt;15%,"S","NS")))</f>
        <v>NS</v>
      </c>
      <c r="N59" s="58" t="str">
        <f t="shared" ref="N59" si="373">AO59</f>
        <v>G</v>
      </c>
      <c r="O59" s="58" t="str">
        <f>BD59</f>
        <v>VG</v>
      </c>
      <c r="P59" s="58" t="str">
        <f t="shared" ref="P59" si="374">BY59</f>
        <v>G</v>
      </c>
      <c r="Q59" s="58">
        <v>0.95</v>
      </c>
      <c r="R59" s="58" t="str">
        <f>IF(Q59&lt;=0.5,"VG",IF(Q59&lt;=0.6,"G",IF(Q59&lt;=0.7,"S","NS")))</f>
        <v>NS</v>
      </c>
      <c r="S59" s="58" t="str">
        <f>AN59</f>
        <v>G</v>
      </c>
      <c r="T59" s="58" t="str">
        <f>BF59</f>
        <v>VG</v>
      </c>
      <c r="U59" s="58" t="str">
        <f>BX59</f>
        <v>VG</v>
      </c>
      <c r="V59" s="58">
        <v>0.72799999999999998</v>
      </c>
      <c r="W59" s="58" t="str">
        <f>IF(V59&gt;0.85,"VG",IF(V59&gt;0.75,"G",IF(V59&gt;0.6,"S","NS")))</f>
        <v>S</v>
      </c>
      <c r="X59" s="58" t="str">
        <f>AP59</f>
        <v>G</v>
      </c>
      <c r="Y59" s="58" t="str">
        <f>BH59</f>
        <v>G</v>
      </c>
      <c r="Z59" s="58" t="str">
        <f>BZ59</f>
        <v>G</v>
      </c>
      <c r="AA59" s="60">
        <v>0.78559090771131102</v>
      </c>
      <c r="AB59" s="60">
        <v>0.743003391024046</v>
      </c>
      <c r="AC59" s="60">
        <v>0.156726259303444</v>
      </c>
      <c r="AD59" s="60">
        <v>-2.8715013968540202</v>
      </c>
      <c r="AE59" s="60">
        <v>0.46304329418391199</v>
      </c>
      <c r="AF59" s="60">
        <v>0.50694832969046599</v>
      </c>
      <c r="AG59" s="60">
        <v>0.80859592164628602</v>
      </c>
      <c r="AH59" s="60">
        <v>0.76093468281902699</v>
      </c>
      <c r="AI59" s="55" t="s">
        <v>69</v>
      </c>
      <c r="AJ59" s="55" t="s">
        <v>69</v>
      </c>
      <c r="AK59" s="55" t="s">
        <v>71</v>
      </c>
      <c r="AL59" s="55" t="s">
        <v>71</v>
      </c>
      <c r="AM59" s="55" t="s">
        <v>71</v>
      </c>
      <c r="AN59" s="55" t="s">
        <v>69</v>
      </c>
      <c r="AO59" s="55" t="s">
        <v>69</v>
      </c>
      <c r="AP59" s="55" t="s">
        <v>69</v>
      </c>
      <c r="AR59" s="61" t="s">
        <v>144</v>
      </c>
      <c r="AS59" s="60">
        <v>0.79217245212859</v>
      </c>
      <c r="AT59" s="60">
        <v>0.81291601289947302</v>
      </c>
      <c r="AU59" s="60">
        <v>-2.5766189767210399</v>
      </c>
      <c r="AV59" s="60">
        <v>-1.88345517232321</v>
      </c>
      <c r="AW59" s="60">
        <v>0.45588106768258102</v>
      </c>
      <c r="AX59" s="60">
        <v>0.432532064823554</v>
      </c>
      <c r="AY59" s="60">
        <v>0.81724997374330399</v>
      </c>
      <c r="AZ59" s="60">
        <v>0.84176100323151803</v>
      </c>
      <c r="BA59" s="55" t="s">
        <v>69</v>
      </c>
      <c r="BB59" s="55" t="s">
        <v>71</v>
      </c>
      <c r="BC59" s="55" t="s">
        <v>71</v>
      </c>
      <c r="BD59" s="55" t="s">
        <v>71</v>
      </c>
      <c r="BE59" s="55" t="s">
        <v>71</v>
      </c>
      <c r="BF59" s="55" t="s">
        <v>71</v>
      </c>
      <c r="BG59" s="55" t="s">
        <v>69</v>
      </c>
      <c r="BH59" s="55" t="s">
        <v>69</v>
      </c>
      <c r="BI59" s="56">
        <f>IF(BJ59=AR59,1,0)</f>
        <v>1</v>
      </c>
      <c r="BJ59" s="56" t="s">
        <v>144</v>
      </c>
      <c r="BK59" s="60">
        <v>0.787020500587154</v>
      </c>
      <c r="BL59" s="60">
        <v>0.80960352765802701</v>
      </c>
      <c r="BM59" s="60">
        <v>-0.55493717754498595</v>
      </c>
      <c r="BN59" s="60">
        <v>-0.43438129984824803</v>
      </c>
      <c r="BO59" s="60">
        <v>0.46149701993929099</v>
      </c>
      <c r="BP59" s="60">
        <v>0.43634444231819097</v>
      </c>
      <c r="BQ59" s="60">
        <v>0.80708203170917503</v>
      </c>
      <c r="BR59" s="60">
        <v>0.83278994643985804</v>
      </c>
      <c r="BS59" s="56" t="s">
        <v>69</v>
      </c>
      <c r="BT59" s="56" t="s">
        <v>71</v>
      </c>
      <c r="BU59" s="56" t="s">
        <v>71</v>
      </c>
      <c r="BV59" s="56" t="s">
        <v>71</v>
      </c>
      <c r="BW59" s="56" t="s">
        <v>71</v>
      </c>
      <c r="BX59" s="56" t="s">
        <v>71</v>
      </c>
      <c r="BY59" s="56" t="s">
        <v>69</v>
      </c>
      <c r="BZ59" s="56" t="s">
        <v>69</v>
      </c>
    </row>
    <row r="61" spans="1:78" s="30" customFormat="1" x14ac:dyDescent="0.3">
      <c r="A61" s="36">
        <v>14180300</v>
      </c>
      <c r="B61" s="36">
        <v>23780557</v>
      </c>
      <c r="C61" s="30" t="s">
        <v>139</v>
      </c>
      <c r="D61" s="30" t="s">
        <v>151</v>
      </c>
      <c r="E61" s="30" t="s">
        <v>163</v>
      </c>
      <c r="F61" s="63">
        <v>3.2</v>
      </c>
      <c r="G61" s="24">
        <v>-0.1</v>
      </c>
      <c r="H61" s="24" t="str">
        <f>IF(G61&gt;0.8,"VG",IF(G61&gt;0.7,"G",IF(G61&gt;0.45,"S","NS")))</f>
        <v>NS</v>
      </c>
      <c r="I61" s="24" t="str">
        <f>AI61</f>
        <v>G</v>
      </c>
      <c r="J61" s="24" t="str">
        <f>BB61</f>
        <v>VG</v>
      </c>
      <c r="K61" s="24" t="str">
        <f>BT61</f>
        <v>VG</v>
      </c>
      <c r="L61" s="25">
        <v>0.48699999999999999</v>
      </c>
      <c r="M61" s="24" t="str">
        <f>IF(ABS(L61)&lt;5%,"VG",IF(ABS(L61)&lt;10%,"G",IF(ABS(L61)&lt;15%,"S","NS")))</f>
        <v>NS</v>
      </c>
      <c r="N61" s="24" t="str">
        <f t="shared" ref="N61" si="375">AO61</f>
        <v>G</v>
      </c>
      <c r="O61" s="24" t="str">
        <f>BD61</f>
        <v>VG</v>
      </c>
      <c r="P61" s="24" t="str">
        <f t="shared" ref="P61" si="376">BY61</f>
        <v>G</v>
      </c>
      <c r="Q61" s="24">
        <v>0.88</v>
      </c>
      <c r="R61" s="24" t="str">
        <f>IF(Q61&lt;=0.5,"VG",IF(Q61&lt;=0.6,"G",IF(Q61&lt;=0.7,"S","NS")))</f>
        <v>NS</v>
      </c>
      <c r="S61" s="24" t="str">
        <f>AN61</f>
        <v>G</v>
      </c>
      <c r="T61" s="24" t="str">
        <f>BF61</f>
        <v>VG</v>
      </c>
      <c r="U61" s="24" t="str">
        <f>BX61</f>
        <v>VG</v>
      </c>
      <c r="V61" s="24">
        <v>0.89600000000000002</v>
      </c>
      <c r="W61" s="24" t="str">
        <f>IF(V61&gt;0.85,"VG",IF(V61&gt;0.75,"G",IF(V61&gt;0.6,"S","NS")))</f>
        <v>VG</v>
      </c>
      <c r="X61" s="24" t="str">
        <f>AP61</f>
        <v>G</v>
      </c>
      <c r="Y61" s="24" t="str">
        <f>BH61</f>
        <v>G</v>
      </c>
      <c r="Z61" s="24" t="str">
        <f>BZ61</f>
        <v>G</v>
      </c>
      <c r="AA61" s="33">
        <v>0.78559090771131102</v>
      </c>
      <c r="AB61" s="33">
        <v>0.743003391024046</v>
      </c>
      <c r="AC61" s="33">
        <v>0.156726259303444</v>
      </c>
      <c r="AD61" s="33">
        <v>-2.8715013968540202</v>
      </c>
      <c r="AE61" s="33">
        <v>0.46304329418391199</v>
      </c>
      <c r="AF61" s="33">
        <v>0.50694832969046599</v>
      </c>
      <c r="AG61" s="33">
        <v>0.80859592164628602</v>
      </c>
      <c r="AH61" s="33">
        <v>0.76093468281902699</v>
      </c>
      <c r="AI61" s="36" t="s">
        <v>69</v>
      </c>
      <c r="AJ61" s="36" t="s">
        <v>69</v>
      </c>
      <c r="AK61" s="36" t="s">
        <v>71</v>
      </c>
      <c r="AL61" s="36" t="s">
        <v>71</v>
      </c>
      <c r="AM61" s="36" t="s">
        <v>71</v>
      </c>
      <c r="AN61" s="36" t="s">
        <v>69</v>
      </c>
      <c r="AO61" s="36" t="s">
        <v>69</v>
      </c>
      <c r="AP61" s="36" t="s">
        <v>69</v>
      </c>
      <c r="AR61" s="64" t="s">
        <v>144</v>
      </c>
      <c r="AS61" s="33">
        <v>0.79217245212859</v>
      </c>
      <c r="AT61" s="33">
        <v>0.81291601289947302</v>
      </c>
      <c r="AU61" s="33">
        <v>-2.5766189767210399</v>
      </c>
      <c r="AV61" s="33">
        <v>-1.88345517232321</v>
      </c>
      <c r="AW61" s="33">
        <v>0.45588106768258102</v>
      </c>
      <c r="AX61" s="33">
        <v>0.432532064823554</v>
      </c>
      <c r="AY61" s="33">
        <v>0.81724997374330399</v>
      </c>
      <c r="AZ61" s="33">
        <v>0.84176100323151803</v>
      </c>
      <c r="BA61" s="36" t="s">
        <v>69</v>
      </c>
      <c r="BB61" s="36" t="s">
        <v>71</v>
      </c>
      <c r="BC61" s="36" t="s">
        <v>71</v>
      </c>
      <c r="BD61" s="36" t="s">
        <v>71</v>
      </c>
      <c r="BE61" s="36" t="s">
        <v>71</v>
      </c>
      <c r="BF61" s="36" t="s">
        <v>71</v>
      </c>
      <c r="BG61" s="36" t="s">
        <v>69</v>
      </c>
      <c r="BH61" s="36" t="s">
        <v>69</v>
      </c>
      <c r="BI61" s="30">
        <f>IF(BJ61=AR61,1,0)</f>
        <v>1</v>
      </c>
      <c r="BJ61" s="30" t="s">
        <v>144</v>
      </c>
      <c r="BK61" s="33">
        <v>0.787020500587154</v>
      </c>
      <c r="BL61" s="33">
        <v>0.80960352765802701</v>
      </c>
      <c r="BM61" s="33">
        <v>-0.55493717754498595</v>
      </c>
      <c r="BN61" s="33">
        <v>-0.43438129984824803</v>
      </c>
      <c r="BO61" s="33">
        <v>0.46149701993929099</v>
      </c>
      <c r="BP61" s="33">
        <v>0.43634444231819097</v>
      </c>
      <c r="BQ61" s="33">
        <v>0.80708203170917503</v>
      </c>
      <c r="BR61" s="33">
        <v>0.83278994643985804</v>
      </c>
      <c r="BS61" s="30" t="s">
        <v>69</v>
      </c>
      <c r="BT61" s="30" t="s">
        <v>71</v>
      </c>
      <c r="BU61" s="30" t="s">
        <v>71</v>
      </c>
      <c r="BV61" s="30" t="s">
        <v>71</v>
      </c>
      <c r="BW61" s="30" t="s">
        <v>71</v>
      </c>
      <c r="BX61" s="30" t="s">
        <v>71</v>
      </c>
      <c r="BY61" s="30" t="s">
        <v>69</v>
      </c>
      <c r="BZ61" s="30" t="s">
        <v>69</v>
      </c>
    </row>
    <row r="62" spans="1:78" s="30" customFormat="1" x14ac:dyDescent="0.3">
      <c r="A62" s="36">
        <v>14180300</v>
      </c>
      <c r="B62" s="36">
        <v>23780557</v>
      </c>
      <c r="C62" s="30" t="s">
        <v>139</v>
      </c>
      <c r="D62" s="30" t="s">
        <v>184</v>
      </c>
      <c r="E62" s="30" t="s">
        <v>186</v>
      </c>
      <c r="F62" s="63">
        <v>3.8</v>
      </c>
      <c r="G62" s="24">
        <v>-0.6</v>
      </c>
      <c r="H62" s="24" t="str">
        <f>IF(G62&gt;0.8,"VG",IF(G62&gt;0.7,"G",IF(G62&gt;0.45,"S","NS")))</f>
        <v>NS</v>
      </c>
      <c r="I62" s="24" t="str">
        <f>AI62</f>
        <v>G</v>
      </c>
      <c r="J62" s="24" t="str">
        <f>BB62</f>
        <v>VG</v>
      </c>
      <c r="K62" s="24" t="str">
        <f>BT62</f>
        <v>VG</v>
      </c>
      <c r="L62" s="25">
        <v>0.68300000000000005</v>
      </c>
      <c r="M62" s="24" t="str">
        <f>IF(ABS(L62)&lt;5%,"VG",IF(ABS(L62)&lt;10%,"G",IF(ABS(L62)&lt;15%,"S","NS")))</f>
        <v>NS</v>
      </c>
      <c r="N62" s="24" t="str">
        <f t="shared" ref="N62" si="377">AO62</f>
        <v>G</v>
      </c>
      <c r="O62" s="24" t="str">
        <f>BD62</f>
        <v>VG</v>
      </c>
      <c r="P62" s="24" t="str">
        <f t="shared" ref="P62" si="378">BY62</f>
        <v>G</v>
      </c>
      <c r="Q62" s="24">
        <v>0.99</v>
      </c>
      <c r="R62" s="24" t="str">
        <f>IF(Q62&lt;=0.5,"VG",IF(Q62&lt;=0.6,"G",IF(Q62&lt;=0.7,"S","NS")))</f>
        <v>NS</v>
      </c>
      <c r="S62" s="24" t="str">
        <f>AN62</f>
        <v>G</v>
      </c>
      <c r="T62" s="24" t="str">
        <f>BF62</f>
        <v>VG</v>
      </c>
      <c r="U62" s="24" t="str">
        <f>BX62</f>
        <v>VG</v>
      </c>
      <c r="V62" s="24">
        <v>0.112</v>
      </c>
      <c r="W62" s="24" t="str">
        <f>IF(V62&gt;0.85,"VG",IF(V62&gt;0.75,"G",IF(V62&gt;0.6,"S","NS")))</f>
        <v>NS</v>
      </c>
      <c r="X62" s="24" t="str">
        <f>AP62</f>
        <v>G</v>
      </c>
      <c r="Y62" s="24" t="str">
        <f>BH62</f>
        <v>G</v>
      </c>
      <c r="Z62" s="24" t="str">
        <f>BZ62</f>
        <v>G</v>
      </c>
      <c r="AA62" s="33">
        <v>0.78559090771131102</v>
      </c>
      <c r="AB62" s="33">
        <v>0.743003391024046</v>
      </c>
      <c r="AC62" s="33">
        <v>0.156726259303444</v>
      </c>
      <c r="AD62" s="33">
        <v>-2.8715013968540202</v>
      </c>
      <c r="AE62" s="33">
        <v>0.46304329418391199</v>
      </c>
      <c r="AF62" s="33">
        <v>0.50694832969046599</v>
      </c>
      <c r="AG62" s="33">
        <v>0.80859592164628602</v>
      </c>
      <c r="AH62" s="33">
        <v>0.76093468281902699</v>
      </c>
      <c r="AI62" s="36" t="s">
        <v>69</v>
      </c>
      <c r="AJ62" s="36" t="s">
        <v>69</v>
      </c>
      <c r="AK62" s="36" t="s">
        <v>71</v>
      </c>
      <c r="AL62" s="36" t="s">
        <v>71</v>
      </c>
      <c r="AM62" s="36" t="s">
        <v>71</v>
      </c>
      <c r="AN62" s="36" t="s">
        <v>69</v>
      </c>
      <c r="AO62" s="36" t="s">
        <v>69</v>
      </c>
      <c r="AP62" s="36" t="s">
        <v>69</v>
      </c>
      <c r="AR62" s="64" t="s">
        <v>144</v>
      </c>
      <c r="AS62" s="33">
        <v>0.79217245212859</v>
      </c>
      <c r="AT62" s="33">
        <v>0.81291601289947302</v>
      </c>
      <c r="AU62" s="33">
        <v>-2.5766189767210399</v>
      </c>
      <c r="AV62" s="33">
        <v>-1.88345517232321</v>
      </c>
      <c r="AW62" s="33">
        <v>0.45588106768258102</v>
      </c>
      <c r="AX62" s="33">
        <v>0.432532064823554</v>
      </c>
      <c r="AY62" s="33">
        <v>0.81724997374330399</v>
      </c>
      <c r="AZ62" s="33">
        <v>0.84176100323151803</v>
      </c>
      <c r="BA62" s="36" t="s">
        <v>69</v>
      </c>
      <c r="BB62" s="36" t="s">
        <v>71</v>
      </c>
      <c r="BC62" s="36" t="s">
        <v>71</v>
      </c>
      <c r="BD62" s="36" t="s">
        <v>71</v>
      </c>
      <c r="BE62" s="36" t="s">
        <v>71</v>
      </c>
      <c r="BF62" s="36" t="s">
        <v>71</v>
      </c>
      <c r="BG62" s="36" t="s">
        <v>69</v>
      </c>
      <c r="BH62" s="36" t="s">
        <v>69</v>
      </c>
      <c r="BI62" s="30">
        <f>IF(BJ62=AR62,1,0)</f>
        <v>1</v>
      </c>
      <c r="BJ62" s="30" t="s">
        <v>144</v>
      </c>
      <c r="BK62" s="33">
        <v>0.787020500587154</v>
      </c>
      <c r="BL62" s="33">
        <v>0.80960352765802701</v>
      </c>
      <c r="BM62" s="33">
        <v>-0.55493717754498595</v>
      </c>
      <c r="BN62" s="33">
        <v>-0.43438129984824803</v>
      </c>
      <c r="BO62" s="33">
        <v>0.46149701993929099</v>
      </c>
      <c r="BP62" s="33">
        <v>0.43634444231819097</v>
      </c>
      <c r="BQ62" s="33">
        <v>0.80708203170917503</v>
      </c>
      <c r="BR62" s="33">
        <v>0.83278994643985804</v>
      </c>
      <c r="BS62" s="30" t="s">
        <v>69</v>
      </c>
      <c r="BT62" s="30" t="s">
        <v>71</v>
      </c>
      <c r="BU62" s="30" t="s">
        <v>71</v>
      </c>
      <c r="BV62" s="30" t="s">
        <v>71</v>
      </c>
      <c r="BW62" s="30" t="s">
        <v>71</v>
      </c>
      <c r="BX62" s="30" t="s">
        <v>71</v>
      </c>
      <c r="BY62" s="30" t="s">
        <v>69</v>
      </c>
      <c r="BZ62" s="30" t="s">
        <v>69</v>
      </c>
    </row>
    <row r="64" spans="1:78" s="30" customFormat="1" x14ac:dyDescent="0.3">
      <c r="A64" s="36">
        <v>14181500</v>
      </c>
      <c r="B64" s="36">
        <v>23780511</v>
      </c>
      <c r="C64" s="30" t="s">
        <v>140</v>
      </c>
      <c r="D64" s="30" t="s">
        <v>151</v>
      </c>
      <c r="E64" s="30" t="s">
        <v>154</v>
      </c>
      <c r="F64" s="63">
        <v>3.1</v>
      </c>
      <c r="G64" s="24">
        <v>-0.95</v>
      </c>
      <c r="H64" s="24" t="str">
        <f>IF(G64&gt;0.8,"VG",IF(G64&gt;0.7,"G",IF(G64&gt;0.45,"S","NS")))</f>
        <v>NS</v>
      </c>
      <c r="I64" s="24" t="str">
        <f>AI64</f>
        <v>S</v>
      </c>
      <c r="J64" s="24" t="str">
        <f>BB64</f>
        <v>G</v>
      </c>
      <c r="K64" s="24" t="str">
        <f>BT64</f>
        <v>G</v>
      </c>
      <c r="L64" s="25">
        <v>-0.26</v>
      </c>
      <c r="M64" s="24" t="str">
        <f>IF(ABS(L64)&lt;5%,"VG",IF(ABS(L64)&lt;10%,"G",IF(ABS(L64)&lt;15%,"S","NS")))</f>
        <v>NS</v>
      </c>
      <c r="N64" s="24" t="str">
        <f t="shared" ref="N64" si="379">AO64</f>
        <v>S</v>
      </c>
      <c r="O64" s="24" t="str">
        <f>BD64</f>
        <v>VG</v>
      </c>
      <c r="P64" s="24" t="str">
        <f t="shared" ref="P64" si="380">BY64</f>
        <v>S</v>
      </c>
      <c r="Q64" s="24">
        <v>1</v>
      </c>
      <c r="R64" s="24" t="str">
        <f>IF(Q64&lt;=0.5,"VG",IF(Q64&lt;=0.6,"G",IF(Q64&lt;=0.7,"S","NS")))</f>
        <v>NS</v>
      </c>
      <c r="S64" s="24" t="str">
        <f>AN64</f>
        <v>S</v>
      </c>
      <c r="T64" s="24" t="str">
        <f>BF64</f>
        <v>VG</v>
      </c>
      <c r="U64" s="24" t="str">
        <f>BX64</f>
        <v>G</v>
      </c>
      <c r="V64" s="24">
        <v>0.82</v>
      </c>
      <c r="W64" s="24" t="str">
        <f>IF(V64&gt;0.85,"VG",IF(V64&gt;0.75,"G",IF(V64&gt;0.6,"S","NS")))</f>
        <v>G</v>
      </c>
      <c r="X64" s="24" t="str">
        <f>AP64</f>
        <v>S</v>
      </c>
      <c r="Y64" s="24" t="str">
        <f>BH64</f>
        <v>G</v>
      </c>
      <c r="Z64" s="24" t="str">
        <f>BZ64</f>
        <v>G</v>
      </c>
      <c r="AA64" s="33">
        <v>0.69109243519114505</v>
      </c>
      <c r="AB64" s="33">
        <v>0.62165023500303696</v>
      </c>
      <c r="AC64" s="33">
        <v>10.4787403099045</v>
      </c>
      <c r="AD64" s="33">
        <v>7.7219855943986397</v>
      </c>
      <c r="AE64" s="33">
        <v>0.55579453470581697</v>
      </c>
      <c r="AF64" s="33">
        <v>0.61510142659317801</v>
      </c>
      <c r="AG64" s="33">
        <v>0.72886052202951401</v>
      </c>
      <c r="AH64" s="33">
        <v>0.64513479012133601</v>
      </c>
      <c r="AI64" s="36" t="s">
        <v>70</v>
      </c>
      <c r="AJ64" s="36" t="s">
        <v>70</v>
      </c>
      <c r="AK64" s="36" t="s">
        <v>70</v>
      </c>
      <c r="AL64" s="36" t="s">
        <v>69</v>
      </c>
      <c r="AM64" s="36" t="s">
        <v>69</v>
      </c>
      <c r="AN64" s="36" t="s">
        <v>70</v>
      </c>
      <c r="AO64" s="36" t="s">
        <v>70</v>
      </c>
      <c r="AP64" s="36" t="s">
        <v>70</v>
      </c>
      <c r="AR64" s="64" t="s">
        <v>146</v>
      </c>
      <c r="AS64" s="33">
        <v>0.75229751907846798</v>
      </c>
      <c r="AT64" s="33">
        <v>0.76269557040214098</v>
      </c>
      <c r="AU64" s="33">
        <v>3.1623402801754099</v>
      </c>
      <c r="AV64" s="33">
        <v>3.8566207023999799</v>
      </c>
      <c r="AW64" s="33">
        <v>0.49769717793205498</v>
      </c>
      <c r="AX64" s="33">
        <v>0.48713902491779398</v>
      </c>
      <c r="AY64" s="33">
        <v>0.75643889114145302</v>
      </c>
      <c r="AZ64" s="33">
        <v>0.76791357762864898</v>
      </c>
      <c r="BA64" s="36" t="s">
        <v>69</v>
      </c>
      <c r="BB64" s="36" t="s">
        <v>69</v>
      </c>
      <c r="BC64" s="36" t="s">
        <v>71</v>
      </c>
      <c r="BD64" s="36" t="s">
        <v>71</v>
      </c>
      <c r="BE64" s="36" t="s">
        <v>71</v>
      </c>
      <c r="BF64" s="36" t="s">
        <v>71</v>
      </c>
      <c r="BG64" s="36" t="s">
        <v>69</v>
      </c>
      <c r="BH64" s="36" t="s">
        <v>69</v>
      </c>
      <c r="BI64" s="30">
        <f t="shared" ref="BI64" si="381">IF(BJ64=AR64,1,0)</f>
        <v>1</v>
      </c>
      <c r="BJ64" s="30" t="s">
        <v>146</v>
      </c>
      <c r="BK64" s="33">
        <v>0.69800656713076403</v>
      </c>
      <c r="BL64" s="33">
        <v>0.71745708736268099</v>
      </c>
      <c r="BM64" s="33">
        <v>10.1204637227085</v>
      </c>
      <c r="BN64" s="33">
        <v>9.7055296365984791</v>
      </c>
      <c r="BO64" s="33">
        <v>0.549539291469896</v>
      </c>
      <c r="BP64" s="33">
        <v>0.531547657917255</v>
      </c>
      <c r="BQ64" s="33">
        <v>0.73301234562413198</v>
      </c>
      <c r="BR64" s="33">
        <v>0.75112955584275898</v>
      </c>
      <c r="BS64" s="30" t="s">
        <v>70</v>
      </c>
      <c r="BT64" s="30" t="s">
        <v>69</v>
      </c>
      <c r="BU64" s="30" t="s">
        <v>70</v>
      </c>
      <c r="BV64" s="30" t="s">
        <v>69</v>
      </c>
      <c r="BW64" s="30" t="s">
        <v>69</v>
      </c>
      <c r="BX64" s="30" t="s">
        <v>69</v>
      </c>
      <c r="BY64" s="30" t="s">
        <v>70</v>
      </c>
      <c r="BZ64" s="30" t="s">
        <v>69</v>
      </c>
    </row>
    <row r="65" spans="1:78" s="30" customFormat="1" x14ac:dyDescent="0.3">
      <c r="A65" s="36">
        <v>14181500</v>
      </c>
      <c r="B65" s="36">
        <v>23780511</v>
      </c>
      <c r="C65" s="30" t="s">
        <v>140</v>
      </c>
      <c r="D65" s="30" t="s">
        <v>184</v>
      </c>
      <c r="E65" s="30" t="s">
        <v>187</v>
      </c>
      <c r="F65" s="63">
        <v>2</v>
      </c>
      <c r="G65" s="24">
        <v>0.38</v>
      </c>
      <c r="H65" s="24" t="str">
        <f>IF(G65&gt;0.8,"VG",IF(G65&gt;0.7,"G",IF(G65&gt;0.45,"S","NS")))</f>
        <v>NS</v>
      </c>
      <c r="I65" s="24" t="str">
        <f>AI65</f>
        <v>S</v>
      </c>
      <c r="J65" s="24" t="str">
        <f>BB65</f>
        <v>G</v>
      </c>
      <c r="K65" s="24" t="str">
        <f>BT65</f>
        <v>G</v>
      </c>
      <c r="L65" s="25">
        <v>0.29299999999999998</v>
      </c>
      <c r="M65" s="24" t="str">
        <f>IF(ABS(L65)&lt;5%,"VG",IF(ABS(L65)&lt;10%,"G",IF(ABS(L65)&lt;15%,"S","NS")))</f>
        <v>NS</v>
      </c>
      <c r="N65" s="24" t="str">
        <f t="shared" ref="N65" si="382">AO65</f>
        <v>S</v>
      </c>
      <c r="O65" s="24" t="str">
        <f>BD65</f>
        <v>VG</v>
      </c>
      <c r="P65" s="24" t="str">
        <f t="shared" ref="P65" si="383">BY65</f>
        <v>S</v>
      </c>
      <c r="Q65" s="24">
        <v>0.67</v>
      </c>
      <c r="R65" s="24" t="str">
        <f>IF(Q65&lt;=0.5,"VG",IF(Q65&lt;=0.6,"G",IF(Q65&lt;=0.7,"S","NS")))</f>
        <v>S</v>
      </c>
      <c r="S65" s="24" t="str">
        <f>AN65</f>
        <v>S</v>
      </c>
      <c r="T65" s="24" t="str">
        <f>BF65</f>
        <v>VG</v>
      </c>
      <c r="U65" s="24" t="str">
        <f>BX65</f>
        <v>G</v>
      </c>
      <c r="V65" s="24">
        <v>0.83599999999999997</v>
      </c>
      <c r="W65" s="24" t="str">
        <f>IF(V65&gt;0.85,"VG",IF(V65&gt;0.75,"G",IF(V65&gt;0.6,"S","NS")))</f>
        <v>G</v>
      </c>
      <c r="X65" s="24" t="str">
        <f>AP65</f>
        <v>S</v>
      </c>
      <c r="Y65" s="24" t="str">
        <f>BH65</f>
        <v>G</v>
      </c>
      <c r="Z65" s="24" t="str">
        <f>BZ65</f>
        <v>G</v>
      </c>
      <c r="AA65" s="33">
        <v>0.69109243519114505</v>
      </c>
      <c r="AB65" s="33">
        <v>0.62165023500303696</v>
      </c>
      <c r="AC65" s="33">
        <v>10.4787403099045</v>
      </c>
      <c r="AD65" s="33">
        <v>7.7219855943986397</v>
      </c>
      <c r="AE65" s="33">
        <v>0.55579453470581697</v>
      </c>
      <c r="AF65" s="33">
        <v>0.61510142659317801</v>
      </c>
      <c r="AG65" s="33">
        <v>0.72886052202951401</v>
      </c>
      <c r="AH65" s="33">
        <v>0.64513479012133601</v>
      </c>
      <c r="AI65" s="36" t="s">
        <v>70</v>
      </c>
      <c r="AJ65" s="36" t="s">
        <v>70</v>
      </c>
      <c r="AK65" s="36" t="s">
        <v>70</v>
      </c>
      <c r="AL65" s="36" t="s">
        <v>69</v>
      </c>
      <c r="AM65" s="36" t="s">
        <v>69</v>
      </c>
      <c r="AN65" s="36" t="s">
        <v>70</v>
      </c>
      <c r="AO65" s="36" t="s">
        <v>70</v>
      </c>
      <c r="AP65" s="36" t="s">
        <v>70</v>
      </c>
      <c r="AR65" s="64" t="s">
        <v>146</v>
      </c>
      <c r="AS65" s="33">
        <v>0.75229751907846798</v>
      </c>
      <c r="AT65" s="33">
        <v>0.76269557040214098</v>
      </c>
      <c r="AU65" s="33">
        <v>3.1623402801754099</v>
      </c>
      <c r="AV65" s="33">
        <v>3.8566207023999799</v>
      </c>
      <c r="AW65" s="33">
        <v>0.49769717793205498</v>
      </c>
      <c r="AX65" s="33">
        <v>0.48713902491779398</v>
      </c>
      <c r="AY65" s="33">
        <v>0.75643889114145302</v>
      </c>
      <c r="AZ65" s="33">
        <v>0.76791357762864898</v>
      </c>
      <c r="BA65" s="36" t="s">
        <v>69</v>
      </c>
      <c r="BB65" s="36" t="s">
        <v>69</v>
      </c>
      <c r="BC65" s="36" t="s">
        <v>71</v>
      </c>
      <c r="BD65" s="36" t="s">
        <v>71</v>
      </c>
      <c r="BE65" s="36" t="s">
        <v>71</v>
      </c>
      <c r="BF65" s="36" t="s">
        <v>71</v>
      </c>
      <c r="BG65" s="36" t="s">
        <v>69</v>
      </c>
      <c r="BH65" s="36" t="s">
        <v>69</v>
      </c>
      <c r="BI65" s="30">
        <f t="shared" ref="BI65" si="384">IF(BJ65=AR65,1,0)</f>
        <v>1</v>
      </c>
      <c r="BJ65" s="30" t="s">
        <v>146</v>
      </c>
      <c r="BK65" s="33">
        <v>0.69800656713076403</v>
      </c>
      <c r="BL65" s="33">
        <v>0.71745708736268099</v>
      </c>
      <c r="BM65" s="33">
        <v>10.1204637227085</v>
      </c>
      <c r="BN65" s="33">
        <v>9.7055296365984791</v>
      </c>
      <c r="BO65" s="33">
        <v>0.549539291469896</v>
      </c>
      <c r="BP65" s="33">
        <v>0.531547657917255</v>
      </c>
      <c r="BQ65" s="33">
        <v>0.73301234562413198</v>
      </c>
      <c r="BR65" s="33">
        <v>0.75112955584275898</v>
      </c>
      <c r="BS65" s="30" t="s">
        <v>70</v>
      </c>
      <c r="BT65" s="30" t="s">
        <v>69</v>
      </c>
      <c r="BU65" s="30" t="s">
        <v>70</v>
      </c>
      <c r="BV65" s="30" t="s">
        <v>69</v>
      </c>
      <c r="BW65" s="30" t="s">
        <v>69</v>
      </c>
      <c r="BX65" s="30" t="s">
        <v>69</v>
      </c>
      <c r="BY65" s="30" t="s">
        <v>70</v>
      </c>
      <c r="BZ65" s="30" t="s">
        <v>69</v>
      </c>
    </row>
    <row r="67" spans="1:78" s="30" customFormat="1" x14ac:dyDescent="0.3">
      <c r="A67" s="36">
        <v>14182500</v>
      </c>
      <c r="B67" s="36">
        <v>23780805</v>
      </c>
      <c r="C67" s="30" t="s">
        <v>141</v>
      </c>
      <c r="D67" s="30" t="s">
        <v>151</v>
      </c>
      <c r="E67" s="30" t="s">
        <v>155</v>
      </c>
      <c r="F67" s="63">
        <v>3.6</v>
      </c>
      <c r="G67" s="24">
        <v>-0.04</v>
      </c>
      <c r="H67" s="24" t="str">
        <f>IF(G67&gt;0.8,"VG",IF(G67&gt;0.7,"G",IF(G67&gt;0.45,"S","NS")))</f>
        <v>NS</v>
      </c>
      <c r="I67" s="24" t="str">
        <f>AI67</f>
        <v>S</v>
      </c>
      <c r="J67" s="24" t="str">
        <f>BB67</f>
        <v>S</v>
      </c>
      <c r="K67" s="24" t="str">
        <f>BT67</f>
        <v>S</v>
      </c>
      <c r="L67" s="25">
        <v>0.50900000000000001</v>
      </c>
      <c r="M67" s="24" t="str">
        <f>IF(ABS(L67)&lt;5%,"VG",IF(ABS(L67)&lt;10%,"G",IF(ABS(L67)&lt;15%,"S","NS")))</f>
        <v>NS</v>
      </c>
      <c r="N67" s="24" t="str">
        <f t="shared" ref="N67" si="385">AO67</f>
        <v>VG</v>
      </c>
      <c r="O67" s="24" t="str">
        <f>BD67</f>
        <v>NS</v>
      </c>
      <c r="P67" s="24" t="str">
        <f t="shared" ref="P67" si="386">BY67</f>
        <v>VG</v>
      </c>
      <c r="Q67" s="24">
        <v>0.83</v>
      </c>
      <c r="R67" s="24" t="str">
        <f>IF(Q67&lt;=0.5,"VG",IF(Q67&lt;=0.6,"G",IF(Q67&lt;=0.7,"S","NS")))</f>
        <v>NS</v>
      </c>
      <c r="S67" s="24" t="str">
        <f>AN67</f>
        <v>S</v>
      </c>
      <c r="T67" s="24" t="str">
        <f>BF67</f>
        <v>S</v>
      </c>
      <c r="U67" s="24" t="str">
        <f>BX67</f>
        <v>S</v>
      </c>
      <c r="V67" s="24">
        <v>0.57999999999999996</v>
      </c>
      <c r="W67" s="24" t="str">
        <f>IF(V67&gt;0.85,"VG",IF(V67&gt;0.75,"G",IF(V67&gt;0.6,"S","NS")))</f>
        <v>NS</v>
      </c>
      <c r="X67" s="24" t="str">
        <f>AP67</f>
        <v>G</v>
      </c>
      <c r="Y67" s="24" t="str">
        <f>BH67</f>
        <v>VG</v>
      </c>
      <c r="Z67" s="24" t="str">
        <f>BZ67</f>
        <v>VG</v>
      </c>
      <c r="AA67" s="33">
        <v>0.535923319643546</v>
      </c>
      <c r="AB67" s="33">
        <v>0.54027386729737004</v>
      </c>
      <c r="AC67" s="33">
        <v>38.385922260563298</v>
      </c>
      <c r="AD67" s="33">
        <v>34.925235199023199</v>
      </c>
      <c r="AE67" s="33">
        <v>0.68123173763151501</v>
      </c>
      <c r="AF67" s="33">
        <v>0.67803107060268997</v>
      </c>
      <c r="AG67" s="33">
        <v>0.89656751071997598</v>
      </c>
      <c r="AH67" s="33">
        <v>0.81040885140585495</v>
      </c>
      <c r="AI67" s="36" t="s">
        <v>70</v>
      </c>
      <c r="AJ67" s="36" t="s">
        <v>70</v>
      </c>
      <c r="AK67" s="36" t="s">
        <v>68</v>
      </c>
      <c r="AL67" s="36" t="s">
        <v>68</v>
      </c>
      <c r="AM67" s="36" t="s">
        <v>70</v>
      </c>
      <c r="AN67" s="36" t="s">
        <v>70</v>
      </c>
      <c r="AO67" s="36" t="s">
        <v>71</v>
      </c>
      <c r="AP67" s="36" t="s">
        <v>69</v>
      </c>
      <c r="AR67" s="64" t="s">
        <v>147</v>
      </c>
      <c r="AS67" s="33">
        <v>0.58536063766689905</v>
      </c>
      <c r="AT67" s="33">
        <v>0.59272982781481798</v>
      </c>
      <c r="AU67" s="33">
        <v>33.469692203266703</v>
      </c>
      <c r="AV67" s="33">
        <v>33.364055411436802</v>
      </c>
      <c r="AW67" s="33">
        <v>0.64392496638436203</v>
      </c>
      <c r="AX67" s="33">
        <v>0.63817722631349205</v>
      </c>
      <c r="AY67" s="33">
        <v>0.86206359381770803</v>
      </c>
      <c r="AZ67" s="33">
        <v>0.87097721664626104</v>
      </c>
      <c r="BA67" s="36" t="s">
        <v>70</v>
      </c>
      <c r="BB67" s="36" t="s">
        <v>70</v>
      </c>
      <c r="BC67" s="36" t="s">
        <v>68</v>
      </c>
      <c r="BD67" s="36" t="s">
        <v>68</v>
      </c>
      <c r="BE67" s="36" t="s">
        <v>70</v>
      </c>
      <c r="BF67" s="36" t="s">
        <v>70</v>
      </c>
      <c r="BG67" s="36" t="s">
        <v>71</v>
      </c>
      <c r="BH67" s="36" t="s">
        <v>71</v>
      </c>
      <c r="BI67" s="30">
        <f t="shared" ref="BI67" si="387">IF(BJ67=AR67,1,0)</f>
        <v>1</v>
      </c>
      <c r="BJ67" s="30" t="s">
        <v>147</v>
      </c>
      <c r="BK67" s="33">
        <v>0.54378322653536504</v>
      </c>
      <c r="BL67" s="33">
        <v>0.55855572720182001</v>
      </c>
      <c r="BM67" s="33">
        <v>38.038808598584602</v>
      </c>
      <c r="BN67" s="33">
        <v>37.220206783194897</v>
      </c>
      <c r="BO67" s="33">
        <v>0.67543820847257097</v>
      </c>
      <c r="BP67" s="33">
        <v>0.66441272775149296</v>
      </c>
      <c r="BQ67" s="33">
        <v>0.89330690129327395</v>
      </c>
      <c r="BR67" s="33">
        <v>0.89525479032905397</v>
      </c>
      <c r="BS67" s="30" t="s">
        <v>70</v>
      </c>
      <c r="BT67" s="30" t="s">
        <v>70</v>
      </c>
      <c r="BU67" s="30" t="s">
        <v>68</v>
      </c>
      <c r="BV67" s="30" t="s">
        <v>68</v>
      </c>
      <c r="BW67" s="30" t="s">
        <v>70</v>
      </c>
      <c r="BX67" s="30" t="s">
        <v>70</v>
      </c>
      <c r="BY67" s="30" t="s">
        <v>71</v>
      </c>
      <c r="BZ67" s="30" t="s">
        <v>71</v>
      </c>
    </row>
    <row r="68" spans="1:78" s="30" customFormat="1" x14ac:dyDescent="0.3">
      <c r="A68" s="36">
        <v>14182500</v>
      </c>
      <c r="B68" s="36">
        <v>23780805</v>
      </c>
      <c r="C68" s="30" t="s">
        <v>141</v>
      </c>
      <c r="D68" s="30" t="s">
        <v>184</v>
      </c>
      <c r="E68" s="30" t="s">
        <v>188</v>
      </c>
      <c r="F68" s="63"/>
      <c r="G68" s="24"/>
      <c r="H68" s="24" t="str">
        <f>IF(G68&gt;0.8,"VG",IF(G68&gt;0.7,"G",IF(G68&gt;0.45,"S","NS")))</f>
        <v>NS</v>
      </c>
      <c r="I68" s="24" t="str">
        <f>AI68</f>
        <v>S</v>
      </c>
      <c r="J68" s="24" t="str">
        <f>BB68</f>
        <v>S</v>
      </c>
      <c r="K68" s="24" t="str">
        <f>BT68</f>
        <v>S</v>
      </c>
      <c r="L68" s="25"/>
      <c r="M68" s="24" t="str">
        <f>IF(ABS(L68)&lt;5%,"VG",IF(ABS(L68)&lt;10%,"G",IF(ABS(L68)&lt;15%,"S","NS")))</f>
        <v>VG</v>
      </c>
      <c r="N68" s="24" t="str">
        <f t="shared" ref="N68" si="388">AO68</f>
        <v>VG</v>
      </c>
      <c r="O68" s="24" t="str">
        <f>BD68</f>
        <v>NS</v>
      </c>
      <c r="P68" s="24" t="str">
        <f t="shared" ref="P68" si="389">BY68</f>
        <v>VG</v>
      </c>
      <c r="Q68" s="24"/>
      <c r="R68" s="24" t="str">
        <f>IF(Q68&lt;=0.5,"VG",IF(Q68&lt;=0.6,"G",IF(Q68&lt;=0.7,"S","NS")))</f>
        <v>VG</v>
      </c>
      <c r="S68" s="24" t="str">
        <f>AN68</f>
        <v>S</v>
      </c>
      <c r="T68" s="24" t="str">
        <f>BF68</f>
        <v>S</v>
      </c>
      <c r="U68" s="24" t="str">
        <f>BX68</f>
        <v>S</v>
      </c>
      <c r="V68" s="24"/>
      <c r="W68" s="24" t="str">
        <f>IF(V68&gt;0.85,"VG",IF(V68&gt;0.75,"G",IF(V68&gt;0.6,"S","NS")))</f>
        <v>NS</v>
      </c>
      <c r="X68" s="24" t="str">
        <f>AP68</f>
        <v>G</v>
      </c>
      <c r="Y68" s="24" t="str">
        <f>BH68</f>
        <v>VG</v>
      </c>
      <c r="Z68" s="24" t="str">
        <f>BZ68</f>
        <v>VG</v>
      </c>
      <c r="AA68" s="33">
        <v>0.535923319643546</v>
      </c>
      <c r="AB68" s="33">
        <v>0.54027386729737004</v>
      </c>
      <c r="AC68" s="33">
        <v>38.385922260563298</v>
      </c>
      <c r="AD68" s="33">
        <v>34.925235199023199</v>
      </c>
      <c r="AE68" s="33">
        <v>0.68123173763151501</v>
      </c>
      <c r="AF68" s="33">
        <v>0.67803107060268997</v>
      </c>
      <c r="AG68" s="33">
        <v>0.89656751071997598</v>
      </c>
      <c r="AH68" s="33">
        <v>0.81040885140585495</v>
      </c>
      <c r="AI68" s="36" t="s">
        <v>70</v>
      </c>
      <c r="AJ68" s="36" t="s">
        <v>70</v>
      </c>
      <c r="AK68" s="36" t="s">
        <v>68</v>
      </c>
      <c r="AL68" s="36" t="s">
        <v>68</v>
      </c>
      <c r="AM68" s="36" t="s">
        <v>70</v>
      </c>
      <c r="AN68" s="36" t="s">
        <v>70</v>
      </c>
      <c r="AO68" s="36" t="s">
        <v>71</v>
      </c>
      <c r="AP68" s="36" t="s">
        <v>69</v>
      </c>
      <c r="AR68" s="64" t="s">
        <v>147</v>
      </c>
      <c r="AS68" s="33">
        <v>0.58536063766689905</v>
      </c>
      <c r="AT68" s="33">
        <v>0.59272982781481798</v>
      </c>
      <c r="AU68" s="33">
        <v>33.469692203266703</v>
      </c>
      <c r="AV68" s="33">
        <v>33.364055411436802</v>
      </c>
      <c r="AW68" s="33">
        <v>0.64392496638436203</v>
      </c>
      <c r="AX68" s="33">
        <v>0.63817722631349205</v>
      </c>
      <c r="AY68" s="33">
        <v>0.86206359381770803</v>
      </c>
      <c r="AZ68" s="33">
        <v>0.87097721664626104</v>
      </c>
      <c r="BA68" s="36" t="s">
        <v>70</v>
      </c>
      <c r="BB68" s="36" t="s">
        <v>70</v>
      </c>
      <c r="BC68" s="36" t="s">
        <v>68</v>
      </c>
      <c r="BD68" s="36" t="s">
        <v>68</v>
      </c>
      <c r="BE68" s="36" t="s">
        <v>70</v>
      </c>
      <c r="BF68" s="36" t="s">
        <v>70</v>
      </c>
      <c r="BG68" s="36" t="s">
        <v>71</v>
      </c>
      <c r="BH68" s="36" t="s">
        <v>71</v>
      </c>
      <c r="BI68" s="30">
        <f t="shared" ref="BI68" si="390">IF(BJ68=AR68,1,0)</f>
        <v>1</v>
      </c>
      <c r="BJ68" s="30" t="s">
        <v>147</v>
      </c>
      <c r="BK68" s="33">
        <v>0.54378322653536504</v>
      </c>
      <c r="BL68" s="33">
        <v>0.55855572720182001</v>
      </c>
      <c r="BM68" s="33">
        <v>38.038808598584602</v>
      </c>
      <c r="BN68" s="33">
        <v>37.220206783194897</v>
      </c>
      <c r="BO68" s="33">
        <v>0.67543820847257097</v>
      </c>
      <c r="BP68" s="33">
        <v>0.66441272775149296</v>
      </c>
      <c r="BQ68" s="33">
        <v>0.89330690129327395</v>
      </c>
      <c r="BR68" s="33">
        <v>0.89525479032905397</v>
      </c>
      <c r="BS68" s="30" t="s">
        <v>70</v>
      </c>
      <c r="BT68" s="30" t="s">
        <v>70</v>
      </c>
      <c r="BU68" s="30" t="s">
        <v>68</v>
      </c>
      <c r="BV68" s="30" t="s">
        <v>68</v>
      </c>
      <c r="BW68" s="30" t="s">
        <v>70</v>
      </c>
      <c r="BX68" s="30" t="s">
        <v>70</v>
      </c>
      <c r="BY68" s="30" t="s">
        <v>71</v>
      </c>
      <c r="BZ68" s="30" t="s">
        <v>71</v>
      </c>
    </row>
    <row r="70" spans="1:78" s="49" customFormat="1" x14ac:dyDescent="0.3">
      <c r="A70" s="48">
        <v>14184100</v>
      </c>
      <c r="B70" s="48">
        <v>23780883</v>
      </c>
      <c r="C70" s="49" t="s">
        <v>143</v>
      </c>
      <c r="D70" s="49" t="s">
        <v>151</v>
      </c>
      <c r="E70" s="49" t="s">
        <v>156</v>
      </c>
      <c r="F70" s="50">
        <v>1.7</v>
      </c>
      <c r="G70" s="51">
        <v>0.79</v>
      </c>
      <c r="H70" s="51" t="str">
        <f t="shared" ref="H70" si="391">IF(G70&gt;0.8,"VG",IF(G70&gt;0.7,"G",IF(G70&gt;0.45,"S","NS")))</f>
        <v>G</v>
      </c>
      <c r="I70" s="51" t="str">
        <f t="shared" ref="I70" si="392">AI70</f>
        <v>G</v>
      </c>
      <c r="J70" s="51" t="str">
        <f t="shared" ref="J70" si="393">BB70</f>
        <v>G</v>
      </c>
      <c r="K70" s="51" t="str">
        <f t="shared" ref="K70" si="394">BT70</f>
        <v>G</v>
      </c>
      <c r="L70" s="52">
        <v>1.9E-2</v>
      </c>
      <c r="M70" s="51" t="str">
        <f t="shared" ref="M70" si="395">IF(ABS(L70)&lt;5%,"VG",IF(ABS(L70)&lt;10%,"G",IF(ABS(L70)&lt;15%,"S","NS")))</f>
        <v>VG</v>
      </c>
      <c r="N70" s="51" t="str">
        <f t="shared" ref="N70" si="396">AO70</f>
        <v>G</v>
      </c>
      <c r="O70" s="51" t="str">
        <f t="shared" ref="O70" si="397">BD70</f>
        <v>G</v>
      </c>
      <c r="P70" s="51" t="str">
        <f t="shared" ref="P70" si="398">BY70</f>
        <v>G</v>
      </c>
      <c r="Q70" s="51">
        <v>0.46</v>
      </c>
      <c r="R70" s="51" t="str">
        <f t="shared" ref="R70" si="399">IF(Q70&lt;=0.5,"VG",IF(Q70&lt;=0.6,"G",IF(Q70&lt;=0.7,"S","NS")))</f>
        <v>VG</v>
      </c>
      <c r="S70" s="51" t="str">
        <f t="shared" ref="S70" si="400">AN70</f>
        <v>G</v>
      </c>
      <c r="T70" s="51" t="str">
        <f t="shared" ref="T70" si="401">BF70</f>
        <v>VG</v>
      </c>
      <c r="U70" s="51" t="str">
        <f t="shared" ref="U70" si="402">BX70</f>
        <v>VG</v>
      </c>
      <c r="V70" s="51">
        <v>0.87</v>
      </c>
      <c r="W70" s="51" t="str">
        <f t="shared" ref="W70" si="403">IF(V70&gt;0.85,"VG",IF(V70&gt;0.75,"G",IF(V70&gt;0.6,"S","NS")))</f>
        <v>VG</v>
      </c>
      <c r="X70" s="51" t="str">
        <f t="shared" ref="X70" si="404">AP70</f>
        <v>S</v>
      </c>
      <c r="Y70" s="51" t="str">
        <f t="shared" ref="Y70" si="405">BH70</f>
        <v>VG</v>
      </c>
      <c r="Z70" s="51" t="str">
        <f t="shared" ref="Z70" si="406">BZ70</f>
        <v>G</v>
      </c>
      <c r="AA70" s="53">
        <v>0.74616055699305495</v>
      </c>
      <c r="AB70" s="53">
        <v>0.67909814418889003</v>
      </c>
      <c r="AC70" s="53">
        <v>14.057892180073001</v>
      </c>
      <c r="AD70" s="53">
        <v>10.3877828640448</v>
      </c>
      <c r="AE70" s="53">
        <v>0.50382481380629296</v>
      </c>
      <c r="AF70" s="53">
        <v>0.56648199954730305</v>
      </c>
      <c r="AG70" s="53">
        <v>0.84268686003554205</v>
      </c>
      <c r="AH70" s="53">
        <v>0.72946601556531199</v>
      </c>
      <c r="AI70" s="48" t="s">
        <v>69</v>
      </c>
      <c r="AJ70" s="48" t="s">
        <v>70</v>
      </c>
      <c r="AK70" s="48" t="s">
        <v>70</v>
      </c>
      <c r="AL70" s="48" t="s">
        <v>70</v>
      </c>
      <c r="AM70" s="48" t="s">
        <v>69</v>
      </c>
      <c r="AN70" s="48" t="s">
        <v>69</v>
      </c>
      <c r="AO70" s="48" t="s">
        <v>69</v>
      </c>
      <c r="AP70" s="48" t="s">
        <v>70</v>
      </c>
      <c r="AR70" s="54" t="s">
        <v>149</v>
      </c>
      <c r="AS70" s="53">
        <v>0.79445395584336498</v>
      </c>
      <c r="AT70" s="53">
        <v>0.793548832874162</v>
      </c>
      <c r="AU70" s="53">
        <v>8.4103450557926198</v>
      </c>
      <c r="AV70" s="53">
        <v>8.4276026771923807</v>
      </c>
      <c r="AW70" s="53">
        <v>0.45337186079049402</v>
      </c>
      <c r="AX70" s="53">
        <v>0.45436897685233502</v>
      </c>
      <c r="AY70" s="53">
        <v>0.85077270589057197</v>
      </c>
      <c r="AZ70" s="53">
        <v>0.85532850180283004</v>
      </c>
      <c r="BA70" s="48" t="s">
        <v>69</v>
      </c>
      <c r="BB70" s="48" t="s">
        <v>69</v>
      </c>
      <c r="BC70" s="48" t="s">
        <v>69</v>
      </c>
      <c r="BD70" s="48" t="s">
        <v>69</v>
      </c>
      <c r="BE70" s="48" t="s">
        <v>71</v>
      </c>
      <c r="BF70" s="48" t="s">
        <v>71</v>
      </c>
      <c r="BG70" s="48" t="s">
        <v>71</v>
      </c>
      <c r="BH70" s="48" t="s">
        <v>71</v>
      </c>
      <c r="BI70" s="49">
        <f t="shared" ref="BI70" si="407">IF(BJ70=AR70,1,0)</f>
        <v>1</v>
      </c>
      <c r="BJ70" s="49" t="s">
        <v>149</v>
      </c>
      <c r="BK70" s="53">
        <v>0.75847979630699902</v>
      </c>
      <c r="BL70" s="53">
        <v>0.76392120553183895</v>
      </c>
      <c r="BM70" s="53">
        <v>12.772944691857001</v>
      </c>
      <c r="BN70" s="53">
        <v>11.9197259371805</v>
      </c>
      <c r="BO70" s="53">
        <v>0.49144705075216599</v>
      </c>
      <c r="BP70" s="53">
        <v>0.485879403214584</v>
      </c>
      <c r="BQ70" s="53">
        <v>0.84162527161224499</v>
      </c>
      <c r="BR70" s="53">
        <v>0.84458503604716195</v>
      </c>
      <c r="BS70" s="49" t="s">
        <v>69</v>
      </c>
      <c r="BT70" s="49" t="s">
        <v>69</v>
      </c>
      <c r="BU70" s="49" t="s">
        <v>70</v>
      </c>
      <c r="BV70" s="49" t="s">
        <v>70</v>
      </c>
      <c r="BW70" s="49" t="s">
        <v>71</v>
      </c>
      <c r="BX70" s="49" t="s">
        <v>71</v>
      </c>
      <c r="BY70" s="49" t="s">
        <v>69</v>
      </c>
      <c r="BZ70" s="49" t="s">
        <v>69</v>
      </c>
    </row>
    <row r="71" spans="1:78" s="49" customFormat="1" x14ac:dyDescent="0.3">
      <c r="A71" s="48">
        <v>14184100</v>
      </c>
      <c r="B71" s="48">
        <v>23780883</v>
      </c>
      <c r="C71" s="49" t="s">
        <v>143</v>
      </c>
      <c r="D71" s="49" t="s">
        <v>184</v>
      </c>
      <c r="E71" s="49" t="s">
        <v>189</v>
      </c>
      <c r="F71" s="50">
        <v>4.2</v>
      </c>
      <c r="G71" s="51">
        <v>-0.19</v>
      </c>
      <c r="H71" s="51" t="str">
        <f t="shared" ref="H71" si="408">IF(G71&gt;0.8,"VG",IF(G71&gt;0.7,"G",IF(G71&gt;0.45,"S","NS")))</f>
        <v>NS</v>
      </c>
      <c r="I71" s="51" t="str">
        <f t="shared" ref="I71" si="409">AI71</f>
        <v>G</v>
      </c>
      <c r="J71" s="51" t="str">
        <f t="shared" ref="J71" si="410">BB71</f>
        <v>G</v>
      </c>
      <c r="K71" s="51" t="str">
        <f t="shared" ref="K71" si="411">BT71</f>
        <v>G</v>
      </c>
      <c r="L71" s="52">
        <v>0.61499999999999999</v>
      </c>
      <c r="M71" s="51" t="str">
        <f t="shared" ref="M71" si="412">IF(ABS(L71)&lt;5%,"VG",IF(ABS(L71)&lt;10%,"G",IF(ABS(L71)&lt;15%,"S","NS")))</f>
        <v>NS</v>
      </c>
      <c r="N71" s="51" t="str">
        <f t="shared" ref="N71" si="413">AO71</f>
        <v>G</v>
      </c>
      <c r="O71" s="51" t="str">
        <f t="shared" ref="O71" si="414">BD71</f>
        <v>G</v>
      </c>
      <c r="P71" s="51" t="str">
        <f t="shared" ref="P71" si="415">BY71</f>
        <v>G</v>
      </c>
      <c r="Q71" s="51">
        <v>0.79</v>
      </c>
      <c r="R71" s="51" t="str">
        <f t="shared" ref="R71" si="416">IF(Q71&lt;=0.5,"VG",IF(Q71&lt;=0.6,"G",IF(Q71&lt;=0.7,"S","NS")))</f>
        <v>NS</v>
      </c>
      <c r="S71" s="51" t="str">
        <f t="shared" ref="S71" si="417">AN71</f>
        <v>G</v>
      </c>
      <c r="T71" s="51" t="str">
        <f t="shared" ref="T71" si="418">BF71</f>
        <v>VG</v>
      </c>
      <c r="U71" s="51" t="str">
        <f t="shared" ref="U71" si="419">BX71</f>
        <v>VG</v>
      </c>
      <c r="V71" s="51">
        <v>0.91600000000000004</v>
      </c>
      <c r="W71" s="51" t="str">
        <f t="shared" ref="W71" si="420">IF(V71&gt;0.85,"VG",IF(V71&gt;0.75,"G",IF(V71&gt;0.6,"S","NS")))</f>
        <v>VG</v>
      </c>
      <c r="X71" s="51" t="str">
        <f t="shared" ref="X71" si="421">AP71</f>
        <v>S</v>
      </c>
      <c r="Y71" s="51" t="str">
        <f t="shared" ref="Y71" si="422">BH71</f>
        <v>VG</v>
      </c>
      <c r="Z71" s="51" t="str">
        <f t="shared" ref="Z71" si="423">BZ71</f>
        <v>G</v>
      </c>
      <c r="AA71" s="53">
        <v>0.74616055699305495</v>
      </c>
      <c r="AB71" s="53">
        <v>0.67909814418889003</v>
      </c>
      <c r="AC71" s="53">
        <v>14.057892180073001</v>
      </c>
      <c r="AD71" s="53">
        <v>10.3877828640448</v>
      </c>
      <c r="AE71" s="53">
        <v>0.50382481380629296</v>
      </c>
      <c r="AF71" s="53">
        <v>0.56648199954730305</v>
      </c>
      <c r="AG71" s="53">
        <v>0.84268686003554205</v>
      </c>
      <c r="AH71" s="53">
        <v>0.72946601556531199</v>
      </c>
      <c r="AI71" s="48" t="s">
        <v>69</v>
      </c>
      <c r="AJ71" s="48" t="s">
        <v>70</v>
      </c>
      <c r="AK71" s="48" t="s">
        <v>70</v>
      </c>
      <c r="AL71" s="48" t="s">
        <v>70</v>
      </c>
      <c r="AM71" s="48" t="s">
        <v>69</v>
      </c>
      <c r="AN71" s="48" t="s">
        <v>69</v>
      </c>
      <c r="AO71" s="48" t="s">
        <v>69</v>
      </c>
      <c r="AP71" s="48" t="s">
        <v>70</v>
      </c>
      <c r="AR71" s="54" t="s">
        <v>149</v>
      </c>
      <c r="AS71" s="53">
        <v>0.79445395584336498</v>
      </c>
      <c r="AT71" s="53">
        <v>0.793548832874162</v>
      </c>
      <c r="AU71" s="53">
        <v>8.4103450557926198</v>
      </c>
      <c r="AV71" s="53">
        <v>8.4276026771923807</v>
      </c>
      <c r="AW71" s="53">
        <v>0.45337186079049402</v>
      </c>
      <c r="AX71" s="53">
        <v>0.45436897685233502</v>
      </c>
      <c r="AY71" s="53">
        <v>0.85077270589057197</v>
      </c>
      <c r="AZ71" s="53">
        <v>0.85532850180283004</v>
      </c>
      <c r="BA71" s="48" t="s">
        <v>69</v>
      </c>
      <c r="BB71" s="48" t="s">
        <v>69</v>
      </c>
      <c r="BC71" s="48" t="s">
        <v>69</v>
      </c>
      <c r="BD71" s="48" t="s">
        <v>69</v>
      </c>
      <c r="BE71" s="48" t="s">
        <v>71</v>
      </c>
      <c r="BF71" s="48" t="s">
        <v>71</v>
      </c>
      <c r="BG71" s="48" t="s">
        <v>71</v>
      </c>
      <c r="BH71" s="48" t="s">
        <v>71</v>
      </c>
      <c r="BI71" s="49">
        <f t="shared" ref="BI71" si="424">IF(BJ71=AR71,1,0)</f>
        <v>1</v>
      </c>
      <c r="BJ71" s="49" t="s">
        <v>149</v>
      </c>
      <c r="BK71" s="53">
        <v>0.75847979630699902</v>
      </c>
      <c r="BL71" s="53">
        <v>0.76392120553183895</v>
      </c>
      <c r="BM71" s="53">
        <v>12.772944691857001</v>
      </c>
      <c r="BN71" s="53">
        <v>11.9197259371805</v>
      </c>
      <c r="BO71" s="53">
        <v>0.49144705075216599</v>
      </c>
      <c r="BP71" s="53">
        <v>0.485879403214584</v>
      </c>
      <c r="BQ71" s="53">
        <v>0.84162527161224499</v>
      </c>
      <c r="BR71" s="53">
        <v>0.84458503604716195</v>
      </c>
      <c r="BS71" s="49" t="s">
        <v>69</v>
      </c>
      <c r="BT71" s="49" t="s">
        <v>69</v>
      </c>
      <c r="BU71" s="49" t="s">
        <v>70</v>
      </c>
      <c r="BV71" s="49" t="s">
        <v>70</v>
      </c>
      <c r="BW71" s="49" t="s">
        <v>71</v>
      </c>
      <c r="BX71" s="49" t="s">
        <v>71</v>
      </c>
      <c r="BY71" s="49" t="s">
        <v>69</v>
      </c>
      <c r="BZ71" s="49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2021-04-29T19:07:23Z</dcterms:modified>
</cp:coreProperties>
</file>