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11\"/>
    </mc:Choice>
  </mc:AlternateContent>
  <xr:revisionPtr revIDLastSave="0" documentId="13_ncr:1_{81F98045-F0EA-4EBC-A987-FD139A15DA01}" xr6:coauthVersionLast="45" xr6:coauthVersionMax="45" xr10:uidLastSave="{00000000-0000-0000-0000-000000000000}"/>
  <bookViews>
    <workbookView xWindow="735" yWindow="735" windowWidth="21600" windowHeight="11385" activeTab="1" xr2:uid="{00000000-000D-0000-FFFF-FFFF00000000}"/>
  </bookViews>
  <sheets>
    <sheet name="28 &amp; 29 " sheetId="1" r:id="rId1"/>
    <sheet name="30 &amp; 3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2" l="1"/>
  <c r="C70" i="2" l="1"/>
  <c r="C71" i="2"/>
  <c r="C52" i="2"/>
  <c r="C62" i="2"/>
  <c r="C63" i="2" s="1"/>
  <c r="C65" i="2" s="1"/>
  <c r="C66" i="2" s="1"/>
  <c r="C67" i="2" s="1"/>
  <c r="C72" i="2"/>
  <c r="C74" i="2" s="1"/>
  <c r="C75" i="2" s="1"/>
  <c r="C64" i="2"/>
  <c r="C47" i="2"/>
  <c r="C54" i="2"/>
  <c r="C51" i="2"/>
  <c r="C53" i="2" s="1"/>
  <c r="C34" i="2"/>
  <c r="C33" i="2"/>
  <c r="C29" i="2"/>
  <c r="C32" i="2"/>
  <c r="C31" i="2"/>
  <c r="F22" i="2"/>
  <c r="F21" i="2"/>
  <c r="C24" i="2"/>
  <c r="C23" i="2"/>
  <c r="C22" i="2"/>
  <c r="C19" i="2"/>
  <c r="C55" i="2" l="1"/>
  <c r="C56" i="2" s="1"/>
  <c r="C57" i="2" s="1"/>
  <c r="B21" i="1" l="1"/>
  <c r="C18" i="2"/>
  <c r="B19" i="1"/>
  <c r="B39" i="1"/>
  <c r="B40" i="1" s="1"/>
  <c r="G37" i="1" s="1"/>
  <c r="F38" i="1"/>
  <c r="B38" i="1"/>
  <c r="F36" i="1" s="1"/>
  <c r="B22" i="1"/>
  <c r="B18" i="1"/>
  <c r="I37" i="1" l="1"/>
  <c r="F39" i="1"/>
</calcChain>
</file>

<file path=xl/sharedStrings.xml><?xml version="1.0" encoding="utf-8"?>
<sst xmlns="http://schemas.openxmlformats.org/spreadsheetml/2006/main" count="62" uniqueCount="33">
  <si>
    <t>p</t>
  </si>
  <si>
    <t>n</t>
  </si>
  <si>
    <t>u = np =</t>
  </si>
  <si>
    <t>Desv Es</t>
  </si>
  <si>
    <t>a)</t>
  </si>
  <si>
    <t>b)</t>
  </si>
  <si>
    <t>c)</t>
  </si>
  <si>
    <t>Sera mejor recibida en contra</t>
  </si>
  <si>
    <t>Var</t>
  </si>
  <si>
    <t>d)</t>
  </si>
  <si>
    <t>Varianza</t>
  </si>
  <si>
    <t>Promedio de los que leen en cada palabra:</t>
  </si>
  <si>
    <t>P(x):</t>
  </si>
  <si>
    <t>Des.vest:</t>
  </si>
  <si>
    <t>n:</t>
  </si>
  <si>
    <t>Muestra:</t>
  </si>
  <si>
    <t>P(&gt;20):</t>
  </si>
  <si>
    <t>np:</t>
  </si>
  <si>
    <t>Varianza:</t>
  </si>
  <si>
    <t>z:</t>
  </si>
  <si>
    <t>Valor esperado:</t>
  </si>
  <si>
    <t xml:space="preserve">Varianza: </t>
  </si>
  <si>
    <t>P(15 no leen):</t>
  </si>
  <si>
    <t>P(1/2&gt;x):</t>
  </si>
  <si>
    <t>mu:np:</t>
  </si>
  <si>
    <t>varianza:</t>
  </si>
  <si>
    <t>P(NO x):</t>
  </si>
  <si>
    <t>P(X):</t>
  </si>
  <si>
    <t>P(100&lt;=x):</t>
  </si>
  <si>
    <t>P(no x):</t>
  </si>
  <si>
    <t>80=&lt;</t>
  </si>
  <si>
    <t>np:mu: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</si>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</sst>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00000_);[Red]\(0.000000000000000000000000\)"/>
    <numFmt numFmtId="183" formatCode="0.0000000000"/>
    <numFmt numFmtId="186" formatCode="0.00000000000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64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86" fontId="0" fillId="0" borderId="0" xfId="0" applyNumberFormat="1">
      <alignment vertical="center"/>
    </xf>
    <xf numFmtId="186" fontId="3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183" fontId="3" fillId="2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8</xdr:col>
      <xdr:colOff>600075</xdr:colOff>
      <xdr:row>14</xdr:row>
      <xdr:rowOff>93635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08640F-862F-494E-8794-4F40762E2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47650"/>
          <a:ext cx="6991350" cy="251298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25</xdr:row>
      <xdr:rowOff>104775</xdr:rowOff>
    </xdr:from>
    <xdr:to>
      <xdr:col>11</xdr:col>
      <xdr:colOff>382242</xdr:colOff>
      <xdr:row>34</xdr:row>
      <xdr:rowOff>225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1D92F8-7280-4F77-9804-923B9CDC8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867275"/>
          <a:ext cx="8897592" cy="1609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11</xdr:col>
      <xdr:colOff>406356</xdr:colOff>
      <xdr:row>13</xdr:row>
      <xdr:rowOff>152763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4F6388-6C59-4C23-B23F-72F17246D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8575"/>
          <a:ext cx="9050013" cy="260068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36</xdr:row>
      <xdr:rowOff>28575</xdr:rowOff>
    </xdr:from>
    <xdr:to>
      <xdr:col>11</xdr:col>
      <xdr:colOff>187260</xdr:colOff>
      <xdr:row>44</xdr:row>
      <xdr:rowOff>9735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3218271-93C6-4DA6-A8EF-81EF680CE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91075"/>
          <a:ext cx="8897592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A13" workbookViewId="0">
      <selection activeCell="B21" sqref="B21"/>
    </sheetView>
  </sheetViews>
  <sheetFormatPr baseColWidth="10" defaultColWidth="9.140625" defaultRowHeight="15"/>
  <cols>
    <col min="2" max="2" width="29.7109375"/>
    <col min="6" max="6" width="12.85546875"/>
    <col min="9" max="9" width="12.85546875"/>
  </cols>
  <sheetData>
    <row r="1" spans="1:2" s="1" customFormat="1">
      <c r="A1" s="1">
        <v>28</v>
      </c>
    </row>
    <row r="2" spans="1:2" s="4" customFormat="1"/>
    <row r="3" spans="1:2" s="4" customFormat="1"/>
    <row r="4" spans="1:2" s="4" customFormat="1"/>
    <row r="5" spans="1:2" s="4" customFormat="1"/>
    <row r="6" spans="1:2" s="4" customFormat="1"/>
    <row r="7" spans="1:2" s="4" customFormat="1"/>
    <row r="8" spans="1:2" s="4" customFormat="1"/>
    <row r="9" spans="1:2" s="4" customFormat="1"/>
    <row r="10" spans="1:2" s="4" customFormat="1"/>
    <row r="11" spans="1:2" s="4" customFormat="1"/>
    <row r="12" spans="1:2" s="4" customFormat="1"/>
    <row r="13" spans="1:2" s="4" customFormat="1"/>
    <row r="14" spans="1:2" s="4" customFormat="1"/>
    <row r="15" spans="1:2" s="4" customFormat="1"/>
    <row r="16" spans="1:2">
      <c r="A16" t="s">
        <v>0</v>
      </c>
      <c r="B16">
        <v>0.47</v>
      </c>
    </row>
    <row r="17" spans="1:2">
      <c r="A17" t="s">
        <v>1</v>
      </c>
      <c r="B17">
        <v>250</v>
      </c>
    </row>
    <row r="18" spans="1:2">
      <c r="A18" t="s">
        <v>2</v>
      </c>
      <c r="B18">
        <f>B17*B16</f>
        <v>117.5</v>
      </c>
    </row>
    <row r="19" spans="1:2">
      <c r="A19" t="s">
        <v>3</v>
      </c>
      <c r="B19">
        <f>SQRT(B17*B16*(1-B16))</f>
        <v>7.8914510706206631</v>
      </c>
    </row>
    <row r="21" spans="1:2">
      <c r="A21" s="2" t="s">
        <v>4</v>
      </c>
      <c r="B21" s="3">
        <f>-NORMDIST(125,B18,B19,1)+1</f>
        <v>0.170955651504614</v>
      </c>
    </row>
    <row r="22" spans="1:2">
      <c r="A22" s="2" t="s">
        <v>5</v>
      </c>
      <c r="B22">
        <f>(150*0.64)+(100*0.29)</f>
        <v>125</v>
      </c>
    </row>
    <row r="23" spans="1:2">
      <c r="A23" s="2" t="s">
        <v>6</v>
      </c>
      <c r="B23" t="s">
        <v>7</v>
      </c>
    </row>
    <row r="25" spans="1:2" s="1" customFormat="1">
      <c r="A25" s="1">
        <v>29</v>
      </c>
    </row>
    <row r="26" spans="1:2" s="4" customFormat="1"/>
    <row r="27" spans="1:2" s="4" customFormat="1"/>
    <row r="28" spans="1:2" s="4" customFormat="1"/>
    <row r="29" spans="1:2" s="4" customFormat="1"/>
    <row r="30" spans="1:2" s="4" customFormat="1"/>
    <row r="31" spans="1:2" s="4" customFormat="1"/>
    <row r="32" spans="1:2" s="4" customFormat="1"/>
    <row r="33" spans="1:9" s="4" customFormat="1"/>
    <row r="34" spans="1:9" s="4" customFormat="1"/>
    <row r="35" spans="1:9" s="4" customFormat="1"/>
    <row r="36" spans="1:9">
      <c r="A36" t="s">
        <v>0</v>
      </c>
      <c r="B36">
        <v>5.8000000000000003E-2</v>
      </c>
      <c r="E36" s="2" t="s">
        <v>4</v>
      </c>
      <c r="F36">
        <f>B38</f>
        <v>5.8000000000000007</v>
      </c>
    </row>
    <row r="37" spans="1:9">
      <c r="A37" t="s">
        <v>1</v>
      </c>
      <c r="B37">
        <v>100</v>
      </c>
      <c r="E37" s="2" t="s">
        <v>5</v>
      </c>
      <c r="F37" t="s">
        <v>8</v>
      </c>
      <c r="G37">
        <f>B40</f>
        <v>5.4636000000000013</v>
      </c>
      <c r="H37" t="s">
        <v>3</v>
      </c>
      <c r="I37">
        <f>B39</f>
        <v>2.3374344910606588</v>
      </c>
    </row>
    <row r="38" spans="1:9">
      <c r="A38" t="s">
        <v>2</v>
      </c>
      <c r="B38">
        <f>B37*B36</f>
        <v>5.8000000000000007</v>
      </c>
      <c r="E38" s="2" t="s">
        <v>6</v>
      </c>
      <c r="F38">
        <f>_xlfn.BINOM.DIST(6,B37,B36,0)</f>
        <v>0.1650624056705447</v>
      </c>
    </row>
    <row r="39" spans="1:9">
      <c r="A39" t="s">
        <v>3</v>
      </c>
      <c r="B39">
        <f>SQRT(B37*B36*(1-B36))</f>
        <v>2.3374344910606588</v>
      </c>
      <c r="E39" s="2" t="s">
        <v>9</v>
      </c>
      <c r="F39">
        <f>-NORMDIST(4,B38,B39,1)+1</f>
        <v>0.77937231466141466</v>
      </c>
    </row>
    <row r="40" spans="1:9">
      <c r="A40" t="s">
        <v>10</v>
      </c>
      <c r="B40">
        <f>B39*B39</f>
        <v>5.4636000000000013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6B48-7F0D-464E-8728-0E48555796F4}">
  <dimension ref="A16:F75"/>
  <sheetViews>
    <sheetView tabSelected="1" zoomScale="85" zoomScaleNormal="85" workbookViewId="0">
      <selection activeCell="C67" sqref="C67"/>
    </sheetView>
  </sheetViews>
  <sheetFormatPr baseColWidth="10" defaultRowHeight="15"/>
  <cols>
    <col min="3" max="3" width="16.5703125" bestFit="1" customWidth="1"/>
  </cols>
  <sheetData>
    <row r="16" spans="1:6">
      <c r="A16" t="s">
        <v>4</v>
      </c>
      <c r="B16" s="7" t="s">
        <v>11</v>
      </c>
      <c r="C16" s="7"/>
      <c r="D16" s="7"/>
      <c r="E16" s="7"/>
      <c r="F16" s="6">
        <v>0.44</v>
      </c>
    </row>
    <row r="17" spans="1:6">
      <c r="B17" s="8" t="s">
        <v>15</v>
      </c>
      <c r="C17">
        <v>500</v>
      </c>
      <c r="D17" s="5"/>
    </row>
    <row r="18" spans="1:6">
      <c r="B18" s="5" t="s">
        <v>13</v>
      </c>
      <c r="C18">
        <f>F16*C17*(1-F16)</f>
        <v>123.20000000000002</v>
      </c>
    </row>
    <row r="19" spans="1:6">
      <c r="B19" s="8" t="s">
        <v>20</v>
      </c>
      <c r="C19" s="12">
        <f>C17*F16</f>
        <v>220</v>
      </c>
    </row>
    <row r="20" spans="1:6">
      <c r="B20" s="5"/>
      <c r="C20" s="9"/>
    </row>
    <row r="21" spans="1:6">
      <c r="A21" t="s">
        <v>5</v>
      </c>
      <c r="B21" s="8"/>
      <c r="C21">
        <v>200.5</v>
      </c>
      <c r="E21" t="s">
        <v>19</v>
      </c>
      <c r="F21">
        <f>(C21-C22)/C24</f>
        <v>-1.75682805225634</v>
      </c>
    </row>
    <row r="22" spans="1:6">
      <c r="B22" s="8" t="s">
        <v>17</v>
      </c>
      <c r="C22">
        <f>C19</f>
        <v>220</v>
      </c>
      <c r="E22" t="s">
        <v>16</v>
      </c>
      <c r="F22" s="12">
        <f>_xlfn.NORM.S.DIST(F21,TRUE)</f>
        <v>3.9473561022974786E-2</v>
      </c>
    </row>
    <row r="23" spans="1:6">
      <c r="B23" s="8" t="s">
        <v>18</v>
      </c>
      <c r="C23">
        <f>C22*(1-F16)</f>
        <v>123.20000000000002</v>
      </c>
    </row>
    <row r="24" spans="1:6">
      <c r="B24" s="8" t="s">
        <v>13</v>
      </c>
      <c r="C24">
        <f>SQRT(C23)</f>
        <v>11.099549540409287</v>
      </c>
    </row>
    <row r="25" spans="1:6">
      <c r="B25" s="5"/>
    </row>
    <row r="26" spans="1:6">
      <c r="B26" s="5"/>
    </row>
    <row r="27" spans="1:6">
      <c r="B27" s="5"/>
    </row>
    <row r="28" spans="1:6">
      <c r="A28" s="8" t="s">
        <v>6</v>
      </c>
      <c r="C28">
        <v>14.5</v>
      </c>
    </row>
    <row r="29" spans="1:6">
      <c r="B29" s="8" t="s">
        <v>19</v>
      </c>
      <c r="C29">
        <f>(C28-C30)/C32</f>
        <v>-1.2551975276160057</v>
      </c>
    </row>
    <row r="30" spans="1:6">
      <c r="B30" s="8" t="s">
        <v>17</v>
      </c>
      <c r="C30">
        <v>20</v>
      </c>
    </row>
    <row r="31" spans="1:6">
      <c r="B31" s="8" t="s">
        <v>21</v>
      </c>
      <c r="C31">
        <f>C30*(1-0.04)</f>
        <v>19.2</v>
      </c>
    </row>
    <row r="32" spans="1:6">
      <c r="B32" s="8" t="s">
        <v>13</v>
      </c>
      <c r="C32">
        <f>SQRT(C31)</f>
        <v>4.3817804600413286</v>
      </c>
    </row>
    <row r="33" spans="1:4">
      <c r="C33" s="8">
        <f>_xlfn.NORM.S.DIST(C29,1)</f>
        <v>0.10470353142228264</v>
      </c>
    </row>
    <row r="34" spans="1:4">
      <c r="B34" s="8" t="s">
        <v>22</v>
      </c>
      <c r="C34" s="12">
        <f>1-C33</f>
        <v>0.89529646857771739</v>
      </c>
    </row>
    <row r="35" spans="1:4">
      <c r="B35" s="8"/>
    </row>
    <row r="47" spans="1:4">
      <c r="A47" s="8" t="s">
        <v>0</v>
      </c>
      <c r="B47" s="6">
        <v>0.75</v>
      </c>
      <c r="C47">
        <f>120*B47</f>
        <v>90</v>
      </c>
      <c r="D47" s="8" t="s">
        <v>32</v>
      </c>
    </row>
    <row r="48" spans="1:4">
      <c r="A48" s="8" t="s">
        <v>14</v>
      </c>
      <c r="B48">
        <v>120</v>
      </c>
      <c r="C48" s="8"/>
    </row>
    <row r="50" spans="1:3">
      <c r="A50" s="8" t="s">
        <v>4</v>
      </c>
      <c r="B50" s="8" t="s">
        <v>23</v>
      </c>
    </row>
    <row r="51" spans="1:3">
      <c r="B51" s="8" t="s">
        <v>24</v>
      </c>
      <c r="C51">
        <f>B48*B47</f>
        <v>90</v>
      </c>
    </row>
    <row r="52" spans="1:3">
      <c r="B52" s="8" t="s">
        <v>25</v>
      </c>
      <c r="C52">
        <f>C51*(1-B47)</f>
        <v>22.5</v>
      </c>
    </row>
    <row r="53" spans="1:3">
      <c r="B53" s="8" t="s">
        <v>13</v>
      </c>
      <c r="C53">
        <f>SQRT(C52)</f>
        <v>4.7434164902525691</v>
      </c>
    </row>
    <row r="54" spans="1:3">
      <c r="C54">
        <f>(B48/2)+0.5</f>
        <v>60.5</v>
      </c>
    </row>
    <row r="55" spans="1:3">
      <c r="B55" s="8" t="s">
        <v>19</v>
      </c>
      <c r="C55">
        <f>(C54-C51)/C53</f>
        <v>-6.2191460649978128</v>
      </c>
    </row>
    <row r="56" spans="1:3">
      <c r="B56" s="8" t="s">
        <v>26</v>
      </c>
      <c r="C56" s="10">
        <f>_xlfn.NORM.S.DIST(C55,TRUE)</f>
        <v>2.4993390831982979E-10</v>
      </c>
    </row>
    <row r="57" spans="1:3">
      <c r="B57" s="8" t="s">
        <v>27</v>
      </c>
      <c r="C57" s="11">
        <f>1-C56</f>
        <v>0.99999999975006604</v>
      </c>
    </row>
    <row r="60" spans="1:3">
      <c r="A60" s="8" t="s">
        <v>5</v>
      </c>
      <c r="B60" s="8" t="s">
        <v>28</v>
      </c>
    </row>
    <row r="61" spans="1:3">
      <c r="B61" s="8" t="s">
        <v>24</v>
      </c>
      <c r="C61">
        <v>90</v>
      </c>
    </row>
    <row r="62" spans="1:3">
      <c r="B62" s="8" t="s">
        <v>25</v>
      </c>
      <c r="C62">
        <f>C52</f>
        <v>22.5</v>
      </c>
    </row>
    <row r="63" spans="1:3">
      <c r="B63" s="8" t="s">
        <v>13</v>
      </c>
      <c r="C63">
        <f>SQRT(C62)</f>
        <v>4.7434164902525691</v>
      </c>
    </row>
    <row r="64" spans="1:3">
      <c r="C64">
        <f>100-0.5</f>
        <v>99.5</v>
      </c>
    </row>
    <row r="65" spans="1:3">
      <c r="B65" s="8" t="s">
        <v>19</v>
      </c>
      <c r="C65">
        <f>(C64-C61)/C63</f>
        <v>2.0027758514399734</v>
      </c>
    </row>
    <row r="66" spans="1:3">
      <c r="B66" s="8" t="s">
        <v>29</v>
      </c>
      <c r="C66">
        <f>_xlfn.NORM.S.DIST(C65,1)</f>
        <v>0.97739932351173897</v>
      </c>
    </row>
    <row r="67" spans="1:3">
      <c r="B67" s="8" t="s">
        <v>12</v>
      </c>
      <c r="C67" s="13">
        <f>1-C66</f>
        <v>2.2600676488261029E-2</v>
      </c>
    </row>
    <row r="69" spans="1:3">
      <c r="A69" s="8" t="s">
        <v>6</v>
      </c>
      <c r="B69" s="8" t="s">
        <v>30</v>
      </c>
    </row>
    <row r="70" spans="1:3">
      <c r="B70" s="8" t="s">
        <v>31</v>
      </c>
      <c r="C70">
        <f>C61</f>
        <v>90</v>
      </c>
    </row>
    <row r="71" spans="1:3">
      <c r="B71" s="8" t="s">
        <v>25</v>
      </c>
      <c r="C71">
        <f>C62</f>
        <v>22.5</v>
      </c>
    </row>
    <row r="72" spans="1:3">
      <c r="B72" s="8" t="s">
        <v>13</v>
      </c>
      <c r="C72">
        <f>SQRT(C71)</f>
        <v>4.7434164902525691</v>
      </c>
    </row>
    <row r="73" spans="1:3">
      <c r="C73">
        <f>80+0.5</f>
        <v>80.5</v>
      </c>
    </row>
    <row r="74" spans="1:3">
      <c r="B74" s="8" t="s">
        <v>19</v>
      </c>
      <c r="C74" s="8">
        <f>(C73-C70)/C72</f>
        <v>-2.0027758514399734</v>
      </c>
    </row>
    <row r="75" spans="1:3">
      <c r="B75" s="8" t="s">
        <v>12</v>
      </c>
      <c r="C75" s="12">
        <f>_xlfn.NORM.S.DIST(C74,TRUE)</f>
        <v>2.2600676488261064E-2</v>
      </c>
    </row>
  </sheetData>
  <mergeCells count="1">
    <mergeCell ref="B16:E1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28 &amp; 29 </vt:lpstr>
      <vt:lpstr>30 &amp;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CORZO</cp:lastModifiedBy>
  <dcterms:created xsi:type="dcterms:W3CDTF">2020-03-24T20:19:43Z</dcterms:created>
  <dcterms:modified xsi:type="dcterms:W3CDTF">2020-03-26T16:01:42Z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