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B7C0BE1-DC38-4147-A956-5DA46FF17CCE}" xr6:coauthVersionLast="43" xr6:coauthVersionMax="43" xr10:uidLastSave="{00000000-0000-0000-0000-000000000000}"/>
  <bookViews>
    <workbookView xWindow="-120" yWindow="-120" windowWidth="20730" windowHeight="11160" xr2:uid="{0CCCA7A7-53F3-4F91-86E1-22FE8D86D537}"/>
  </bookViews>
  <sheets>
    <sheet name="CxC" sheetId="1" r:id="rId1"/>
    <sheet name="CxP" sheetId="2" r:id="rId2"/>
    <sheet name="Caj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3" l="1"/>
  <c r="B16" i="3"/>
  <c r="D7" i="2"/>
  <c r="C7" i="2"/>
  <c r="B7" i="2"/>
  <c r="B9" i="3"/>
  <c r="B8" i="3"/>
  <c r="F12" i="1"/>
  <c r="E12" i="1"/>
  <c r="D7" i="1"/>
  <c r="D6" i="1"/>
  <c r="E11" i="1"/>
  <c r="D11" i="1"/>
  <c r="C7" i="1"/>
  <c r="C6" i="1"/>
  <c r="D10" i="1"/>
  <c r="C10" i="1"/>
  <c r="B7" i="1"/>
  <c r="B6" i="1"/>
  <c r="B21" i="3" l="1"/>
  <c r="B25" i="3" s="1"/>
  <c r="E12" i="2"/>
  <c r="E11" i="2"/>
  <c r="F12" i="2"/>
  <c r="C10" i="2"/>
  <c r="B15" i="2"/>
  <c r="B15" i="1"/>
  <c r="C15" i="1"/>
  <c r="D11" i="2" l="1"/>
  <c r="D10" i="2"/>
  <c r="C15" i="2"/>
  <c r="C21" i="3" s="1"/>
  <c r="C25" i="3" s="1"/>
  <c r="B10" i="3"/>
  <c r="B12" i="3" s="1"/>
  <c r="B27" i="3" s="1"/>
  <c r="B31" i="3" s="1"/>
  <c r="C10" i="3"/>
  <c r="D15" i="1"/>
  <c r="D10" i="3" s="1"/>
  <c r="C12" i="3" l="1"/>
  <c r="C27" i="3" s="1"/>
  <c r="C31" i="3" s="1"/>
  <c r="D12" i="3" s="1"/>
  <c r="D15" i="2"/>
  <c r="D21" i="3" s="1"/>
  <c r="D25" i="3" s="1"/>
  <c r="D27" i="3" l="1"/>
  <c r="D31" i="3" s="1"/>
</calcChain>
</file>

<file path=xl/sharedStrings.xml><?xml version="1.0" encoding="utf-8"?>
<sst xmlns="http://schemas.openxmlformats.org/spreadsheetml/2006/main" count="57" uniqueCount="47">
  <si>
    <t>PRESUPUESTO DE CUENTAS POR COBRAR</t>
  </si>
  <si>
    <t>PRESUPUESTO DE VENTAS</t>
  </si>
  <si>
    <t>OCTUBRE</t>
  </si>
  <si>
    <t>NOVIEMBRE</t>
  </si>
  <si>
    <t>DICIEMBRE</t>
  </si>
  <si>
    <t>VENTAS AL CONTADO</t>
  </si>
  <si>
    <t>VENTAS AL CRÉDITO</t>
  </si>
  <si>
    <t>COBROS:</t>
  </si>
  <si>
    <t>VENTAS OCTUBRE</t>
  </si>
  <si>
    <t>VENTAS NOVIEMBRE</t>
  </si>
  <si>
    <t>VENTAS DICIEMBRE</t>
  </si>
  <si>
    <t>VENTAS AGOSTO</t>
  </si>
  <si>
    <t>VENTAS SEPTIEMBRE</t>
  </si>
  <si>
    <t>ENERO</t>
  </si>
  <si>
    <t>FEBRERO</t>
  </si>
  <si>
    <t>PRESUPUESTO DE COBROS</t>
  </si>
  <si>
    <t>PRESUPUESTO DE PROVEEDORES/CUENTAS POR PAGAR</t>
  </si>
  <si>
    <t>PRESUPUESTO DE COMPRAS</t>
  </si>
  <si>
    <t>COMPRAS AL CONTADO</t>
  </si>
  <si>
    <t>COMPRAS  AL CRÉDITO</t>
  </si>
  <si>
    <t>PRESUPUESTO DE CAJA</t>
  </si>
  <si>
    <t>SALDO INICIAL DE CAJA</t>
  </si>
  <si>
    <t>INGRESOS</t>
  </si>
  <si>
    <t>TOTAL INGRESOS</t>
  </si>
  <si>
    <t>DISPONIBLE</t>
  </si>
  <si>
    <t>EGRESOS</t>
  </si>
  <si>
    <t>PAGO PROVEEDORES CONTADO</t>
  </si>
  <si>
    <t>PAGO PROVEEDORES CRÉDITO</t>
  </si>
  <si>
    <t>MANO DE OBRA DIRECTA</t>
  </si>
  <si>
    <t>GASTOS INDIRECTOS DE FAB.</t>
  </si>
  <si>
    <t>GASTOS DE VENTA</t>
  </si>
  <si>
    <t>GASTOS DE ADMINISTRACIÓN</t>
  </si>
  <si>
    <t>TOTAL EGRESOS DE OPERACIÓN</t>
  </si>
  <si>
    <t>COMPRA DE VEHÍCULO</t>
  </si>
  <si>
    <t>COMPRA DE MOBILIARIO Y EQUIPO</t>
  </si>
  <si>
    <t>TOTAL EGRESOS</t>
  </si>
  <si>
    <t>SALDO DE CAJA</t>
  </si>
  <si>
    <t>PRÉSTAMOS</t>
  </si>
  <si>
    <t>SALDO FINAL DE CAJA</t>
  </si>
  <si>
    <t xml:space="preserve"> </t>
  </si>
  <si>
    <t>PRESUPUESTO DE PAGOS</t>
  </si>
  <si>
    <t>PAGOS:</t>
  </si>
  <si>
    <t>COMPRAS NOVIEMBRE</t>
  </si>
  <si>
    <t>COMPRAS OCTUBRE</t>
  </si>
  <si>
    <t>COMPRAS DICIEMBRE</t>
  </si>
  <si>
    <t>COMPRAS AGOSTO</t>
  </si>
  <si>
    <t>COMPRAS 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</si>
</sst>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3" fontId="2" fillId="0" borderId="0" xfId="1" applyFont="1"/>
    <xf numFmtId="43" fontId="3" fillId="0" borderId="0" xfId="1" applyFont="1" applyAlignment="1">
      <alignment horizontal="center"/>
    </xf>
    <xf numFmtId="0" fontId="4" fillId="0" borderId="0" xfId="0" applyFont="1"/>
    <xf numFmtId="43" fontId="2" fillId="0" borderId="1" xfId="1" applyFont="1" applyBorder="1"/>
    <xf numFmtId="43" fontId="3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97059-9587-4901-804A-58AF1C1E43C0}">
  <dimension ref="A1:F15"/>
  <sheetViews>
    <sheetView tabSelected="1" workbookViewId="0">
      <selection activeCell="B15" sqref="B15"/>
    </sheetView>
  </sheetViews>
  <sheetFormatPr baseColWidth="10" defaultRowHeight="15" x14ac:dyDescent="0.2"/>
  <cols>
    <col min="1" max="1" width="37.140625" style="1" customWidth="1"/>
    <col min="2" max="6" width="15.42578125" style="1" customWidth="1"/>
    <col min="7" max="16384" width="11.42578125" style="1"/>
  </cols>
  <sheetData>
    <row r="1" spans="1:6" ht="15.75" x14ac:dyDescent="0.25">
      <c r="A1" s="2" t="s">
        <v>0</v>
      </c>
    </row>
    <row r="3" spans="1:6" ht="15.75" x14ac:dyDescent="0.25">
      <c r="B3" s="3" t="s">
        <v>2</v>
      </c>
      <c r="C3" s="3" t="s">
        <v>3</v>
      </c>
      <c r="D3" s="3" t="s">
        <v>4</v>
      </c>
      <c r="E3" s="3" t="s">
        <v>13</v>
      </c>
      <c r="F3" s="3" t="s">
        <v>14</v>
      </c>
    </row>
    <row r="4" spans="1:6" x14ac:dyDescent="0.2">
      <c r="A4" s="1" t="s">
        <v>1</v>
      </c>
      <c r="B4" s="5">
        <v>261690</v>
      </c>
      <c r="C4" s="5">
        <v>240900</v>
      </c>
      <c r="D4" s="5">
        <v>256080</v>
      </c>
      <c r="E4" s="5"/>
      <c r="F4" s="5"/>
    </row>
    <row r="5" spans="1:6" x14ac:dyDescent="0.2">
      <c r="B5" s="5"/>
      <c r="C5" s="5"/>
      <c r="D5" s="5"/>
      <c r="E5" s="5"/>
      <c r="F5" s="5"/>
    </row>
    <row r="6" spans="1:6" x14ac:dyDescent="0.2">
      <c r="A6" s="4" t="s">
        <v>5</v>
      </c>
      <c r="B6" s="5">
        <f>B4*0.3</f>
        <v>78507</v>
      </c>
      <c r="C6" s="5">
        <f>C4*0.3</f>
        <v>72270</v>
      </c>
      <c r="D6" s="5">
        <f>D4*0.3</f>
        <v>76824</v>
      </c>
      <c r="E6" s="5"/>
      <c r="F6" s="5"/>
    </row>
    <row r="7" spans="1:6" x14ac:dyDescent="0.2">
      <c r="A7" s="1" t="s">
        <v>6</v>
      </c>
      <c r="B7" s="5">
        <f>B4*0.7</f>
        <v>183183</v>
      </c>
      <c r="C7" s="5">
        <f>C4*0.7</f>
        <v>168630</v>
      </c>
      <c r="D7" s="5">
        <f>D4*0.7</f>
        <v>179256</v>
      </c>
      <c r="E7" s="5"/>
      <c r="F7" s="5"/>
    </row>
    <row r="8" spans="1:6" x14ac:dyDescent="0.2">
      <c r="B8" s="5"/>
      <c r="C8" s="5"/>
      <c r="D8" s="5"/>
      <c r="E8" s="5"/>
      <c r="F8" s="5"/>
    </row>
    <row r="9" spans="1:6" x14ac:dyDescent="0.2">
      <c r="A9" s="1" t="s">
        <v>7</v>
      </c>
      <c r="B9" s="5"/>
      <c r="C9" s="5"/>
      <c r="D9" s="5"/>
      <c r="E9" s="5"/>
      <c r="F9" s="5"/>
    </row>
    <row r="10" spans="1:6" ht="15.75" x14ac:dyDescent="0.25">
      <c r="A10" s="1" t="s">
        <v>8</v>
      </c>
      <c r="B10" s="5"/>
      <c r="C10" s="5">
        <f>B7*0.8</f>
        <v>146546.4</v>
      </c>
      <c r="D10" s="5">
        <f>B7*0.2</f>
        <v>36636.6</v>
      </c>
      <c r="E10" s="9"/>
      <c r="F10" s="9"/>
    </row>
    <row r="11" spans="1:6" ht="15.75" x14ac:dyDescent="0.25">
      <c r="A11" s="1" t="s">
        <v>9</v>
      </c>
      <c r="B11" s="5"/>
      <c r="C11" s="5"/>
      <c r="D11" s="5">
        <f>C7*0.8</f>
        <v>134904</v>
      </c>
      <c r="E11" s="9">
        <f>C7*0.2</f>
        <v>33726</v>
      </c>
      <c r="F11" s="9"/>
    </row>
    <row r="12" spans="1:6" ht="15.75" x14ac:dyDescent="0.25">
      <c r="A12" s="1" t="s">
        <v>10</v>
      </c>
      <c r="B12" s="5"/>
      <c r="C12" s="5"/>
      <c r="D12" s="5"/>
      <c r="E12" s="9">
        <f>D7*0.8</f>
        <v>143404.80000000002</v>
      </c>
      <c r="F12" s="9">
        <f>D7*0.2</f>
        <v>35851.200000000004</v>
      </c>
    </row>
    <row r="13" spans="1:6" ht="15.75" x14ac:dyDescent="0.25">
      <c r="A13" s="1" t="s">
        <v>11</v>
      </c>
      <c r="B13" s="5">
        <v>33115.599999999999</v>
      </c>
      <c r="C13" s="5"/>
      <c r="D13" s="5"/>
      <c r="E13" s="9"/>
      <c r="F13" s="9"/>
    </row>
    <row r="14" spans="1:6" x14ac:dyDescent="0.2">
      <c r="A14" s="1" t="s">
        <v>12</v>
      </c>
      <c r="B14" s="8">
        <v>140840</v>
      </c>
      <c r="C14" s="8">
        <v>35210</v>
      </c>
      <c r="D14" s="8"/>
      <c r="E14" s="5"/>
      <c r="F14" s="5"/>
    </row>
    <row r="15" spans="1:6" x14ac:dyDescent="0.2">
      <c r="A15" s="1" t="s">
        <v>15</v>
      </c>
      <c r="B15" s="5">
        <f>SUM(B10:B14)</f>
        <v>173955.6</v>
      </c>
      <c r="C15" s="5">
        <f t="shared" ref="C15:D15" si="0">SUM(C10:C14)</f>
        <v>181756.4</v>
      </c>
      <c r="D15" s="5">
        <f t="shared" si="0"/>
        <v>171540.6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FD6B3-CD71-476D-BE1E-51D12926EFD8}">
  <dimension ref="A1:F15"/>
  <sheetViews>
    <sheetView workbookViewId="0">
      <selection activeCell="B15" sqref="B15"/>
    </sheetView>
  </sheetViews>
  <sheetFormatPr baseColWidth="10" defaultRowHeight="15" x14ac:dyDescent="0.2"/>
  <cols>
    <col min="1" max="1" width="37.140625" style="1" customWidth="1"/>
    <col min="2" max="6" width="15.42578125" style="1" customWidth="1"/>
    <col min="7" max="16384" width="11.42578125" style="1"/>
  </cols>
  <sheetData>
    <row r="1" spans="1:6" ht="15.75" x14ac:dyDescent="0.25">
      <c r="A1" s="2" t="s">
        <v>16</v>
      </c>
    </row>
    <row r="3" spans="1:6" ht="15.75" x14ac:dyDescent="0.25">
      <c r="B3" s="3" t="s">
        <v>2</v>
      </c>
      <c r="C3" s="3" t="s">
        <v>3</v>
      </c>
      <c r="D3" s="3" t="s">
        <v>4</v>
      </c>
      <c r="E3" s="3" t="s">
        <v>13</v>
      </c>
      <c r="F3" s="3" t="s">
        <v>14</v>
      </c>
    </row>
    <row r="4" spans="1:6" x14ac:dyDescent="0.2">
      <c r="A4" s="1" t="s">
        <v>17</v>
      </c>
      <c r="B4" s="5">
        <v>139680</v>
      </c>
      <c r="C4" s="5">
        <v>174294</v>
      </c>
      <c r="D4" s="5">
        <v>172316</v>
      </c>
      <c r="E4" s="5"/>
      <c r="F4" s="5"/>
    </row>
    <row r="5" spans="1:6" x14ac:dyDescent="0.2">
      <c r="B5" s="5"/>
      <c r="C5" s="5"/>
      <c r="D5" s="5"/>
      <c r="E5" s="5"/>
      <c r="F5" s="5"/>
    </row>
    <row r="6" spans="1:6" x14ac:dyDescent="0.2">
      <c r="A6" s="4" t="s">
        <v>18</v>
      </c>
      <c r="B6" s="5">
        <v>0</v>
      </c>
      <c r="C6" s="5">
        <v>0</v>
      </c>
      <c r="D6" s="5">
        <v>0</v>
      </c>
      <c r="E6" s="5"/>
      <c r="F6" s="5"/>
    </row>
    <row r="7" spans="1:6" x14ac:dyDescent="0.2">
      <c r="A7" s="1" t="s">
        <v>19</v>
      </c>
      <c r="B7" s="5">
        <f>B4</f>
        <v>139680</v>
      </c>
      <c r="C7" s="5">
        <f>C4</f>
        <v>174294</v>
      </c>
      <c r="D7" s="5">
        <f>D4</f>
        <v>172316</v>
      </c>
      <c r="E7" s="5"/>
      <c r="F7" s="5"/>
    </row>
    <row r="8" spans="1:6" x14ac:dyDescent="0.2">
      <c r="B8" s="5"/>
      <c r="C8" s="5"/>
      <c r="D8" s="5"/>
      <c r="E8" s="5"/>
      <c r="F8" s="5"/>
    </row>
    <row r="9" spans="1:6" x14ac:dyDescent="0.2">
      <c r="A9" s="1" t="s">
        <v>41</v>
      </c>
      <c r="B9" s="5"/>
      <c r="C9" s="5"/>
      <c r="D9" s="5"/>
      <c r="E9" s="5"/>
      <c r="F9" s="5"/>
    </row>
    <row r="10" spans="1:6" x14ac:dyDescent="0.2">
      <c r="A10" s="1" t="s">
        <v>43</v>
      </c>
      <c r="B10" s="5"/>
      <c r="C10" s="5">
        <f>B7/2</f>
        <v>69840</v>
      </c>
      <c r="D10" s="5">
        <f>B7/2</f>
        <v>69840</v>
      </c>
      <c r="E10" s="5"/>
      <c r="F10" s="5"/>
    </row>
    <row r="11" spans="1:6" ht="15.75" x14ac:dyDescent="0.25">
      <c r="A11" s="1" t="s">
        <v>42</v>
      </c>
      <c r="B11" s="5"/>
      <c r="C11" s="5"/>
      <c r="D11" s="5">
        <f>C7/2</f>
        <v>87147</v>
      </c>
      <c r="E11" s="9">
        <f>C7/2</f>
        <v>87147</v>
      </c>
      <c r="F11" s="9"/>
    </row>
    <row r="12" spans="1:6" ht="15.75" x14ac:dyDescent="0.25">
      <c r="A12" s="1" t="s">
        <v>44</v>
      </c>
      <c r="B12" s="5"/>
      <c r="C12" s="5"/>
      <c r="D12" s="5"/>
      <c r="E12" s="9">
        <f>D7/2</f>
        <v>86158</v>
      </c>
      <c r="F12" s="9">
        <f>D7/2</f>
        <v>86158</v>
      </c>
    </row>
    <row r="13" spans="1:6" x14ac:dyDescent="0.2">
      <c r="A13" s="1" t="s">
        <v>45</v>
      </c>
      <c r="B13" s="5">
        <v>85264.5</v>
      </c>
      <c r="C13" s="5"/>
      <c r="D13" s="5"/>
      <c r="E13" s="5"/>
      <c r="F13" s="5"/>
    </row>
    <row r="14" spans="1:6" x14ac:dyDescent="0.2">
      <c r="A14" s="1" t="s">
        <v>46</v>
      </c>
      <c r="B14" s="8">
        <v>101839</v>
      </c>
      <c r="C14" s="8">
        <v>101839</v>
      </c>
      <c r="D14" s="8"/>
      <c r="E14" s="5"/>
      <c r="F14" s="5"/>
    </row>
    <row r="15" spans="1:6" x14ac:dyDescent="0.2">
      <c r="A15" s="1" t="s">
        <v>40</v>
      </c>
      <c r="B15" s="5">
        <f>SUM(B10:B14)</f>
        <v>187103.5</v>
      </c>
      <c r="C15" s="5">
        <f t="shared" ref="C15:D15" si="0">SUM(C10:C14)</f>
        <v>171679</v>
      </c>
      <c r="D15" s="5">
        <f t="shared" si="0"/>
        <v>156987</v>
      </c>
      <c r="E15" s="5"/>
      <c r="F15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0CE6-5CB4-44AD-B95F-89BD7A33E04C}">
  <dimension ref="A1:E31"/>
  <sheetViews>
    <sheetView workbookViewId="0"/>
  </sheetViews>
  <sheetFormatPr baseColWidth="10" defaultRowHeight="15" x14ac:dyDescent="0.2"/>
  <cols>
    <col min="1" max="1" width="39.5703125" style="1" customWidth="1"/>
    <col min="2" max="4" width="15.7109375" style="5" customWidth="1"/>
    <col min="5" max="16384" width="11.42578125" style="1"/>
  </cols>
  <sheetData>
    <row r="1" spans="1:4" ht="15.75" x14ac:dyDescent="0.25">
      <c r="A1" s="2" t="s">
        <v>20</v>
      </c>
    </row>
    <row r="3" spans="1:4" s="3" customFormat="1" ht="15.75" x14ac:dyDescent="0.25">
      <c r="B3" s="6" t="s">
        <v>2</v>
      </c>
      <c r="C3" s="6" t="s">
        <v>3</v>
      </c>
      <c r="D3" s="6" t="s">
        <v>4</v>
      </c>
    </row>
    <row r="5" spans="1:4" x14ac:dyDescent="0.2">
      <c r="A5" s="1" t="s">
        <v>21</v>
      </c>
      <c r="B5" s="5">
        <v>64535</v>
      </c>
      <c r="C5" s="5">
        <f>B27</f>
        <v>60377.099999999977</v>
      </c>
      <c r="D5" s="5">
        <v>0</v>
      </c>
    </row>
    <row r="7" spans="1:4" ht="15.75" x14ac:dyDescent="0.25">
      <c r="A7" s="7" t="s">
        <v>22</v>
      </c>
    </row>
    <row r="8" spans="1:4" x14ac:dyDescent="0.2">
      <c r="A8" s="1" t="s">
        <v>5</v>
      </c>
      <c r="B8" s="5">
        <f>CxC!B6</f>
        <v>78507</v>
      </c>
      <c r="C8" s="5">
        <v>0</v>
      </c>
      <c r="D8" s="5">
        <v>0</v>
      </c>
    </row>
    <row r="9" spans="1:4" x14ac:dyDescent="0.2">
      <c r="A9" s="1" t="s">
        <v>6</v>
      </c>
      <c r="B9" s="8">
        <f>CxC!B15</f>
        <v>173955.6</v>
      </c>
      <c r="C9" s="8">
        <v>0</v>
      </c>
      <c r="D9" s="8">
        <v>0</v>
      </c>
    </row>
    <row r="10" spans="1:4" x14ac:dyDescent="0.2">
      <c r="A10" s="1" t="s">
        <v>23</v>
      </c>
      <c r="B10" s="5">
        <f>SUM(B8:B9)</f>
        <v>252462.6</v>
      </c>
      <c r="C10" s="5">
        <f>SUM(C8:C9)</f>
        <v>0</v>
      </c>
      <c r="D10" s="5">
        <f>SUM(D8:D9)</f>
        <v>0</v>
      </c>
    </row>
    <row r="12" spans="1:4" ht="15.75" x14ac:dyDescent="0.25">
      <c r="A12" s="2" t="s">
        <v>24</v>
      </c>
      <c r="B12" s="5">
        <f>B5+B10</f>
        <v>316997.59999999998</v>
      </c>
      <c r="C12" s="5">
        <f>C5+C10</f>
        <v>60377.099999999977</v>
      </c>
      <c r="D12" s="5">
        <f>D5+D10</f>
        <v>0</v>
      </c>
    </row>
    <row r="14" spans="1:4" ht="15.75" x14ac:dyDescent="0.25">
      <c r="A14" s="7" t="s">
        <v>25</v>
      </c>
    </row>
    <row r="15" spans="1:4" x14ac:dyDescent="0.2">
      <c r="A15" s="1" t="s">
        <v>26</v>
      </c>
      <c r="B15" s="5">
        <v>0</v>
      </c>
      <c r="C15" s="5">
        <v>0</v>
      </c>
      <c r="D15" s="5">
        <v>0</v>
      </c>
    </row>
    <row r="16" spans="1:4" x14ac:dyDescent="0.2">
      <c r="A16" s="1" t="s">
        <v>27</v>
      </c>
      <c r="B16" s="5">
        <f>CxP!B15</f>
        <v>187103.5</v>
      </c>
      <c r="C16" s="5">
        <v>0</v>
      </c>
      <c r="D16" s="5">
        <v>0</v>
      </c>
    </row>
    <row r="17" spans="1:5" x14ac:dyDescent="0.2">
      <c r="A17" s="1" t="s">
        <v>28</v>
      </c>
      <c r="B17" s="5">
        <v>46800</v>
      </c>
      <c r="C17" s="5">
        <v>0</v>
      </c>
      <c r="D17" s="5">
        <v>0</v>
      </c>
    </row>
    <row r="18" spans="1:5" x14ac:dyDescent="0.2">
      <c r="A18" s="1" t="s">
        <v>29</v>
      </c>
      <c r="B18" s="5">
        <v>5132.5</v>
      </c>
      <c r="C18" s="5">
        <v>0</v>
      </c>
      <c r="D18" s="5">
        <v>0</v>
      </c>
    </row>
    <row r="19" spans="1:5" x14ac:dyDescent="0.2">
      <c r="A19" s="1" t="s">
        <v>30</v>
      </c>
      <c r="B19" s="5">
        <v>13084.5</v>
      </c>
      <c r="C19" s="5">
        <v>0</v>
      </c>
      <c r="D19" s="5">
        <v>0</v>
      </c>
    </row>
    <row r="20" spans="1:5" x14ac:dyDescent="0.2">
      <c r="A20" s="1" t="s">
        <v>31</v>
      </c>
      <c r="B20" s="8">
        <v>4500</v>
      </c>
      <c r="C20" s="8">
        <v>0</v>
      </c>
      <c r="D20" s="8">
        <v>0</v>
      </c>
    </row>
    <row r="21" spans="1:5" x14ac:dyDescent="0.2">
      <c r="A21" s="1" t="s">
        <v>32</v>
      </c>
      <c r="B21" s="5">
        <f>SUM(B15:B20)</f>
        <v>256620.5</v>
      </c>
      <c r="C21" s="5">
        <f>SUM(C15:C20)</f>
        <v>0</v>
      </c>
      <c r="D21" s="5">
        <f>SUM(D15:D20)</f>
        <v>0</v>
      </c>
    </row>
    <row r="23" spans="1:5" x14ac:dyDescent="0.2">
      <c r="A23" s="1" t="s">
        <v>33</v>
      </c>
      <c r="B23" s="5">
        <v>0</v>
      </c>
      <c r="C23" s="5">
        <v>0</v>
      </c>
      <c r="D23" s="5">
        <v>0</v>
      </c>
    </row>
    <row r="24" spans="1:5" x14ac:dyDescent="0.2">
      <c r="A24" s="1" t="s">
        <v>34</v>
      </c>
      <c r="B24" s="8">
        <v>0</v>
      </c>
      <c r="C24" s="8">
        <v>0</v>
      </c>
      <c r="D24" s="8">
        <v>0</v>
      </c>
    </row>
    <row r="25" spans="1:5" x14ac:dyDescent="0.2">
      <c r="A25" s="1" t="s">
        <v>35</v>
      </c>
      <c r="B25" s="5">
        <f>SUM(B21:B24)</f>
        <v>256620.5</v>
      </c>
      <c r="C25" s="5">
        <f>SUM(C21:C24)</f>
        <v>0</v>
      </c>
      <c r="D25" s="5">
        <f>SUM(D21:D24)</f>
        <v>0</v>
      </c>
    </row>
    <row r="27" spans="1:5" x14ac:dyDescent="0.2">
      <c r="A27" s="1" t="s">
        <v>36</v>
      </c>
      <c r="B27" s="5">
        <f>B12-B25</f>
        <v>60377.099999999977</v>
      </c>
      <c r="C27" s="5">
        <f>C12-C25</f>
        <v>60377.099999999977</v>
      </c>
      <c r="D27" s="5">
        <f>D12-D25</f>
        <v>0</v>
      </c>
    </row>
    <row r="29" spans="1:5" x14ac:dyDescent="0.2">
      <c r="A29" s="1" t="s">
        <v>37</v>
      </c>
      <c r="B29" s="5">
        <v>0</v>
      </c>
      <c r="C29" s="5">
        <v>0</v>
      </c>
      <c r="D29" s="5">
        <v>0</v>
      </c>
    </row>
    <row r="30" spans="1:5" x14ac:dyDescent="0.2">
      <c r="B30" s="8"/>
      <c r="C30" s="8"/>
      <c r="D30" s="8"/>
    </row>
    <row r="31" spans="1:5" x14ac:dyDescent="0.2">
      <c r="A31" s="1" t="s">
        <v>38</v>
      </c>
      <c r="B31" s="5">
        <f>B27+B29</f>
        <v>60377.099999999977</v>
      </c>
      <c r="C31" s="5">
        <f>C27+C29</f>
        <v>60377.099999999977</v>
      </c>
      <c r="D31" s="5">
        <f t="shared" ref="D31" si="0">D27+D29</f>
        <v>0</v>
      </c>
      <c r="E31" s="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CxC</vt:lpstr>
      <vt:lpstr>CxP</vt:lpstr>
      <vt:lpstr>Caja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2020-03-24T23:27:21Z</dcterms:created>
  <dcterms:modified xsi:type="dcterms:W3CDTF">2020-03-25T17:23:13Z</dcterms:modified>
</cp:coreProperties>
</file>