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4\"/>
    </mc:Choice>
  </mc:AlternateContent>
  <xr:revisionPtr revIDLastSave="0" documentId="13_ncr:1_{12E9E35A-13FA-4799-91D2-60FB0A1E60A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151, #2, #3" sheetId="1" r:id="rId1"/>
    <sheet name="152, #9, #10" sheetId="2" r:id="rId2"/>
    <sheet name="153, #12" sheetId="4" r:id="rId3"/>
    <sheet name=" 155 #15, #16" sheetId="3" r:id="rId4"/>
    <sheet name="156, #18" sheetId="5" r:id="rId5"/>
    <sheet name="157, #20, #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9" i="6"/>
  <c r="C8" i="6"/>
  <c r="C7" i="6"/>
  <c r="C4" i="6"/>
  <c r="C3" i="6"/>
  <c r="C8" i="4"/>
  <c r="C9" i="4" l="1"/>
  <c r="C5" i="4"/>
  <c r="C3" i="4"/>
  <c r="C7" i="1"/>
  <c r="B9" i="5"/>
  <c r="B6" i="5"/>
  <c r="B63" i="3"/>
  <c r="B60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B15" i="3"/>
  <c r="B14" i="3"/>
  <c r="B13" i="3"/>
  <c r="B20" i="2"/>
  <c r="D17" i="2"/>
  <c r="A17" i="2"/>
  <c r="D14" i="2"/>
  <c r="A14" i="2"/>
  <c r="B11" i="2"/>
  <c r="B8" i="2"/>
  <c r="B4" i="2"/>
  <c r="B13" i="1" l="1"/>
</calcChain>
</file>

<file path=xl/sharedStrings.xml><?xml version="1.0" encoding="utf-8"?>
<sst xmlns="http://schemas.openxmlformats.org/spreadsheetml/2006/main" count="109" uniqueCount="76">
  <si>
    <t>2)</t>
  </si>
  <si>
    <t>3)</t>
  </si>
  <si>
    <t>Permutaciones de tres objetos en un conjunto de seis:</t>
  </si>
  <si>
    <t>ABC</t>
  </si>
  <si>
    <t>ACD</t>
  </si>
  <si>
    <t>ADE</t>
  </si>
  <si>
    <t>AEF</t>
  </si>
  <si>
    <t>BCD</t>
  </si>
  <si>
    <t>BEF</t>
  </si>
  <si>
    <t>#9</t>
  </si>
  <si>
    <t>¿Cuántas muestras diferentes de cuatro cuentas pueden obtener?</t>
  </si>
  <si>
    <t>R)</t>
  </si>
  <si>
    <t>#10</t>
  </si>
  <si>
    <t>a)</t>
  </si>
  <si>
    <t>b)</t>
  </si>
  <si>
    <t>c)</t>
  </si>
  <si>
    <t>d)</t>
  </si>
  <si>
    <t>e)</t>
  </si>
  <si>
    <t>Mil millones a colorado</t>
  </si>
  <si>
    <t>#15</t>
  </si>
  <si>
    <t>"4/52"</t>
  </si>
  <si>
    <t>"13/52"</t>
  </si>
  <si>
    <t>"12/52"</t>
  </si>
  <si>
    <t>P1)</t>
  </si>
  <si>
    <t>P2)</t>
  </si>
  <si>
    <t>P3)</t>
  </si>
  <si>
    <t>#16</t>
  </si>
  <si>
    <t>Habrán 36 espacios muestrales</t>
  </si>
  <si>
    <t>R/</t>
  </si>
  <si>
    <t>D)</t>
  </si>
  <si>
    <t>E)</t>
  </si>
  <si>
    <t>Se tendrán la misma cantidad porque al ser las mismas posibilidades tanto impares (1, 3, 5) como pares (2, 4, 6) los resultados son iguales en cuanto a posibilidades</t>
  </si>
  <si>
    <t>F)</t>
  </si>
  <si>
    <t>El método clásico</t>
  </si>
  <si>
    <t>#18</t>
  </si>
  <si>
    <t>A)</t>
  </si>
  <si>
    <t>B)</t>
  </si>
  <si>
    <t>C)</t>
  </si>
  <si>
    <t xml:space="preserve">Con fórmula demostramos que: </t>
  </si>
  <si>
    <t>Combinaciones:</t>
  </si>
  <si>
    <t>CDE</t>
  </si>
  <si>
    <t>DEF</t>
  </si>
  <si>
    <t>EFA</t>
  </si>
  <si>
    <t>FAB</t>
  </si>
  <si>
    <t>BDF</t>
  </si>
  <si>
    <t>CEF</t>
  </si>
  <si>
    <t>CFA</t>
  </si>
  <si>
    <t>DFA</t>
  </si>
  <si>
    <t>DAB</t>
  </si>
  <si>
    <t xml:space="preserve">EAB </t>
  </si>
  <si>
    <t>ECD</t>
  </si>
  <si>
    <t>FBC</t>
  </si>
  <si>
    <t>FCD</t>
  </si>
  <si>
    <t>BFD</t>
  </si>
  <si>
    <t>DBF</t>
  </si>
  <si>
    <t>DFB</t>
  </si>
  <si>
    <t>FDB</t>
  </si>
  <si>
    <t>FBD</t>
  </si>
  <si>
    <t>Permutaciones de objetos B,D,F.</t>
  </si>
  <si>
    <t>12)</t>
  </si>
  <si>
    <t>Maneras de selección de los primeros 5 números:</t>
  </si>
  <si>
    <t>Posibilidad de ganar:</t>
  </si>
  <si>
    <t>Posibilidad de atinarle a todas las bolas:</t>
  </si>
  <si>
    <t>total de perutaciones</t>
  </si>
  <si>
    <t>probabilidad:</t>
  </si>
  <si>
    <t>* Asumiendo de que importa el orden de que se escriben los números</t>
  </si>
  <si>
    <t>* permutaciones</t>
  </si>
  <si>
    <t>20)</t>
  </si>
  <si>
    <t>N:</t>
  </si>
  <si>
    <t>T:</t>
  </si>
  <si>
    <t>B:</t>
  </si>
  <si>
    <t>21)</t>
  </si>
  <si>
    <t>Probabilidad</t>
  </si>
  <si>
    <t>20-24:</t>
  </si>
  <si>
    <t>20-34:</t>
  </si>
  <si>
    <t>45+: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</si>
</sst>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"/>
    <numFmt numFmtId="165" formatCode="0.00_ "/>
    <numFmt numFmtId="166" formatCode="#,##0.000000000000000000000000000000000000000"/>
    <numFmt numFmtId="167" formatCode="0.000000000000000000000000000000000000000"/>
    <numFmt numFmtId="177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9" fontId="1" fillId="0" borderId="0" xfId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7" fontId="0" fillId="0" borderId="0" xfId="1" applyNumberFormat="1" applyFont="1" applyFill="1" applyBorder="1" applyAlignment="1" applyProtection="1">
      <alignment vertical="center"/>
    </xf>
    <xf numFmtId="0" fontId="0" fillId="4" borderId="0" xfId="0" applyFill="1"/>
    <xf numFmtId="0" fontId="0" fillId="0" borderId="0" xfId="0" applyFill="1"/>
    <xf numFmtId="167" fontId="2" fillId="0" borderId="1" xfId="0" applyNumberFormat="1" applyFont="1" applyBorder="1"/>
    <xf numFmtId="3" fontId="2" fillId="0" borderId="1" xfId="0" applyNumberFormat="1" applyFont="1" applyBorder="1"/>
    <xf numFmtId="166" fontId="2" fillId="0" borderId="1" xfId="0" applyNumberFormat="1" applyFont="1" applyBorder="1"/>
    <xf numFmtId="177" fontId="2" fillId="0" borderId="1" xfId="0" applyNumberFormat="1" applyFont="1" applyBorder="1"/>
    <xf numFmtId="0" fontId="2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3.7109375" customWidth="1"/>
    <col min="2" max="3" width="8.140625" customWidth="1"/>
    <col min="4" max="13" width="13.28515625" customWidth="1"/>
  </cols>
  <sheetData>
    <row r="1" spans="1:12" x14ac:dyDescent="0.25">
      <c r="A1" t="s">
        <v>0</v>
      </c>
    </row>
    <row r="2" spans="1:12" x14ac:dyDescent="0.25">
      <c r="A2" s="10">
        <v>1</v>
      </c>
      <c r="B2" s="11" t="s">
        <v>3</v>
      </c>
      <c r="C2" s="10">
        <v>5</v>
      </c>
      <c r="D2" s="11" t="s">
        <v>7</v>
      </c>
      <c r="E2" s="10">
        <v>8</v>
      </c>
      <c r="F2" s="11" t="s">
        <v>40</v>
      </c>
      <c r="G2" s="10">
        <v>11</v>
      </c>
      <c r="H2" s="11" t="s">
        <v>41</v>
      </c>
      <c r="I2" s="10">
        <v>14</v>
      </c>
      <c r="J2" s="11" t="s">
        <v>42</v>
      </c>
      <c r="K2" s="11">
        <v>18</v>
      </c>
      <c r="L2" s="11" t="s">
        <v>43</v>
      </c>
    </row>
    <row r="3" spans="1:12" x14ac:dyDescent="0.25">
      <c r="A3" s="10">
        <v>2</v>
      </c>
      <c r="B3" t="s">
        <v>4</v>
      </c>
      <c r="C3" s="10">
        <v>6</v>
      </c>
      <c r="D3" t="s">
        <v>44</v>
      </c>
      <c r="E3" s="10">
        <v>9</v>
      </c>
      <c r="F3" t="s">
        <v>45</v>
      </c>
      <c r="G3" s="10">
        <v>12</v>
      </c>
      <c r="H3" t="s">
        <v>47</v>
      </c>
      <c r="I3" s="10">
        <v>15</v>
      </c>
      <c r="J3" t="s">
        <v>49</v>
      </c>
      <c r="K3">
        <v>19</v>
      </c>
      <c r="L3" t="s">
        <v>51</v>
      </c>
    </row>
    <row r="4" spans="1:12" x14ac:dyDescent="0.25">
      <c r="A4" s="10">
        <v>3</v>
      </c>
      <c r="B4" t="s">
        <v>5</v>
      </c>
      <c r="C4" s="10">
        <v>7</v>
      </c>
      <c r="D4" t="s">
        <v>8</v>
      </c>
      <c r="E4" s="10">
        <v>10</v>
      </c>
      <c r="F4" t="s">
        <v>46</v>
      </c>
      <c r="G4" s="10">
        <v>13</v>
      </c>
      <c r="H4" t="s">
        <v>48</v>
      </c>
      <c r="I4" s="10">
        <v>16</v>
      </c>
      <c r="J4" t="s">
        <v>3</v>
      </c>
      <c r="K4">
        <v>20</v>
      </c>
      <c r="L4" t="s">
        <v>52</v>
      </c>
    </row>
    <row r="5" spans="1:12" x14ac:dyDescent="0.25">
      <c r="A5" s="10">
        <v>4</v>
      </c>
      <c r="B5" t="s">
        <v>6</v>
      </c>
      <c r="I5" s="10">
        <v>17</v>
      </c>
      <c r="J5" t="s">
        <v>50</v>
      </c>
    </row>
    <row r="6" spans="1:12" ht="15.75" thickBot="1" x14ac:dyDescent="0.3">
      <c r="A6" t="s">
        <v>38</v>
      </c>
    </row>
    <row r="7" spans="1:12" ht="15.75" thickBot="1" x14ac:dyDescent="0.3">
      <c r="A7" t="s">
        <v>39</v>
      </c>
      <c r="C7" s="16">
        <f>COMBIN(6,3)</f>
        <v>20</v>
      </c>
    </row>
    <row r="8" spans="1:12" x14ac:dyDescent="0.25">
      <c r="A8" t="s">
        <v>1</v>
      </c>
      <c r="B8" t="s">
        <v>58</v>
      </c>
    </row>
    <row r="9" spans="1:12" x14ac:dyDescent="0.25">
      <c r="A9" s="10">
        <v>1</v>
      </c>
      <c r="B9" t="s">
        <v>44</v>
      </c>
      <c r="C9" s="10">
        <v>3</v>
      </c>
      <c r="D9" t="s">
        <v>54</v>
      </c>
      <c r="E9" s="10">
        <v>5</v>
      </c>
      <c r="F9" t="s">
        <v>56</v>
      </c>
    </row>
    <row r="10" spans="1:12" x14ac:dyDescent="0.25">
      <c r="A10" s="10">
        <v>2</v>
      </c>
      <c r="B10" t="s">
        <v>53</v>
      </c>
      <c r="C10" s="10">
        <v>4</v>
      </c>
      <c r="D10" t="s">
        <v>55</v>
      </c>
      <c r="E10" s="10">
        <v>6</v>
      </c>
      <c r="F10" t="s">
        <v>57</v>
      </c>
    </row>
    <row r="12" spans="1:12" ht="15.75" thickBot="1" x14ac:dyDescent="0.3">
      <c r="B12" t="s">
        <v>2</v>
      </c>
      <c r="D12" s="1"/>
      <c r="E12" s="1"/>
    </row>
    <row r="13" spans="1:12" ht="15.75" thickBot="1" x14ac:dyDescent="0.3">
      <c r="B13" s="16">
        <f>PERMUT(6,3)</f>
        <v>120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CF31-671B-42CB-8509-162D4CFDBA08}">
  <dimension ref="A1:M23"/>
  <sheetViews>
    <sheetView workbookViewId="0">
      <selection activeCell="A23" sqref="A23"/>
    </sheetView>
  </sheetViews>
  <sheetFormatPr baseColWidth="10" defaultRowHeight="15" x14ac:dyDescent="0.25"/>
  <sheetData>
    <row r="1" spans="1:13" x14ac:dyDescent="0.25">
      <c r="A1" s="2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 t="s">
        <v>11</v>
      </c>
      <c r="B4" s="2">
        <f>PERMUT(50,4)</f>
        <v>5527200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4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5" t="s">
        <v>11</v>
      </c>
      <c r="B8" s="5">
        <f>1434/2374</f>
        <v>0.60404380791912382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4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5" t="s">
        <v>11</v>
      </c>
      <c r="B11" s="5">
        <f>221/2374</f>
        <v>9.309182813816344E-2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4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>
        <f>2374*(11/50)</f>
        <v>522.28</v>
      </c>
      <c r="B14" s="2"/>
      <c r="C14" s="2" t="s">
        <v>11</v>
      </c>
      <c r="D14" s="5">
        <f>522.28/2374</f>
        <v>0.22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4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>
        <f>522.28/5</f>
        <v>104.45599999999999</v>
      </c>
      <c r="B17" s="2"/>
      <c r="C17" s="2" t="s">
        <v>11</v>
      </c>
      <c r="D17" s="6">
        <f>390-104.456</f>
        <v>285.54399999999998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4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 t="s">
        <v>11</v>
      </c>
      <c r="B20" s="7">
        <f>(32.4/2374)*112</f>
        <v>1.528559393428812</v>
      </c>
      <c r="C20" s="2" t="s">
        <v>18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>
        <v>155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32B7-7696-490A-9F9A-B3F6CF9F04E8}">
  <dimension ref="A1:D9"/>
  <sheetViews>
    <sheetView workbookViewId="0">
      <selection activeCell="C30" sqref="C30"/>
    </sheetView>
  </sheetViews>
  <sheetFormatPr baseColWidth="10" defaultRowHeight="15" x14ac:dyDescent="0.25"/>
  <cols>
    <col min="2" max="2" width="25.85546875" customWidth="1"/>
    <col min="3" max="3" width="42.140625" customWidth="1"/>
  </cols>
  <sheetData>
    <row r="1" spans="1:4" x14ac:dyDescent="0.25">
      <c r="A1" s="10" t="s">
        <v>59</v>
      </c>
    </row>
    <row r="2" spans="1:4" ht="15.75" thickBot="1" x14ac:dyDescent="0.3">
      <c r="A2" s="10" t="s">
        <v>35</v>
      </c>
      <c r="B2" t="s">
        <v>60</v>
      </c>
      <c r="D2" t="s">
        <v>65</v>
      </c>
    </row>
    <row r="3" spans="1:4" ht="15.75" thickBot="1" x14ac:dyDescent="0.3">
      <c r="C3" s="13">
        <f>PERMUT(55,5)</f>
        <v>417451320</v>
      </c>
      <c r="D3" s="1" t="s">
        <v>66</v>
      </c>
    </row>
    <row r="4" spans="1:4" ht="15.75" thickBot="1" x14ac:dyDescent="0.3">
      <c r="A4" s="10" t="s">
        <v>36</v>
      </c>
      <c r="B4" t="s">
        <v>61</v>
      </c>
      <c r="D4" s="1"/>
    </row>
    <row r="5" spans="1:4" ht="15.75" thickBot="1" x14ac:dyDescent="0.3">
      <c r="C5" s="14">
        <f>1/C3</f>
        <v>2.3954888919742785E-9</v>
      </c>
    </row>
    <row r="7" spans="1:4" ht="15.75" thickBot="1" x14ac:dyDescent="0.3">
      <c r="A7" s="10" t="s">
        <v>37</v>
      </c>
      <c r="B7" t="s">
        <v>62</v>
      </c>
    </row>
    <row r="8" spans="1:4" ht="15.75" thickBot="1" x14ac:dyDescent="0.3">
      <c r="B8" t="s">
        <v>63</v>
      </c>
      <c r="C8" s="13">
        <f>C3*PERMUT(42,1)</f>
        <v>17532955440</v>
      </c>
    </row>
    <row r="9" spans="1:4" ht="15.75" thickBot="1" x14ac:dyDescent="0.3">
      <c r="B9" t="s">
        <v>64</v>
      </c>
      <c r="C9" s="12">
        <f>1/C8</f>
        <v>5.7035449808911392E-11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82C5-534D-4030-B4B0-20FC635FFEEC}">
  <dimension ref="A1:M70"/>
  <sheetViews>
    <sheetView topLeftCell="A28" workbookViewId="0">
      <selection activeCell="I69" sqref="I69"/>
    </sheetView>
  </sheetViews>
  <sheetFormatPr baseColWidth="10" defaultRowHeight="15" x14ac:dyDescent="0.25"/>
  <sheetData>
    <row r="1" spans="1:13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11</v>
      </c>
      <c r="B4" s="9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4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 t="s">
        <v>11</v>
      </c>
      <c r="B7" s="2" t="s">
        <v>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4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 t="s">
        <v>11</v>
      </c>
      <c r="B10" s="2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4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 t="s">
        <v>23</v>
      </c>
      <c r="B13" s="5">
        <f>4/52</f>
        <v>7.6923076923076927E-2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24</v>
      </c>
      <c r="B14" s="5">
        <f>13/52</f>
        <v>0.25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 t="s">
        <v>25</v>
      </c>
      <c r="B15" s="5">
        <f>12/52</f>
        <v>0.23076923076923078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3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11</v>
      </c>
      <c r="B19" s="2" t="s">
        <v>27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4" t="s">
        <v>14</v>
      </c>
      <c r="B21" s="2" t="s">
        <v>11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>
        <v>1</v>
      </c>
      <c r="B22" s="2"/>
      <c r="C22" s="2">
        <v>1</v>
      </c>
      <c r="D22" s="2">
        <v>1</v>
      </c>
      <c r="E22" s="2"/>
      <c r="F22" s="2">
        <f>C22+D22</f>
        <v>2</v>
      </c>
      <c r="G22" s="2"/>
      <c r="H22" s="2"/>
      <c r="I22" s="2"/>
      <c r="J22" s="2"/>
      <c r="K22" s="2"/>
      <c r="L22" s="2"/>
      <c r="M22" s="2"/>
    </row>
    <row r="23" spans="1:13" x14ac:dyDescent="0.25">
      <c r="A23" s="2">
        <v>2</v>
      </c>
      <c r="B23" s="2"/>
      <c r="C23" s="2">
        <v>1</v>
      </c>
      <c r="D23" s="2">
        <v>2</v>
      </c>
      <c r="E23" s="2"/>
      <c r="F23" s="2">
        <f t="shared" ref="F23:F57" si="0">C23+D23</f>
        <v>3</v>
      </c>
      <c r="G23" s="2"/>
      <c r="H23" s="2"/>
      <c r="I23" s="2"/>
      <c r="J23" s="2"/>
      <c r="K23" s="2"/>
      <c r="L23" s="2"/>
      <c r="M23" s="2"/>
    </row>
    <row r="24" spans="1:13" x14ac:dyDescent="0.25">
      <c r="A24" s="2">
        <v>3</v>
      </c>
      <c r="B24" s="2"/>
      <c r="C24" s="2">
        <v>1</v>
      </c>
      <c r="D24" s="2">
        <v>3</v>
      </c>
      <c r="E24" s="2"/>
      <c r="F24" s="2">
        <f t="shared" si="0"/>
        <v>4</v>
      </c>
      <c r="G24" s="2"/>
      <c r="H24" s="2"/>
      <c r="I24" s="2"/>
      <c r="J24" s="2"/>
      <c r="K24" s="2"/>
      <c r="L24" s="2"/>
      <c r="M24" s="2"/>
    </row>
    <row r="25" spans="1:13" x14ac:dyDescent="0.25">
      <c r="A25" s="2">
        <v>4</v>
      </c>
      <c r="B25" s="2"/>
      <c r="C25" s="2">
        <v>1</v>
      </c>
      <c r="D25" s="2">
        <v>4</v>
      </c>
      <c r="E25" s="2"/>
      <c r="F25" s="2">
        <f t="shared" si="0"/>
        <v>5</v>
      </c>
      <c r="G25" s="2"/>
      <c r="H25" s="2"/>
      <c r="I25" s="2"/>
      <c r="J25" s="2"/>
      <c r="K25" s="2"/>
      <c r="L25" s="2"/>
      <c r="M25" s="2"/>
    </row>
    <row r="26" spans="1:13" x14ac:dyDescent="0.25">
      <c r="A26" s="2">
        <v>5</v>
      </c>
      <c r="B26" s="2"/>
      <c r="C26" s="2">
        <v>1</v>
      </c>
      <c r="D26" s="2">
        <v>5</v>
      </c>
      <c r="E26" s="2"/>
      <c r="F26" s="2">
        <f t="shared" si="0"/>
        <v>6</v>
      </c>
      <c r="G26" s="2"/>
      <c r="H26" s="2"/>
      <c r="I26" s="2"/>
      <c r="J26" s="2"/>
      <c r="K26" s="2"/>
      <c r="L26" s="2"/>
      <c r="M26" s="2"/>
    </row>
    <row r="27" spans="1:13" x14ac:dyDescent="0.25">
      <c r="A27" s="2">
        <v>6</v>
      </c>
      <c r="B27" s="2"/>
      <c r="C27" s="2">
        <v>1</v>
      </c>
      <c r="D27" s="2">
        <v>6</v>
      </c>
      <c r="E27" s="2"/>
      <c r="F27" s="2">
        <f t="shared" si="0"/>
        <v>7</v>
      </c>
      <c r="G27" s="2"/>
      <c r="H27" s="2"/>
      <c r="I27" s="2"/>
      <c r="J27" s="2"/>
      <c r="K27" s="2"/>
      <c r="L27" s="2"/>
      <c r="M27" s="2"/>
    </row>
    <row r="28" spans="1:13" x14ac:dyDescent="0.25">
      <c r="A28" s="2">
        <v>7</v>
      </c>
      <c r="B28" s="2"/>
      <c r="C28" s="2">
        <v>2</v>
      </c>
      <c r="D28" s="2">
        <v>1</v>
      </c>
      <c r="E28" s="2"/>
      <c r="F28" s="2">
        <f t="shared" si="0"/>
        <v>3</v>
      </c>
      <c r="G28" s="2"/>
      <c r="H28" s="2"/>
      <c r="I28" s="2"/>
      <c r="J28" s="2"/>
      <c r="K28" s="2"/>
      <c r="L28" s="2"/>
      <c r="M28" s="2"/>
    </row>
    <row r="29" spans="1:13" x14ac:dyDescent="0.25">
      <c r="A29" s="2">
        <v>8</v>
      </c>
      <c r="B29" s="2"/>
      <c r="C29" s="2">
        <v>2</v>
      </c>
      <c r="D29" s="2">
        <v>2</v>
      </c>
      <c r="E29" s="2"/>
      <c r="F29" s="2">
        <f t="shared" si="0"/>
        <v>4</v>
      </c>
      <c r="G29" s="2"/>
      <c r="H29" s="2"/>
      <c r="I29" s="2"/>
      <c r="J29" s="2"/>
      <c r="K29" s="2"/>
      <c r="L29" s="2"/>
      <c r="M29" s="2"/>
    </row>
    <row r="30" spans="1:13" x14ac:dyDescent="0.25">
      <c r="A30" s="2">
        <v>9</v>
      </c>
      <c r="B30" s="2"/>
      <c r="C30" s="2">
        <v>2</v>
      </c>
      <c r="D30" s="2">
        <v>3</v>
      </c>
      <c r="E30" s="2"/>
      <c r="F30" s="2">
        <f t="shared" si="0"/>
        <v>5</v>
      </c>
      <c r="G30" s="2"/>
      <c r="H30" s="2"/>
      <c r="I30" s="2"/>
      <c r="J30" s="2"/>
      <c r="K30" s="2"/>
      <c r="L30" s="2"/>
      <c r="M30" s="2"/>
    </row>
    <row r="31" spans="1:13" x14ac:dyDescent="0.25">
      <c r="A31" s="2">
        <v>10</v>
      </c>
      <c r="B31" s="2"/>
      <c r="C31" s="2">
        <v>2</v>
      </c>
      <c r="D31" s="2">
        <v>4</v>
      </c>
      <c r="E31" s="2"/>
      <c r="F31" s="2">
        <f t="shared" si="0"/>
        <v>6</v>
      </c>
      <c r="G31" s="2"/>
      <c r="H31" s="2"/>
      <c r="I31" s="2"/>
      <c r="J31" s="2"/>
      <c r="K31" s="2"/>
      <c r="L31" s="2"/>
      <c r="M31" s="2"/>
    </row>
    <row r="32" spans="1:13" x14ac:dyDescent="0.25">
      <c r="A32" s="2">
        <v>11</v>
      </c>
      <c r="B32" s="2"/>
      <c r="C32" s="2">
        <v>2</v>
      </c>
      <c r="D32" s="2">
        <v>5</v>
      </c>
      <c r="E32" s="2"/>
      <c r="F32" s="2">
        <f t="shared" si="0"/>
        <v>7</v>
      </c>
      <c r="G32" s="2"/>
      <c r="H32" s="2"/>
      <c r="I32" s="2"/>
      <c r="J32" s="2"/>
      <c r="K32" s="2"/>
      <c r="L32" s="2"/>
      <c r="M32" s="2"/>
    </row>
    <row r="33" spans="1:13" x14ac:dyDescent="0.25">
      <c r="A33" s="2">
        <v>12</v>
      </c>
      <c r="B33" s="2"/>
      <c r="C33" s="2">
        <v>2</v>
      </c>
      <c r="D33" s="2">
        <v>6</v>
      </c>
      <c r="E33" s="2"/>
      <c r="F33" s="2">
        <f t="shared" si="0"/>
        <v>8</v>
      </c>
      <c r="G33" s="2"/>
      <c r="H33" s="2"/>
      <c r="I33" s="2"/>
      <c r="J33" s="2"/>
      <c r="K33" s="2"/>
      <c r="L33" s="2"/>
      <c r="M33" s="2"/>
    </row>
    <row r="34" spans="1:13" x14ac:dyDescent="0.25">
      <c r="A34" s="2">
        <v>13</v>
      </c>
      <c r="B34" s="2"/>
      <c r="C34" s="2">
        <v>3</v>
      </c>
      <c r="D34" s="2">
        <v>1</v>
      </c>
      <c r="E34" s="2"/>
      <c r="F34" s="2">
        <f t="shared" si="0"/>
        <v>4</v>
      </c>
      <c r="G34" s="2"/>
      <c r="H34" s="2"/>
      <c r="I34" s="2"/>
      <c r="J34" s="2"/>
      <c r="K34" s="2"/>
      <c r="L34" s="2"/>
      <c r="M34" s="2"/>
    </row>
    <row r="35" spans="1:13" x14ac:dyDescent="0.25">
      <c r="A35" s="2">
        <v>14</v>
      </c>
      <c r="B35" s="2"/>
      <c r="C35" s="2">
        <v>3</v>
      </c>
      <c r="D35" s="2">
        <v>2</v>
      </c>
      <c r="E35" s="2"/>
      <c r="F35" s="2">
        <f t="shared" si="0"/>
        <v>5</v>
      </c>
      <c r="G35" s="2"/>
      <c r="H35" s="2"/>
      <c r="I35" s="2"/>
      <c r="J35" s="2"/>
      <c r="K35" s="2"/>
      <c r="L35" s="2"/>
      <c r="M35" s="2"/>
    </row>
    <row r="36" spans="1:13" x14ac:dyDescent="0.25">
      <c r="A36" s="2">
        <v>15</v>
      </c>
      <c r="B36" s="2"/>
      <c r="C36" s="2">
        <v>3</v>
      </c>
      <c r="D36" s="2">
        <v>3</v>
      </c>
      <c r="E36" s="2"/>
      <c r="F36" s="2">
        <f t="shared" si="0"/>
        <v>6</v>
      </c>
      <c r="G36" s="2"/>
      <c r="H36" s="2"/>
      <c r="I36" s="2"/>
      <c r="J36" s="2"/>
      <c r="K36" s="2"/>
      <c r="L36" s="2"/>
      <c r="M36" s="2"/>
    </row>
    <row r="37" spans="1:13" x14ac:dyDescent="0.25">
      <c r="A37" s="2">
        <v>16</v>
      </c>
      <c r="B37" s="2"/>
      <c r="C37" s="2">
        <v>3</v>
      </c>
      <c r="D37" s="2">
        <v>4</v>
      </c>
      <c r="E37" s="2"/>
      <c r="F37" s="2">
        <f t="shared" si="0"/>
        <v>7</v>
      </c>
      <c r="G37" s="2"/>
      <c r="H37" s="2"/>
      <c r="I37" s="2"/>
      <c r="J37" s="2"/>
      <c r="K37" s="2"/>
      <c r="L37" s="2"/>
      <c r="M37" s="2"/>
    </row>
    <row r="38" spans="1:13" x14ac:dyDescent="0.25">
      <c r="A38" s="2">
        <v>17</v>
      </c>
      <c r="B38" s="2"/>
      <c r="C38" s="2">
        <v>3</v>
      </c>
      <c r="D38" s="2">
        <v>5</v>
      </c>
      <c r="E38" s="2"/>
      <c r="F38" s="2">
        <f t="shared" si="0"/>
        <v>8</v>
      </c>
      <c r="G38" s="2"/>
      <c r="H38" s="2"/>
      <c r="I38" s="2"/>
      <c r="J38" s="2"/>
      <c r="K38" s="2"/>
      <c r="L38" s="2"/>
      <c r="M38" s="2"/>
    </row>
    <row r="39" spans="1:13" x14ac:dyDescent="0.25">
      <c r="A39" s="2">
        <v>18</v>
      </c>
      <c r="B39" s="2"/>
      <c r="C39" s="2">
        <v>3</v>
      </c>
      <c r="D39" s="2">
        <v>6</v>
      </c>
      <c r="E39" s="2"/>
      <c r="F39" s="2">
        <f t="shared" si="0"/>
        <v>9</v>
      </c>
      <c r="G39" s="2"/>
      <c r="H39" s="2"/>
      <c r="I39" s="2"/>
      <c r="J39" s="2"/>
      <c r="K39" s="2"/>
      <c r="L39" s="2"/>
      <c r="M39" s="2"/>
    </row>
    <row r="40" spans="1:13" x14ac:dyDescent="0.25">
      <c r="A40" s="2">
        <v>19</v>
      </c>
      <c r="B40" s="2"/>
      <c r="C40" s="2">
        <v>4</v>
      </c>
      <c r="D40" s="2">
        <v>1</v>
      </c>
      <c r="E40" s="2"/>
      <c r="F40" s="2">
        <f t="shared" si="0"/>
        <v>5</v>
      </c>
      <c r="G40" s="2"/>
      <c r="H40" s="2"/>
      <c r="I40" s="2"/>
      <c r="J40" s="2"/>
      <c r="K40" s="2"/>
      <c r="L40" s="2"/>
      <c r="M40" s="2"/>
    </row>
    <row r="41" spans="1:13" x14ac:dyDescent="0.25">
      <c r="A41" s="2">
        <v>20</v>
      </c>
      <c r="B41" s="2"/>
      <c r="C41" s="2">
        <v>4</v>
      </c>
      <c r="D41" s="2">
        <v>2</v>
      </c>
      <c r="E41" s="2"/>
      <c r="F41" s="2">
        <f t="shared" si="0"/>
        <v>6</v>
      </c>
      <c r="G41" s="2"/>
      <c r="H41" s="2"/>
      <c r="I41" s="2"/>
      <c r="J41" s="2"/>
      <c r="K41" s="2"/>
      <c r="L41" s="2"/>
      <c r="M41" s="2"/>
    </row>
    <row r="42" spans="1:13" x14ac:dyDescent="0.25">
      <c r="A42" s="2">
        <v>21</v>
      </c>
      <c r="B42" s="2"/>
      <c r="C42" s="2">
        <v>4</v>
      </c>
      <c r="D42" s="2">
        <v>3</v>
      </c>
      <c r="E42" s="2"/>
      <c r="F42" s="2">
        <f t="shared" si="0"/>
        <v>7</v>
      </c>
      <c r="G42" s="2"/>
      <c r="H42" s="2"/>
      <c r="I42" s="2"/>
      <c r="J42" s="2"/>
      <c r="K42" s="2"/>
      <c r="L42" s="2"/>
      <c r="M42" s="2"/>
    </row>
    <row r="43" spans="1:13" x14ac:dyDescent="0.25">
      <c r="A43" s="2">
        <v>22</v>
      </c>
      <c r="B43" s="2"/>
      <c r="C43" s="2">
        <v>4</v>
      </c>
      <c r="D43" s="2">
        <v>4</v>
      </c>
      <c r="E43" s="2"/>
      <c r="F43" s="2">
        <f t="shared" si="0"/>
        <v>8</v>
      </c>
      <c r="G43" s="2"/>
      <c r="H43" s="2"/>
      <c r="I43" s="2"/>
      <c r="J43" s="2"/>
      <c r="K43" s="2"/>
      <c r="L43" s="2"/>
      <c r="M43" s="2"/>
    </row>
    <row r="44" spans="1:13" x14ac:dyDescent="0.25">
      <c r="A44" s="2">
        <v>23</v>
      </c>
      <c r="B44" s="2"/>
      <c r="C44" s="2">
        <v>4</v>
      </c>
      <c r="D44" s="2">
        <v>5</v>
      </c>
      <c r="E44" s="2"/>
      <c r="F44" s="2">
        <f t="shared" si="0"/>
        <v>9</v>
      </c>
      <c r="G44" s="2"/>
      <c r="H44" s="2"/>
      <c r="I44" s="2"/>
      <c r="J44" s="2"/>
      <c r="K44" s="2"/>
      <c r="L44" s="2"/>
      <c r="M44" s="2"/>
    </row>
    <row r="45" spans="1:13" x14ac:dyDescent="0.25">
      <c r="A45" s="2">
        <v>24</v>
      </c>
      <c r="B45" s="2"/>
      <c r="C45" s="2">
        <v>4</v>
      </c>
      <c r="D45" s="2">
        <v>6</v>
      </c>
      <c r="E45" s="2"/>
      <c r="F45" s="2">
        <f t="shared" si="0"/>
        <v>10</v>
      </c>
      <c r="G45" s="2"/>
      <c r="H45" s="2"/>
      <c r="I45" s="2"/>
      <c r="J45" s="2"/>
      <c r="K45" s="2"/>
      <c r="L45" s="2"/>
      <c r="M45" s="2"/>
    </row>
    <row r="46" spans="1:13" x14ac:dyDescent="0.25">
      <c r="A46" s="2">
        <v>25</v>
      </c>
      <c r="B46" s="2"/>
      <c r="C46" s="2">
        <v>5</v>
      </c>
      <c r="D46" s="2">
        <v>1</v>
      </c>
      <c r="E46" s="2"/>
      <c r="F46" s="2">
        <f t="shared" si="0"/>
        <v>6</v>
      </c>
      <c r="G46" s="2"/>
      <c r="H46" s="2"/>
      <c r="I46" s="2"/>
      <c r="J46" s="2"/>
      <c r="K46" s="2"/>
      <c r="L46" s="2"/>
      <c r="M46" s="2"/>
    </row>
    <row r="47" spans="1:13" x14ac:dyDescent="0.25">
      <c r="A47" s="2">
        <v>26</v>
      </c>
      <c r="B47" s="2"/>
      <c r="C47" s="2">
        <v>5</v>
      </c>
      <c r="D47" s="2">
        <v>2</v>
      </c>
      <c r="E47" s="2"/>
      <c r="F47" s="2">
        <f t="shared" si="0"/>
        <v>7</v>
      </c>
      <c r="G47" s="2"/>
      <c r="H47" s="2"/>
      <c r="I47" s="2"/>
      <c r="J47" s="2"/>
      <c r="K47" s="2"/>
      <c r="L47" s="2"/>
      <c r="M47" s="2"/>
    </row>
    <row r="48" spans="1:13" x14ac:dyDescent="0.25">
      <c r="A48" s="2">
        <v>27</v>
      </c>
      <c r="B48" s="2"/>
      <c r="C48" s="2">
        <v>5</v>
      </c>
      <c r="D48" s="2">
        <v>3</v>
      </c>
      <c r="E48" s="2"/>
      <c r="F48" s="2">
        <f t="shared" si="0"/>
        <v>8</v>
      </c>
      <c r="G48" s="2"/>
      <c r="H48" s="2"/>
      <c r="I48" s="2"/>
      <c r="J48" s="2"/>
      <c r="K48" s="2"/>
      <c r="L48" s="2"/>
      <c r="M48" s="2"/>
    </row>
    <row r="49" spans="1:13" x14ac:dyDescent="0.25">
      <c r="A49" s="2">
        <v>28</v>
      </c>
      <c r="B49" s="2"/>
      <c r="C49" s="2">
        <v>5</v>
      </c>
      <c r="D49" s="2">
        <v>4</v>
      </c>
      <c r="E49" s="2"/>
      <c r="F49" s="2">
        <f t="shared" si="0"/>
        <v>9</v>
      </c>
      <c r="G49" s="2"/>
      <c r="H49" s="2"/>
      <c r="I49" s="2"/>
      <c r="J49" s="2"/>
      <c r="K49" s="2"/>
      <c r="L49" s="2"/>
      <c r="M49" s="2"/>
    </row>
    <row r="50" spans="1:13" x14ac:dyDescent="0.25">
      <c r="A50" s="2">
        <v>29</v>
      </c>
      <c r="B50" s="2"/>
      <c r="C50" s="2">
        <v>5</v>
      </c>
      <c r="D50" s="2">
        <v>5</v>
      </c>
      <c r="E50" s="2"/>
      <c r="F50" s="2">
        <f t="shared" si="0"/>
        <v>10</v>
      </c>
      <c r="G50" s="2"/>
      <c r="H50" s="2"/>
      <c r="I50" s="2"/>
      <c r="J50" s="2"/>
      <c r="K50" s="2"/>
      <c r="L50" s="2"/>
      <c r="M50" s="2"/>
    </row>
    <row r="51" spans="1:13" x14ac:dyDescent="0.25">
      <c r="A51" s="2">
        <v>30</v>
      </c>
      <c r="B51" s="2"/>
      <c r="C51" s="2">
        <v>5</v>
      </c>
      <c r="D51" s="2">
        <v>6</v>
      </c>
      <c r="E51" s="2"/>
      <c r="F51" s="2">
        <f t="shared" si="0"/>
        <v>11</v>
      </c>
      <c r="G51" s="2"/>
      <c r="H51" s="2"/>
      <c r="I51" s="2"/>
      <c r="J51" s="2"/>
      <c r="K51" s="2"/>
      <c r="L51" s="2"/>
      <c r="M51" s="2"/>
    </row>
    <row r="52" spans="1:13" x14ac:dyDescent="0.25">
      <c r="A52" s="2">
        <v>31</v>
      </c>
      <c r="B52" s="2"/>
      <c r="C52" s="2">
        <v>6</v>
      </c>
      <c r="D52" s="2">
        <v>1</v>
      </c>
      <c r="E52" s="2"/>
      <c r="F52" s="2">
        <f t="shared" si="0"/>
        <v>7</v>
      </c>
      <c r="G52" s="2"/>
      <c r="H52" s="2"/>
      <c r="I52" s="2"/>
      <c r="J52" s="2"/>
      <c r="K52" s="2"/>
      <c r="L52" s="2"/>
      <c r="M52" s="2"/>
    </row>
    <row r="53" spans="1:13" x14ac:dyDescent="0.25">
      <c r="A53" s="2">
        <v>32</v>
      </c>
      <c r="B53" s="2"/>
      <c r="C53" s="2">
        <v>6</v>
      </c>
      <c r="D53" s="2">
        <v>2</v>
      </c>
      <c r="E53" s="2"/>
      <c r="F53" s="2">
        <f t="shared" si="0"/>
        <v>8</v>
      </c>
      <c r="G53" s="2"/>
      <c r="H53" s="2"/>
      <c r="I53" s="2"/>
      <c r="J53" s="2"/>
      <c r="K53" s="2"/>
      <c r="L53" s="2"/>
      <c r="M53" s="2"/>
    </row>
    <row r="54" spans="1:13" x14ac:dyDescent="0.25">
      <c r="A54" s="2">
        <v>33</v>
      </c>
      <c r="B54" s="2"/>
      <c r="C54" s="2">
        <v>6</v>
      </c>
      <c r="D54" s="2">
        <v>3</v>
      </c>
      <c r="E54" s="2"/>
      <c r="F54" s="2">
        <f t="shared" si="0"/>
        <v>9</v>
      </c>
      <c r="G54" s="2"/>
      <c r="H54" s="2"/>
      <c r="I54" s="2"/>
      <c r="J54" s="2"/>
      <c r="K54" s="2"/>
      <c r="L54" s="2"/>
      <c r="M54" s="2"/>
    </row>
    <row r="55" spans="1:13" x14ac:dyDescent="0.25">
      <c r="A55" s="2">
        <v>34</v>
      </c>
      <c r="B55" s="2"/>
      <c r="C55" s="2">
        <v>6</v>
      </c>
      <c r="D55" s="2">
        <v>4</v>
      </c>
      <c r="E55" s="2"/>
      <c r="F55" s="2">
        <f t="shared" si="0"/>
        <v>10</v>
      </c>
      <c r="G55" s="2"/>
      <c r="H55" s="2"/>
      <c r="I55" s="2"/>
      <c r="J55" s="2"/>
      <c r="K55" s="2"/>
      <c r="L55" s="2"/>
      <c r="M55" s="2"/>
    </row>
    <row r="56" spans="1:13" x14ac:dyDescent="0.25">
      <c r="A56" s="2">
        <v>35</v>
      </c>
      <c r="B56" s="2"/>
      <c r="C56" s="2">
        <v>6</v>
      </c>
      <c r="D56" s="2">
        <v>5</v>
      </c>
      <c r="E56" s="2"/>
      <c r="F56" s="2">
        <f t="shared" si="0"/>
        <v>11</v>
      </c>
      <c r="G56" s="2"/>
      <c r="H56" s="2"/>
      <c r="I56" s="2"/>
      <c r="J56" s="2"/>
      <c r="K56" s="2"/>
      <c r="L56" s="2"/>
      <c r="M56" s="2"/>
    </row>
    <row r="57" spans="1:13" x14ac:dyDescent="0.25">
      <c r="A57" s="2">
        <v>36</v>
      </c>
      <c r="B57" s="2"/>
      <c r="C57" s="2">
        <v>6</v>
      </c>
      <c r="D57" s="2">
        <v>6</v>
      </c>
      <c r="E57" s="2"/>
      <c r="F57" s="2">
        <f t="shared" si="0"/>
        <v>12</v>
      </c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4" t="s">
        <v>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 t="s">
        <v>28</v>
      </c>
      <c r="B60" s="5">
        <f>6/36</f>
        <v>0.16666666666666666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4" t="s">
        <v>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 t="s">
        <v>11</v>
      </c>
      <c r="B63" s="5">
        <f>10/36</f>
        <v>0.27777777777777779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4" t="s">
        <v>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 t="s">
        <v>28</v>
      </c>
      <c r="B66" s="2" t="s">
        <v>31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4" t="s">
        <v>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 t="s">
        <v>28</v>
      </c>
      <c r="B69" s="2" t="s">
        <v>33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13C4-E95C-4627-BEF4-A7C333BA0518}">
  <dimension ref="A1:M10"/>
  <sheetViews>
    <sheetView workbookViewId="0">
      <selection activeCell="B21" sqref="B21"/>
    </sheetView>
  </sheetViews>
  <sheetFormatPr baseColWidth="10" defaultRowHeight="15" x14ac:dyDescent="0.25"/>
  <sheetData>
    <row r="1" spans="1:13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28</v>
      </c>
      <c r="B3" s="5">
        <v>0.05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11</v>
      </c>
      <c r="B6" s="5">
        <f>0.1+0.1</f>
        <v>0.2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4" t="s">
        <v>37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 t="s">
        <v>28</v>
      </c>
      <c r="B9" s="5">
        <f>0.35+0.15+0.05</f>
        <v>0.55000000000000004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4B17-C59C-42DA-B9BB-7AD975CFFA02}">
  <dimension ref="A1:C10"/>
  <sheetViews>
    <sheetView tabSelected="1" workbookViewId="0">
      <selection activeCell="C10" sqref="C10"/>
    </sheetView>
  </sheetViews>
  <sheetFormatPr baseColWidth="10" defaultRowHeight="15" x14ac:dyDescent="0.25"/>
  <cols>
    <col min="3" max="3" width="32.42578125" customWidth="1"/>
  </cols>
  <sheetData>
    <row r="1" spans="1:3" ht="15.75" thickBot="1" x14ac:dyDescent="0.3">
      <c r="A1" s="10" t="s">
        <v>67</v>
      </c>
      <c r="C1" t="s">
        <v>72</v>
      </c>
    </row>
    <row r="2" spans="1:3" ht="15.75" thickBot="1" x14ac:dyDescent="0.3">
      <c r="A2" t="s">
        <v>35</v>
      </c>
      <c r="B2" t="s">
        <v>68</v>
      </c>
      <c r="C2" s="15">
        <f>54/500</f>
        <v>0.108</v>
      </c>
    </row>
    <row r="3" spans="1:3" ht="15.75" thickBot="1" x14ac:dyDescent="0.3">
      <c r="B3" t="s">
        <v>69</v>
      </c>
      <c r="C3" s="15">
        <f>48/500</f>
        <v>9.6000000000000002E-2</v>
      </c>
    </row>
    <row r="4" spans="1:3" ht="15.75" thickBot="1" x14ac:dyDescent="0.3">
      <c r="B4" t="s">
        <v>70</v>
      </c>
      <c r="C4" s="15">
        <f>(54+52+48+33+30)/500</f>
        <v>0.434</v>
      </c>
    </row>
    <row r="6" spans="1:3" ht="15.75" thickBot="1" x14ac:dyDescent="0.3">
      <c r="A6" s="10" t="s">
        <v>71</v>
      </c>
      <c r="C6" t="s">
        <v>72</v>
      </c>
    </row>
    <row r="7" spans="1:3" ht="15.75" thickBot="1" x14ac:dyDescent="0.3">
      <c r="A7" t="s">
        <v>35</v>
      </c>
      <c r="B7" t="s">
        <v>73</v>
      </c>
      <c r="C7" s="16">
        <f>19/(80.5+19+39.9+45.2+37.7+24.3+35)</f>
        <v>6.7471590909090898E-2</v>
      </c>
    </row>
    <row r="8" spans="1:3" ht="15.75" thickBot="1" x14ac:dyDescent="0.3">
      <c r="A8" t="s">
        <v>36</v>
      </c>
      <c r="B8" t="s">
        <v>74</v>
      </c>
      <c r="C8" s="16">
        <f>(19+39.9)/(80.5+19+39.9+45.2+37.7+24.3+35)</f>
        <v>0.2091619318181818</v>
      </c>
    </row>
    <row r="9" spans="1:3" ht="15.75" thickBot="1" x14ac:dyDescent="0.3">
      <c r="A9" t="s">
        <v>37</v>
      </c>
      <c r="B9" t="s">
        <v>75</v>
      </c>
      <c r="C9" s="16">
        <f>(37.7+24.3+35)/(80.5+19+39.9+45.2+37.7+24.3+35)</f>
        <v>0.34446022727272724</v>
      </c>
    </row>
    <row r="10" spans="1:3" x14ac:dyDescent="0.25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151, #2, #3</vt:lpstr>
      <vt:lpstr>152, #9, #10</vt:lpstr>
      <vt:lpstr>153, #12</vt:lpstr>
      <vt:lpstr> 155 #15, #16</vt:lpstr>
      <vt:lpstr>156, #18</vt:lpstr>
      <vt:lpstr>157, #20, #21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2020-02-06T02:17:41Z</dcterms:modified>
</cp:coreProperties>
</file>