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___UFM-Cursos___\3_Semestre-[Enero-Mayo-2020]\____SumaDeCursosUFM2.1____\___Estadistica_1-Notas___\__Entregables__\Tarea#7\"/>
    </mc:Choice>
  </mc:AlternateContent>
  <xr:revisionPtr revIDLastSave="0" documentId="13_ncr:1_{E62A1028-4BE3-4C4D-A5DC-62B047246E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I82" i="1" l="1"/>
  <c r="C80" i="1"/>
  <c r="I79" i="1"/>
  <c r="F63" i="1"/>
  <c r="I4" i="1"/>
  <c r="C2" i="1"/>
  <c r="I81" i="1" l="1"/>
  <c r="I80" i="1"/>
  <c r="C77" i="1"/>
  <c r="C83" i="1" s="1"/>
  <c r="C91" i="1"/>
  <c r="C92" i="1"/>
  <c r="B91" i="1"/>
  <c r="B92" i="1" s="1"/>
  <c r="C81" i="1"/>
  <c r="C82" i="1"/>
  <c r="C86" i="1"/>
  <c r="C88" i="1"/>
  <c r="C89" i="1"/>
  <c r="C90" i="1"/>
  <c r="B82" i="1"/>
  <c r="B83" i="1"/>
  <c r="B84" i="1"/>
  <c r="B85" i="1" s="1"/>
  <c r="B86" i="1" s="1"/>
  <c r="B87" i="1" s="1"/>
  <c r="B88" i="1" s="1"/>
  <c r="B89" i="1" s="1"/>
  <c r="B90" i="1" s="1"/>
  <c r="B81" i="1"/>
  <c r="F62" i="1"/>
  <c r="F61" i="1"/>
  <c r="F60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61" i="1"/>
  <c r="B63" i="1"/>
  <c r="B64" i="1"/>
  <c r="B65" i="1"/>
  <c r="B66" i="1"/>
  <c r="B67" i="1"/>
  <c r="B68" i="1" s="1"/>
  <c r="B69" i="1" s="1"/>
  <c r="B70" i="1" s="1"/>
  <c r="B71" i="1" s="1"/>
  <c r="B72" i="1" s="1"/>
  <c r="B73" i="1" s="1"/>
  <c r="B74" i="1" s="1"/>
  <c r="B62" i="1"/>
  <c r="C58" i="1"/>
  <c r="I43" i="1"/>
  <c r="I42" i="1"/>
  <c r="G38" i="1"/>
  <c r="E51" i="1"/>
  <c r="I41" i="1"/>
  <c r="I40" i="1"/>
  <c r="C41" i="1"/>
  <c r="C40" i="1"/>
  <c r="E45" i="1"/>
  <c r="E46" i="1"/>
  <c r="E47" i="1"/>
  <c r="E48" i="1"/>
  <c r="E49" i="1"/>
  <c r="E50" i="1"/>
  <c r="D41" i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41" i="1"/>
  <c r="C3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5" i="1"/>
  <c r="D26" i="1"/>
  <c r="D27" i="1"/>
  <c r="D28" i="1"/>
  <c r="D29" i="1"/>
  <c r="D30" i="1"/>
  <c r="D31" i="1"/>
  <c r="D32" i="1"/>
  <c r="D33" i="1"/>
  <c r="D34" i="1"/>
  <c r="D35" i="1"/>
  <c r="C26" i="1"/>
  <c r="C27" i="1"/>
  <c r="C28" i="1"/>
  <c r="C29" i="1"/>
  <c r="C30" i="1"/>
  <c r="C31" i="1"/>
  <c r="C32" i="1"/>
  <c r="C33" i="1"/>
  <c r="C34" i="1"/>
  <c r="C35" i="1"/>
  <c r="B26" i="1"/>
  <c r="B27" i="1" s="1"/>
  <c r="B28" i="1" s="1"/>
  <c r="B29" i="1" s="1"/>
  <c r="B30" i="1" s="1"/>
  <c r="B31" i="1" s="1"/>
  <c r="B32" i="1" s="1"/>
  <c r="B33" i="1" s="1"/>
  <c r="B34" i="1" s="1"/>
  <c r="B35" i="1" s="1"/>
  <c r="I3" i="1"/>
  <c r="I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B25" i="1"/>
  <c r="B22" i="1"/>
  <c r="B23" i="1" s="1"/>
  <c r="B24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6" i="1"/>
  <c r="C5" i="1"/>
  <c r="C1" i="1"/>
  <c r="C87" i="1" l="1"/>
  <c r="C85" i="1"/>
  <c r="C84" i="1"/>
  <c r="E40" i="1"/>
  <c r="E44" i="1"/>
  <c r="E55" i="1"/>
  <c r="E43" i="1"/>
  <c r="E54" i="1"/>
  <c r="E42" i="1"/>
  <c r="E53" i="1"/>
  <c r="E41" i="1"/>
  <c r="E52" i="1"/>
</calcChain>
</file>

<file path=xl/sharedStrings.xml><?xml version="1.0" encoding="utf-8"?>
<sst xmlns="http://schemas.openxmlformats.org/spreadsheetml/2006/main" count="57" uniqueCount="31">
  <si>
    <t>mu:</t>
  </si>
  <si>
    <t>42)</t>
  </si>
  <si>
    <t>visitantes/min</t>
  </si>
  <si>
    <t>x</t>
  </si>
  <si>
    <t>f(x)</t>
  </si>
  <si>
    <t>Minutos</t>
  </si>
  <si>
    <t>Segundos</t>
  </si>
  <si>
    <t>a)</t>
  </si>
  <si>
    <t>P(0v1m):</t>
  </si>
  <si>
    <t>b)</t>
  </si>
  <si>
    <t>P(2&lt;=x):</t>
  </si>
  <si>
    <t>c)</t>
  </si>
  <si>
    <t>P(x&lt;=1):</t>
  </si>
  <si>
    <t>d)</t>
  </si>
  <si>
    <t>P(5v&gt;=x,1m):</t>
  </si>
  <si>
    <t>43)</t>
  </si>
  <si>
    <t>pasajeros/minuto</t>
  </si>
  <si>
    <t>P(0p,1m):</t>
  </si>
  <si>
    <t>P(x&lt;=3,1m):</t>
  </si>
  <si>
    <t>P(0p,15s):</t>
  </si>
  <si>
    <t>P(1p&gt;=x,15s):</t>
  </si>
  <si>
    <t>pasajeros/segundo</t>
  </si>
  <si>
    <t>44)</t>
  </si>
  <si>
    <t>accidentes/mes</t>
  </si>
  <si>
    <t>45)</t>
  </si>
  <si>
    <t>P(2a&gt;=x,12m):</t>
  </si>
  <si>
    <t>accidentes/año</t>
  </si>
  <si>
    <t>P(a, 6m):</t>
  </si>
  <si>
    <t>P(no a, 6m):</t>
  </si>
  <si>
    <t>visitantes/15segundos</t>
  </si>
  <si>
    <t>P(0a,1año):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</si>
</sst>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"/>
    <numFmt numFmtId="165" formatCode="0.000000000000"/>
    <numFmt numFmtId="166" formatCode="0.000000000000000000000000000000000000000"/>
    <numFmt numFmtId="167" formatCode="0.0000000000000000000000000000000000000000"/>
    <numFmt numFmtId="168" formatCode="0.0"/>
    <numFmt numFmtId="169" formatCode="0.00000000000000000000000000000000000000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0" borderId="0" xfId="0" applyFont="1"/>
    <xf numFmtId="11" fontId="0" fillId="0" borderId="0" xfId="0" applyNumberFormat="1" applyFont="1"/>
    <xf numFmtId="0" fontId="0" fillId="2" borderId="1" xfId="0" applyFill="1" applyBorder="1"/>
    <xf numFmtId="167" fontId="0" fillId="2" borderId="1" xfId="0" applyNumberFormat="1" applyFill="1" applyBorder="1"/>
    <xf numFmtId="169" fontId="0" fillId="2" borderId="1" xfId="0" applyNumberFormat="1" applyFill="1" applyBorder="1"/>
    <xf numFmtId="164" fontId="0" fillId="2" borderId="1" xfId="0" applyNumberFormat="1" applyFill="1" applyBorder="1"/>
    <xf numFmtId="166" fontId="0" fillId="2" borderId="1" xfId="0" applyNumberFormat="1" applyFill="1" applyBorder="1"/>
    <xf numFmtId="168" fontId="0" fillId="2" borderId="1" xfId="0" applyNumberFormat="1" applyFill="1" applyBorder="1"/>
    <xf numFmtId="166" fontId="0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98" workbookViewId="0">
      <selection activeCell="I6" sqref="I6"/>
    </sheetView>
  </sheetViews>
  <sheetFormatPr baseColWidth="10" defaultColWidth="9.140625" defaultRowHeight="15" x14ac:dyDescent="0.25"/>
  <cols>
    <col min="3" max="3" width="13.5703125" bestFit="1" customWidth="1"/>
    <col min="5" max="5" width="14.7109375" customWidth="1"/>
    <col min="6" max="6" width="11.5703125" bestFit="1" customWidth="1"/>
    <col min="8" max="8" width="14.85546875" customWidth="1"/>
    <col min="9" max="9" width="56.7109375" customWidth="1"/>
  </cols>
  <sheetData>
    <row r="1" spans="1:9" x14ac:dyDescent="0.25">
      <c r="A1" t="s">
        <v>1</v>
      </c>
      <c r="B1" t="s">
        <v>0</v>
      </c>
      <c r="C1">
        <f>7/1</f>
        <v>7</v>
      </c>
      <c r="D1" t="s">
        <v>2</v>
      </c>
    </row>
    <row r="2" spans="1:9" x14ac:dyDescent="0.25">
      <c r="C2">
        <f>C1/2</f>
        <v>3.5</v>
      </c>
      <c r="D2" t="s">
        <v>29</v>
      </c>
      <c r="G2" t="s">
        <v>7</v>
      </c>
      <c r="H2" s="7" t="s">
        <v>8</v>
      </c>
      <c r="I2" s="8">
        <f>C5</f>
        <v>9.1188196555451624E-4</v>
      </c>
    </row>
    <row r="3" spans="1:9" x14ac:dyDescent="0.25">
      <c r="B3" s="14" t="s">
        <v>5</v>
      </c>
      <c r="C3" s="14"/>
      <c r="D3" s="14" t="s">
        <v>6</v>
      </c>
      <c r="E3" s="14"/>
      <c r="G3" t="s">
        <v>9</v>
      </c>
      <c r="H3" s="7" t="s">
        <v>10</v>
      </c>
      <c r="I3" s="8">
        <f>1-SUM(C5:C6)</f>
        <v>0.99270494427556388</v>
      </c>
    </row>
    <row r="4" spans="1:9" x14ac:dyDescent="0.25">
      <c r="B4" t="s">
        <v>3</v>
      </c>
      <c r="C4" t="s">
        <v>4</v>
      </c>
      <c r="D4" t="s">
        <v>3</v>
      </c>
      <c r="E4" t="s">
        <v>4</v>
      </c>
      <c r="G4" t="s">
        <v>11</v>
      </c>
      <c r="H4" s="7" t="s">
        <v>12</v>
      </c>
      <c r="I4" s="8">
        <f>1-SUM(E5)</f>
        <v>0.96980261657768152</v>
      </c>
    </row>
    <row r="5" spans="1:9" x14ac:dyDescent="0.25">
      <c r="B5" s="1">
        <v>0</v>
      </c>
      <c r="C5" s="6">
        <f>_xlfn.POISSON.DIST(B5,$C$1,FALSE)</f>
        <v>9.1188196555451624E-4</v>
      </c>
      <c r="D5" s="1">
        <f>B5</f>
        <v>0</v>
      </c>
      <c r="E5" s="4">
        <f>_xlfn.POISSON.DIST(D5,$C$2,FALSE)</f>
        <v>3.0197383422318501E-2</v>
      </c>
      <c r="G5" t="s">
        <v>13</v>
      </c>
      <c r="H5" s="7" t="s">
        <v>14</v>
      </c>
      <c r="I5" s="8">
        <f>1-SUM(C5:C9)</f>
        <v>0.82700839211792854</v>
      </c>
    </row>
    <row r="6" spans="1:9" x14ac:dyDescent="0.25">
      <c r="B6" s="1">
        <f>B5+1</f>
        <v>1</v>
      </c>
      <c r="C6" s="6">
        <f t="shared" ref="C6:C35" si="0">_xlfn.POISSON.DIST(B6,$C$1,FALSE)</f>
        <v>6.3831737588816127E-3</v>
      </c>
      <c r="D6" s="1">
        <f t="shared" ref="D6:D35" si="1">B6</f>
        <v>1</v>
      </c>
      <c r="E6" s="4">
        <f t="shared" ref="E6:E35" si="2">_xlfn.POISSON.DIST(D6,$C$2,FALSE)</f>
        <v>0.10569084197811476</v>
      </c>
    </row>
    <row r="7" spans="1:9" x14ac:dyDescent="0.25">
      <c r="B7" s="1">
        <f t="shared" ref="B7:B24" si="3">B6+1</f>
        <v>2</v>
      </c>
      <c r="C7" s="6">
        <f t="shared" si="0"/>
        <v>2.2341108156085653E-2</v>
      </c>
      <c r="D7" s="1">
        <f t="shared" si="1"/>
        <v>2</v>
      </c>
      <c r="E7" s="4">
        <f t="shared" si="2"/>
        <v>0.1849589734617009</v>
      </c>
    </row>
    <row r="8" spans="1:9" x14ac:dyDescent="0.25">
      <c r="B8" s="1">
        <f t="shared" si="3"/>
        <v>3</v>
      </c>
      <c r="C8" s="6">
        <f t="shared" si="0"/>
        <v>5.2129252364199866E-2</v>
      </c>
      <c r="D8" s="1">
        <f t="shared" si="1"/>
        <v>3</v>
      </c>
      <c r="E8" s="4">
        <f t="shared" si="2"/>
        <v>0.21578546903865098</v>
      </c>
    </row>
    <row r="9" spans="1:9" x14ac:dyDescent="0.25">
      <c r="B9" s="1">
        <f t="shared" si="3"/>
        <v>4</v>
      </c>
      <c r="C9" s="6">
        <f t="shared" si="0"/>
        <v>9.1226191637349782E-2</v>
      </c>
      <c r="D9" s="1">
        <f t="shared" si="1"/>
        <v>4</v>
      </c>
      <c r="E9" s="4">
        <f t="shared" si="2"/>
        <v>0.18881228540881961</v>
      </c>
    </row>
    <row r="10" spans="1:9" x14ac:dyDescent="0.25">
      <c r="B10" s="1">
        <f t="shared" si="3"/>
        <v>5</v>
      </c>
      <c r="C10" s="6">
        <f t="shared" si="0"/>
        <v>0.12771666829228964</v>
      </c>
      <c r="D10" s="1">
        <f t="shared" si="1"/>
        <v>5</v>
      </c>
      <c r="E10" s="4">
        <f t="shared" si="2"/>
        <v>0.13216859978617371</v>
      </c>
    </row>
    <row r="11" spans="1:9" x14ac:dyDescent="0.25">
      <c r="B11" s="1">
        <f t="shared" si="3"/>
        <v>6</v>
      </c>
      <c r="C11" s="6">
        <f t="shared" si="0"/>
        <v>0.14900277967433789</v>
      </c>
      <c r="D11" s="1">
        <f t="shared" si="1"/>
        <v>6</v>
      </c>
      <c r="E11" s="4">
        <f t="shared" si="2"/>
        <v>7.7098349875268049E-2</v>
      </c>
    </row>
    <row r="12" spans="1:9" x14ac:dyDescent="0.25">
      <c r="B12" s="1">
        <f t="shared" si="3"/>
        <v>7</v>
      </c>
      <c r="C12" s="6">
        <f t="shared" si="0"/>
        <v>0.14900277967433789</v>
      </c>
      <c r="D12" s="1">
        <f t="shared" si="1"/>
        <v>7</v>
      </c>
      <c r="E12" s="4">
        <f t="shared" si="2"/>
        <v>3.8549174937634018E-2</v>
      </c>
    </row>
    <row r="13" spans="1:9" x14ac:dyDescent="0.25">
      <c r="B13" s="1">
        <f t="shared" si="3"/>
        <v>8</v>
      </c>
      <c r="C13" s="6">
        <f t="shared" si="0"/>
        <v>0.13037743221504566</v>
      </c>
      <c r="D13" s="1">
        <f t="shared" si="1"/>
        <v>8</v>
      </c>
      <c r="E13" s="4">
        <f t="shared" si="2"/>
        <v>1.6865264035214881E-2</v>
      </c>
    </row>
    <row r="14" spans="1:9" x14ac:dyDescent="0.25">
      <c r="B14" s="1">
        <f t="shared" si="3"/>
        <v>9</v>
      </c>
      <c r="C14" s="6">
        <f t="shared" si="0"/>
        <v>0.10140466950059109</v>
      </c>
      <c r="D14" s="1">
        <f t="shared" si="1"/>
        <v>9</v>
      </c>
      <c r="E14" s="4">
        <f t="shared" si="2"/>
        <v>6.558713791472443E-3</v>
      </c>
    </row>
    <row r="15" spans="1:9" x14ac:dyDescent="0.25">
      <c r="B15" s="1">
        <f t="shared" si="3"/>
        <v>10</v>
      </c>
      <c r="C15" s="6">
        <f t="shared" si="0"/>
        <v>7.0983268650413753E-2</v>
      </c>
      <c r="D15" s="1">
        <f t="shared" si="1"/>
        <v>10</v>
      </c>
      <c r="E15" s="4">
        <f t="shared" si="2"/>
        <v>2.2955498270153577E-3</v>
      </c>
    </row>
    <row r="16" spans="1:9" x14ac:dyDescent="0.25">
      <c r="B16" s="1">
        <f t="shared" si="3"/>
        <v>11</v>
      </c>
      <c r="C16" s="6">
        <f t="shared" si="0"/>
        <v>4.5171170959354211E-2</v>
      </c>
      <c r="D16" s="1">
        <f t="shared" si="1"/>
        <v>11</v>
      </c>
      <c r="E16" s="4">
        <f t="shared" si="2"/>
        <v>7.3040221768670439E-4</v>
      </c>
    </row>
    <row r="17" spans="2:5" x14ac:dyDescent="0.25">
      <c r="B17" s="1">
        <f t="shared" si="3"/>
        <v>12</v>
      </c>
      <c r="C17" s="6">
        <f t="shared" si="0"/>
        <v>2.6349849726289985E-2</v>
      </c>
      <c r="D17" s="1">
        <f t="shared" si="1"/>
        <v>12</v>
      </c>
      <c r="E17" s="4">
        <f t="shared" si="2"/>
        <v>2.1303398015862237E-4</v>
      </c>
    </row>
    <row r="18" spans="2:5" x14ac:dyDescent="0.25">
      <c r="B18" s="1">
        <f t="shared" si="3"/>
        <v>13</v>
      </c>
      <c r="C18" s="6">
        <f t="shared" si="0"/>
        <v>1.4188380621848417E-2</v>
      </c>
      <c r="D18" s="1">
        <f t="shared" si="1"/>
        <v>13</v>
      </c>
      <c r="E18" s="4">
        <f t="shared" si="2"/>
        <v>5.735530235039826E-5</v>
      </c>
    </row>
    <row r="19" spans="2:5" x14ac:dyDescent="0.25">
      <c r="B19" s="1">
        <f t="shared" si="3"/>
        <v>14</v>
      </c>
      <c r="C19" s="6">
        <f t="shared" si="0"/>
        <v>7.0941903109242224E-3</v>
      </c>
      <c r="D19" s="1">
        <f t="shared" si="1"/>
        <v>14</v>
      </c>
      <c r="E19" s="4">
        <f t="shared" si="2"/>
        <v>1.4338825587599579E-5</v>
      </c>
    </row>
    <row r="20" spans="2:5" x14ac:dyDescent="0.25">
      <c r="B20" s="1">
        <f t="shared" si="3"/>
        <v>15</v>
      </c>
      <c r="C20" s="6">
        <f t="shared" si="0"/>
        <v>3.3106221450979714E-3</v>
      </c>
      <c r="D20" s="1">
        <f t="shared" si="1"/>
        <v>15</v>
      </c>
      <c r="E20" s="4">
        <f t="shared" si="2"/>
        <v>3.3457259704399065E-6</v>
      </c>
    </row>
    <row r="21" spans="2:5" x14ac:dyDescent="0.25">
      <c r="B21" s="1">
        <f t="shared" si="3"/>
        <v>16</v>
      </c>
      <c r="C21" s="6">
        <f t="shared" si="0"/>
        <v>1.4483971884803614E-3</v>
      </c>
      <c r="D21" s="1">
        <f t="shared" si="1"/>
        <v>16</v>
      </c>
      <c r="E21" s="4">
        <f t="shared" si="2"/>
        <v>7.3187755603373069E-7</v>
      </c>
    </row>
    <row r="22" spans="2:5" x14ac:dyDescent="0.25">
      <c r="B22" s="1">
        <f>B21+1</f>
        <v>17</v>
      </c>
      <c r="C22" s="6">
        <f t="shared" si="0"/>
        <v>5.9639884231544313E-4</v>
      </c>
      <c r="D22" s="1">
        <f t="shared" si="1"/>
        <v>17</v>
      </c>
      <c r="E22" s="4">
        <f t="shared" si="2"/>
        <v>1.5068067330106172E-7</v>
      </c>
    </row>
    <row r="23" spans="2:5" x14ac:dyDescent="0.25">
      <c r="B23" s="1">
        <f t="shared" si="3"/>
        <v>18</v>
      </c>
      <c r="C23" s="6">
        <f t="shared" si="0"/>
        <v>2.3193288312267158E-4</v>
      </c>
      <c r="D23" s="1">
        <f t="shared" si="1"/>
        <v>18</v>
      </c>
      <c r="E23" s="4">
        <f t="shared" si="2"/>
        <v>2.9299019808539726E-8</v>
      </c>
    </row>
    <row r="24" spans="2:5" x14ac:dyDescent="0.25">
      <c r="B24" s="1">
        <f t="shared" si="3"/>
        <v>19</v>
      </c>
      <c r="C24" s="6">
        <f t="shared" si="0"/>
        <v>8.5448956939931849E-5</v>
      </c>
      <c r="D24" s="1">
        <f t="shared" si="1"/>
        <v>19</v>
      </c>
      <c r="E24" s="4">
        <f t="shared" si="2"/>
        <v>5.3971878594678479E-9</v>
      </c>
    </row>
    <row r="25" spans="2:5" x14ac:dyDescent="0.25">
      <c r="B25" s="1">
        <f>B24+1</f>
        <v>20</v>
      </c>
      <c r="C25" s="6">
        <f t="shared" si="0"/>
        <v>2.9907134928976161E-5</v>
      </c>
      <c r="D25" s="1">
        <f t="shared" si="1"/>
        <v>20</v>
      </c>
      <c r="E25" s="4">
        <f t="shared" si="2"/>
        <v>9.44507875406873E-10</v>
      </c>
    </row>
    <row r="26" spans="2:5" x14ac:dyDescent="0.25">
      <c r="B26" s="1">
        <f t="shared" ref="B26:B35" si="4">B25+1</f>
        <v>21</v>
      </c>
      <c r="C26" s="6">
        <f t="shared" si="0"/>
        <v>9.969044976325377E-6</v>
      </c>
      <c r="D26" s="1">
        <f t="shared" si="1"/>
        <v>21</v>
      </c>
      <c r="E26" s="4">
        <f t="shared" si="2"/>
        <v>1.5741797923447948E-10</v>
      </c>
    </row>
    <row r="27" spans="2:5" x14ac:dyDescent="0.25">
      <c r="B27" s="1">
        <f t="shared" si="4"/>
        <v>22</v>
      </c>
      <c r="C27" s="6">
        <f t="shared" si="0"/>
        <v>3.1719688561035243E-6</v>
      </c>
      <c r="D27" s="1">
        <f t="shared" si="1"/>
        <v>22</v>
      </c>
      <c r="E27" s="4">
        <f t="shared" si="2"/>
        <v>2.504376942366724E-11</v>
      </c>
    </row>
    <row r="28" spans="2:5" x14ac:dyDescent="0.25">
      <c r="B28" s="1">
        <f t="shared" si="4"/>
        <v>23</v>
      </c>
      <c r="C28" s="6">
        <f t="shared" si="0"/>
        <v>9.653818257706377E-7</v>
      </c>
      <c r="D28" s="1">
        <f t="shared" si="1"/>
        <v>23</v>
      </c>
      <c r="E28" s="4">
        <f t="shared" si="2"/>
        <v>3.8110083905580514E-12</v>
      </c>
    </row>
    <row r="29" spans="2:5" x14ac:dyDescent="0.25">
      <c r="B29" s="1">
        <f t="shared" si="4"/>
        <v>24</v>
      </c>
      <c r="C29" s="6">
        <f t="shared" si="0"/>
        <v>2.8156969918310329E-7</v>
      </c>
      <c r="D29" s="1">
        <f t="shared" si="1"/>
        <v>24</v>
      </c>
      <c r="E29" s="4">
        <f t="shared" si="2"/>
        <v>5.5577205695638159E-13</v>
      </c>
    </row>
    <row r="30" spans="2:5" x14ac:dyDescent="0.25">
      <c r="B30" s="1">
        <f t="shared" si="4"/>
        <v>25</v>
      </c>
      <c r="C30" s="6">
        <f t="shared" si="0"/>
        <v>7.883951577126872E-8</v>
      </c>
      <c r="D30" s="1">
        <f t="shared" si="1"/>
        <v>25</v>
      </c>
      <c r="E30" s="4">
        <f t="shared" si="2"/>
        <v>7.7808087973893641E-14</v>
      </c>
    </row>
    <row r="31" spans="2:5" x14ac:dyDescent="0.25">
      <c r="B31" s="1">
        <f t="shared" si="4"/>
        <v>26</v>
      </c>
      <c r="C31" s="6">
        <f t="shared" si="0"/>
        <v>2.122602347688008E-8</v>
      </c>
      <c r="D31" s="1">
        <f t="shared" si="1"/>
        <v>26</v>
      </c>
      <c r="E31" s="4">
        <f t="shared" si="2"/>
        <v>1.0474165688793337E-14</v>
      </c>
    </row>
    <row r="32" spans="2:5" x14ac:dyDescent="0.25">
      <c r="B32" s="1">
        <f t="shared" si="4"/>
        <v>27</v>
      </c>
      <c r="C32" s="6">
        <f t="shared" si="0"/>
        <v>5.5030431236355447E-9</v>
      </c>
      <c r="D32" s="1">
        <f t="shared" si="1"/>
        <v>27</v>
      </c>
      <c r="E32" s="4">
        <f t="shared" si="2"/>
        <v>1.357762218917654E-15</v>
      </c>
    </row>
    <row r="33" spans="1:9" x14ac:dyDescent="0.25">
      <c r="B33" s="1">
        <f t="shared" si="4"/>
        <v>28</v>
      </c>
      <c r="C33" s="6">
        <f t="shared" si="0"/>
        <v>1.3757607809088994E-9</v>
      </c>
      <c r="D33" s="1">
        <f t="shared" si="1"/>
        <v>28</v>
      </c>
      <c r="E33" s="4">
        <f t="shared" si="2"/>
        <v>1.6972027736470749E-16</v>
      </c>
    </row>
    <row r="34" spans="1:9" x14ac:dyDescent="0.25">
      <c r="B34" s="1">
        <f t="shared" si="4"/>
        <v>29</v>
      </c>
      <c r="C34" s="6">
        <f t="shared" si="0"/>
        <v>3.3208018849525003E-10</v>
      </c>
      <c r="D34" s="1">
        <f t="shared" si="1"/>
        <v>29</v>
      </c>
      <c r="E34" s="4">
        <f t="shared" si="2"/>
        <v>2.048348175091284E-17</v>
      </c>
    </row>
    <row r="35" spans="1:9" x14ac:dyDescent="0.25">
      <c r="B35" s="1">
        <f t="shared" si="4"/>
        <v>30</v>
      </c>
      <c r="C35" s="6">
        <f t="shared" si="0"/>
        <v>7.7485377315558659E-11</v>
      </c>
      <c r="D35" s="1">
        <f t="shared" si="1"/>
        <v>30</v>
      </c>
      <c r="E35" s="4">
        <f t="shared" si="2"/>
        <v>2.3897395376065116E-18</v>
      </c>
    </row>
    <row r="38" spans="1:9" x14ac:dyDescent="0.25">
      <c r="A38" t="s">
        <v>15</v>
      </c>
      <c r="B38" t="s">
        <v>0</v>
      </c>
      <c r="C38">
        <f>10/1</f>
        <v>10</v>
      </c>
      <c r="D38" t="s">
        <v>16</v>
      </c>
      <c r="F38" t="s">
        <v>0</v>
      </c>
      <c r="G38">
        <f>(10/60)*15</f>
        <v>2.5</v>
      </c>
      <c r="H38" t="s">
        <v>21</v>
      </c>
    </row>
    <row r="39" spans="1:9" x14ac:dyDescent="0.25">
      <c r="B39" t="s">
        <v>3</v>
      </c>
      <c r="C39" t="s">
        <v>4</v>
      </c>
      <c r="D39" t="s">
        <v>3</v>
      </c>
      <c r="E39" t="s">
        <v>4</v>
      </c>
    </row>
    <row r="40" spans="1:9" x14ac:dyDescent="0.25">
      <c r="B40">
        <v>0</v>
      </c>
      <c r="C40" s="2">
        <f>_xlfn.POISSON.DIST(B40,$C$38,FALSE)</f>
        <v>4.5399929762484854E-5</v>
      </c>
      <c r="D40">
        <v>0</v>
      </c>
      <c r="E40" s="3">
        <f>_xlfn.POISSON.DIST(D40,$G$38,FALSE)</f>
        <v>8.20849986238988E-2</v>
      </c>
      <c r="G40" t="s">
        <v>7</v>
      </c>
      <c r="H40" s="7" t="s">
        <v>17</v>
      </c>
      <c r="I40" s="9">
        <f>C40</f>
        <v>4.5399929762484854E-5</v>
      </c>
    </row>
    <row r="41" spans="1:9" x14ac:dyDescent="0.25">
      <c r="B41">
        <f>B40+1</f>
        <v>1</v>
      </c>
      <c r="C41" s="2">
        <f>_xlfn.POISSON.DIST(B41,$C$38,FALSE)</f>
        <v>4.5399929762484861E-4</v>
      </c>
      <c r="D41">
        <f>D40+1</f>
        <v>1</v>
      </c>
      <c r="E41" s="3">
        <f t="shared" ref="E41:E55" si="5">_xlfn.POISSON.DIST(D41,$G$38,FALSE)</f>
        <v>0.20521249655974699</v>
      </c>
      <c r="G41" t="s">
        <v>9</v>
      </c>
      <c r="H41" s="7" t="s">
        <v>18</v>
      </c>
      <c r="I41" s="9">
        <f>SUM(C40:C43)</f>
        <v>1.0336050675925726E-2</v>
      </c>
    </row>
    <row r="42" spans="1:9" x14ac:dyDescent="0.25">
      <c r="B42">
        <f t="shared" ref="B42:D55" si="6">B41+1</f>
        <v>2</v>
      </c>
      <c r="C42" s="2">
        <f t="shared" ref="C42:C55" si="7">_xlfn.POISSON.DIST(B42,$C$38,FALSE)</f>
        <v>2.2699964881242444E-3</v>
      </c>
      <c r="D42">
        <f t="shared" si="6"/>
        <v>2</v>
      </c>
      <c r="E42" s="3">
        <f t="shared" si="5"/>
        <v>0.25651562069968376</v>
      </c>
      <c r="G42" t="s">
        <v>11</v>
      </c>
      <c r="H42" s="7" t="s">
        <v>19</v>
      </c>
      <c r="I42" s="9">
        <f>E40</f>
        <v>8.20849986238988E-2</v>
      </c>
    </row>
    <row r="43" spans="1:9" x14ac:dyDescent="0.25">
      <c r="B43">
        <f t="shared" si="6"/>
        <v>3</v>
      </c>
      <c r="C43" s="2">
        <f t="shared" si="7"/>
        <v>7.5666549604141483E-3</v>
      </c>
      <c r="D43">
        <f t="shared" si="6"/>
        <v>3</v>
      </c>
      <c r="E43" s="3">
        <f t="shared" si="5"/>
        <v>0.21376301724973648</v>
      </c>
      <c r="G43" t="s">
        <v>13</v>
      </c>
      <c r="H43" s="7" t="s">
        <v>20</v>
      </c>
      <c r="I43" s="9">
        <f>1-SUM(E40)</f>
        <v>0.91791500137610116</v>
      </c>
    </row>
    <row r="44" spans="1:9" x14ac:dyDescent="0.25">
      <c r="B44">
        <f t="shared" si="6"/>
        <v>4</v>
      </c>
      <c r="C44" s="2">
        <f t="shared" si="7"/>
        <v>1.8916637401035354E-2</v>
      </c>
      <c r="D44">
        <f t="shared" si="6"/>
        <v>4</v>
      </c>
      <c r="E44" s="3">
        <f t="shared" si="5"/>
        <v>0.13360188578108526</v>
      </c>
    </row>
    <row r="45" spans="1:9" x14ac:dyDescent="0.25">
      <c r="B45">
        <f t="shared" si="6"/>
        <v>5</v>
      </c>
      <c r="C45" s="2">
        <f t="shared" si="7"/>
        <v>3.7833274802070715E-2</v>
      </c>
      <c r="D45">
        <f t="shared" si="6"/>
        <v>5</v>
      </c>
      <c r="E45" s="3">
        <f t="shared" si="5"/>
        <v>6.6800942890542642E-2</v>
      </c>
    </row>
    <row r="46" spans="1:9" x14ac:dyDescent="0.25">
      <c r="B46">
        <f t="shared" si="6"/>
        <v>6</v>
      </c>
      <c r="C46" s="2">
        <f t="shared" si="7"/>
        <v>6.3055458003451192E-2</v>
      </c>
      <c r="D46">
        <f t="shared" si="6"/>
        <v>6</v>
      </c>
      <c r="E46" s="3">
        <f t="shared" si="5"/>
        <v>2.783372620439278E-2</v>
      </c>
    </row>
    <row r="47" spans="1:9" x14ac:dyDescent="0.25">
      <c r="B47">
        <f t="shared" si="6"/>
        <v>7</v>
      </c>
      <c r="C47" s="2">
        <f t="shared" si="7"/>
        <v>9.0079225719215977E-2</v>
      </c>
      <c r="D47">
        <f t="shared" si="6"/>
        <v>7</v>
      </c>
      <c r="E47" s="3">
        <f t="shared" si="5"/>
        <v>9.9406165015688587E-3</v>
      </c>
    </row>
    <row r="48" spans="1:9" x14ac:dyDescent="0.25">
      <c r="B48">
        <f t="shared" si="6"/>
        <v>8</v>
      </c>
      <c r="C48" s="2">
        <f t="shared" si="7"/>
        <v>0.11259903214901996</v>
      </c>
      <c r="D48">
        <f t="shared" si="6"/>
        <v>8</v>
      </c>
      <c r="E48" s="3">
        <f t="shared" si="5"/>
        <v>3.1064426567402647E-3</v>
      </c>
    </row>
    <row r="49" spans="1:6" x14ac:dyDescent="0.25">
      <c r="B49">
        <f t="shared" si="6"/>
        <v>9</v>
      </c>
      <c r="C49" s="2">
        <f t="shared" si="7"/>
        <v>0.1251100357211333</v>
      </c>
      <c r="D49">
        <f t="shared" si="6"/>
        <v>9</v>
      </c>
      <c r="E49" s="3">
        <f t="shared" si="5"/>
        <v>8.6290073798340724E-4</v>
      </c>
    </row>
    <row r="50" spans="1:6" x14ac:dyDescent="0.25">
      <c r="B50">
        <f t="shared" si="6"/>
        <v>10</v>
      </c>
      <c r="C50" s="2">
        <f t="shared" si="7"/>
        <v>0.1251100357211333</v>
      </c>
      <c r="D50">
        <f t="shared" si="6"/>
        <v>10</v>
      </c>
      <c r="E50" s="3">
        <f t="shared" si="5"/>
        <v>2.1572518449585165E-4</v>
      </c>
    </row>
    <row r="51" spans="1:6" x14ac:dyDescent="0.25">
      <c r="B51">
        <f t="shared" si="6"/>
        <v>11</v>
      </c>
      <c r="C51" s="2">
        <f t="shared" si="7"/>
        <v>0.11373639611012118</v>
      </c>
      <c r="D51">
        <f t="shared" si="6"/>
        <v>11</v>
      </c>
      <c r="E51" s="3">
        <f t="shared" si="5"/>
        <v>4.902845102178448E-5</v>
      </c>
    </row>
    <row r="52" spans="1:6" x14ac:dyDescent="0.25">
      <c r="B52">
        <f t="shared" si="6"/>
        <v>12</v>
      </c>
      <c r="C52" s="2">
        <f t="shared" si="7"/>
        <v>9.4780330091767673E-2</v>
      </c>
      <c r="D52">
        <f t="shared" si="6"/>
        <v>12</v>
      </c>
      <c r="E52" s="3">
        <f t="shared" si="5"/>
        <v>1.0214260629538453E-5</v>
      </c>
    </row>
    <row r="53" spans="1:6" x14ac:dyDescent="0.25">
      <c r="B53">
        <f t="shared" si="6"/>
        <v>13</v>
      </c>
      <c r="C53" s="2">
        <f t="shared" si="7"/>
        <v>7.2907946224436637E-2</v>
      </c>
      <c r="D53">
        <f t="shared" si="6"/>
        <v>13</v>
      </c>
      <c r="E53" s="3">
        <f t="shared" si="5"/>
        <v>1.9642808902958537E-6</v>
      </c>
    </row>
    <row r="54" spans="1:6" x14ac:dyDescent="0.25">
      <c r="B54">
        <f t="shared" si="6"/>
        <v>14</v>
      </c>
      <c r="C54" s="2">
        <f t="shared" si="7"/>
        <v>5.2077104446026187E-2</v>
      </c>
      <c r="D54">
        <f t="shared" si="6"/>
        <v>14</v>
      </c>
      <c r="E54" s="3">
        <f t="shared" si="5"/>
        <v>3.507644446956873E-7</v>
      </c>
    </row>
    <row r="55" spans="1:6" x14ac:dyDescent="0.25">
      <c r="B55">
        <f t="shared" si="6"/>
        <v>15</v>
      </c>
      <c r="C55" s="2">
        <f t="shared" si="7"/>
        <v>3.4718069630684127E-2</v>
      </c>
      <c r="D55">
        <f t="shared" si="6"/>
        <v>15</v>
      </c>
      <c r="E55" s="3">
        <f t="shared" si="5"/>
        <v>5.8460740782614688E-8</v>
      </c>
    </row>
    <row r="58" spans="1:6" x14ac:dyDescent="0.25">
      <c r="A58" t="s">
        <v>22</v>
      </c>
      <c r="B58" t="s">
        <v>0</v>
      </c>
      <c r="C58">
        <f>15/12</f>
        <v>1.25</v>
      </c>
      <c r="D58" t="s">
        <v>23</v>
      </c>
    </row>
    <row r="60" spans="1:6" x14ac:dyDescent="0.25">
      <c r="B60" t="s">
        <v>3</v>
      </c>
      <c r="C60" t="s">
        <v>4</v>
      </c>
      <c r="E60" t="s">
        <v>7</v>
      </c>
      <c r="F60" s="7">
        <f>C58</f>
        <v>1.25</v>
      </c>
    </row>
    <row r="61" spans="1:6" x14ac:dyDescent="0.25">
      <c r="B61">
        <v>0</v>
      </c>
      <c r="C61" s="2">
        <f>_xlfn.POISSON.DIST(B61,$C$58,FALSE)</f>
        <v>0.28650479686019009</v>
      </c>
      <c r="E61" t="s">
        <v>9</v>
      </c>
      <c r="F61" s="10">
        <f>C61</f>
        <v>0.28650479686019009</v>
      </c>
    </row>
    <row r="62" spans="1:6" x14ac:dyDescent="0.25">
      <c r="B62">
        <f>B61+1</f>
        <v>1</v>
      </c>
      <c r="C62" s="2">
        <f t="shared" ref="C62:C74" si="8">_xlfn.POISSON.DIST(B62,$C$58,FALSE)</f>
        <v>0.35813099607523763</v>
      </c>
      <c r="E62" t="s">
        <v>11</v>
      </c>
      <c r="F62" s="10">
        <f>C62</f>
        <v>0.35813099607523763</v>
      </c>
    </row>
    <row r="63" spans="1:6" x14ac:dyDescent="0.25">
      <c r="B63">
        <f t="shared" ref="B63:B74" si="9">B62+1</f>
        <v>2</v>
      </c>
      <c r="C63" s="2">
        <f t="shared" si="8"/>
        <v>0.2238318725470235</v>
      </c>
      <c r="E63" t="s">
        <v>13</v>
      </c>
      <c r="F63" s="10">
        <f>1-SUM(C61:C62)</f>
        <v>0.35536420706457228</v>
      </c>
    </row>
    <row r="64" spans="1:6" x14ac:dyDescent="0.25">
      <c r="B64">
        <f t="shared" si="9"/>
        <v>3</v>
      </c>
      <c r="C64" s="2">
        <f t="shared" si="8"/>
        <v>9.3263280227926501E-2</v>
      </c>
    </row>
    <row r="65" spans="1:9" x14ac:dyDescent="0.25">
      <c r="B65">
        <f t="shared" si="9"/>
        <v>4</v>
      </c>
      <c r="C65" s="2">
        <f t="shared" si="8"/>
        <v>2.9144775071227026E-2</v>
      </c>
    </row>
    <row r="66" spans="1:9" x14ac:dyDescent="0.25">
      <c r="B66">
        <f t="shared" si="9"/>
        <v>5</v>
      </c>
      <c r="C66" s="2">
        <f t="shared" si="8"/>
        <v>7.2861937678067538E-3</v>
      </c>
    </row>
    <row r="67" spans="1:9" x14ac:dyDescent="0.25">
      <c r="B67">
        <f t="shared" si="9"/>
        <v>6</v>
      </c>
      <c r="C67" s="2">
        <f t="shared" si="8"/>
        <v>1.5179570349597414E-3</v>
      </c>
    </row>
    <row r="68" spans="1:9" x14ac:dyDescent="0.25">
      <c r="B68">
        <f t="shared" si="9"/>
        <v>7</v>
      </c>
      <c r="C68" s="2">
        <f t="shared" si="8"/>
        <v>2.7106375624281077E-4</v>
      </c>
    </row>
    <row r="69" spans="1:9" x14ac:dyDescent="0.25">
      <c r="B69">
        <f t="shared" si="9"/>
        <v>8</v>
      </c>
      <c r="C69" s="2">
        <f t="shared" si="8"/>
        <v>4.2353711912939176E-5</v>
      </c>
    </row>
    <row r="70" spans="1:9" x14ac:dyDescent="0.25">
      <c r="B70">
        <f t="shared" si="9"/>
        <v>9</v>
      </c>
      <c r="C70" s="2">
        <f t="shared" si="8"/>
        <v>5.8824599879082106E-6</v>
      </c>
    </row>
    <row r="71" spans="1:9" x14ac:dyDescent="0.25">
      <c r="B71">
        <f t="shared" si="9"/>
        <v>10</v>
      </c>
      <c r="C71" s="2">
        <f t="shared" si="8"/>
        <v>7.3530749848852823E-7</v>
      </c>
    </row>
    <row r="72" spans="1:9" x14ac:dyDescent="0.25">
      <c r="B72">
        <f t="shared" si="9"/>
        <v>11</v>
      </c>
      <c r="C72" s="2">
        <f t="shared" si="8"/>
        <v>8.3557670282786946E-8</v>
      </c>
    </row>
    <row r="73" spans="1:9" x14ac:dyDescent="0.25">
      <c r="B73">
        <f t="shared" si="9"/>
        <v>12</v>
      </c>
      <c r="C73" s="2">
        <f t="shared" si="8"/>
        <v>8.7039239877903314E-9</v>
      </c>
    </row>
    <row r="74" spans="1:9" x14ac:dyDescent="0.25">
      <c r="B74">
        <f t="shared" si="9"/>
        <v>13</v>
      </c>
      <c r="C74" s="2">
        <f t="shared" si="8"/>
        <v>8.3691576805676447E-10</v>
      </c>
    </row>
    <row r="77" spans="1:9" x14ac:dyDescent="0.25">
      <c r="A77" t="s">
        <v>24</v>
      </c>
      <c r="B77" t="s">
        <v>0</v>
      </c>
      <c r="C77">
        <f>3</f>
        <v>3</v>
      </c>
      <c r="D77" t="s">
        <v>26</v>
      </c>
    </row>
    <row r="78" spans="1:9" x14ac:dyDescent="0.25">
      <c r="A78" s="5"/>
    </row>
    <row r="79" spans="1:9" x14ac:dyDescent="0.25">
      <c r="B79" t="s">
        <v>3</v>
      </c>
      <c r="C79" t="s">
        <v>4</v>
      </c>
      <c r="G79" t="s">
        <v>7</v>
      </c>
      <c r="H79" s="7" t="s">
        <v>30</v>
      </c>
      <c r="I79" s="11">
        <f>C80</f>
        <v>4.9787068367863944E-2</v>
      </c>
    </row>
    <row r="80" spans="1:9" x14ac:dyDescent="0.25">
      <c r="B80">
        <v>0</v>
      </c>
      <c r="C80" s="4">
        <f>_xlfn.POISSON.DIST(B80,$C$77,FALSE)</f>
        <v>4.9787068367863944E-2</v>
      </c>
      <c r="G80" t="s">
        <v>9</v>
      </c>
      <c r="H80" s="7" t="s">
        <v>25</v>
      </c>
      <c r="I80" s="11">
        <f>1-SUM(C80:C81)</f>
        <v>0.80085172652854419</v>
      </c>
    </row>
    <row r="81" spans="2:9" x14ac:dyDescent="0.25">
      <c r="B81">
        <f>B80+1</f>
        <v>1</v>
      </c>
      <c r="C81" s="4">
        <f t="shared" ref="C81:C92" si="10">_xlfn.POISSON.DIST(B81,$C$77,FALSE)</f>
        <v>0.14936120510359185</v>
      </c>
      <c r="G81" t="s">
        <v>11</v>
      </c>
      <c r="H81" s="7" t="s">
        <v>27</v>
      </c>
      <c r="I81" s="12">
        <f>3/2</f>
        <v>1.5</v>
      </c>
    </row>
    <row r="82" spans="2:9" x14ac:dyDescent="0.25">
      <c r="B82">
        <f t="shared" ref="B82:B92" si="11">B81+1</f>
        <v>2</v>
      </c>
      <c r="C82" s="4">
        <f t="shared" si="10"/>
        <v>0.22404180765538775</v>
      </c>
      <c r="G82" t="s">
        <v>13</v>
      </c>
      <c r="H82" s="7" t="s">
        <v>28</v>
      </c>
      <c r="I82" s="13">
        <f>_xlfn.POISSON.DIST(0,I81,FALSE)</f>
        <v>0.22313016014842982</v>
      </c>
    </row>
    <row r="83" spans="2:9" x14ac:dyDescent="0.25">
      <c r="B83">
        <f t="shared" si="11"/>
        <v>3</v>
      </c>
      <c r="C83" s="4">
        <f t="shared" si="10"/>
        <v>0.22404180765538778</v>
      </c>
    </row>
    <row r="84" spans="2:9" x14ac:dyDescent="0.25">
      <c r="B84">
        <f t="shared" si="11"/>
        <v>4</v>
      </c>
      <c r="C84" s="4">
        <f t="shared" si="10"/>
        <v>0.16803135574154085</v>
      </c>
    </row>
    <row r="85" spans="2:9" x14ac:dyDescent="0.25">
      <c r="B85">
        <f t="shared" si="11"/>
        <v>5</v>
      </c>
      <c r="C85" s="4">
        <f t="shared" si="10"/>
        <v>0.10081881344492449</v>
      </c>
    </row>
    <row r="86" spans="2:9" x14ac:dyDescent="0.25">
      <c r="B86">
        <f t="shared" si="11"/>
        <v>6</v>
      </c>
      <c r="C86" s="4">
        <f t="shared" si="10"/>
        <v>5.0409406722462261E-2</v>
      </c>
    </row>
    <row r="87" spans="2:9" x14ac:dyDescent="0.25">
      <c r="B87">
        <f t="shared" si="11"/>
        <v>7</v>
      </c>
      <c r="C87" s="4">
        <f t="shared" si="10"/>
        <v>2.1604031452483807E-2</v>
      </c>
    </row>
    <row r="88" spans="2:9" x14ac:dyDescent="0.25">
      <c r="B88">
        <f t="shared" si="11"/>
        <v>8</v>
      </c>
      <c r="C88" s="4">
        <f t="shared" si="10"/>
        <v>8.1015117946814375E-3</v>
      </c>
    </row>
    <row r="89" spans="2:9" x14ac:dyDescent="0.25">
      <c r="B89">
        <f t="shared" si="11"/>
        <v>9</v>
      </c>
      <c r="C89" s="4">
        <f t="shared" si="10"/>
        <v>2.7005039315604771E-3</v>
      </c>
    </row>
    <row r="90" spans="2:9" x14ac:dyDescent="0.25">
      <c r="B90">
        <f t="shared" si="11"/>
        <v>10</v>
      </c>
      <c r="C90" s="4">
        <f t="shared" si="10"/>
        <v>8.1015117946814244E-4</v>
      </c>
    </row>
    <row r="91" spans="2:9" x14ac:dyDescent="0.25">
      <c r="B91">
        <f t="shared" si="11"/>
        <v>11</v>
      </c>
      <c r="C91" s="4">
        <f t="shared" si="10"/>
        <v>2.2095032167312987E-4</v>
      </c>
    </row>
    <row r="92" spans="2:9" x14ac:dyDescent="0.25">
      <c r="B92">
        <f t="shared" si="11"/>
        <v>12</v>
      </c>
      <c r="C92" s="4">
        <f t="shared" si="10"/>
        <v>5.5237580418282596E-5</v>
      </c>
    </row>
  </sheetData>
  <mergeCells count="2">
    <mergeCell ref="B3:C3"/>
    <mergeCell ref="D3:E3"/>
  </mergeCells>
  <pageMargins left="0.7" right="0.7" top="0.75" bottom="0.75" header="0.3" footer="0.3"/>
  <pageSetup paperSize="9" orientation="portrait" horizontalDpi="360" verticalDpi="360" r:id="rId1"/>
  <ignoredErrors>
    <ignoredError sqref="C41:C5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2020-03-05T02:07:34Z</dcterms:modified>
</cp:coreProperties>
</file>