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jemplos_En_Clase__\"/>
    </mc:Choice>
  </mc:AlternateContent>
  <xr:revisionPtr revIDLastSave="0" documentId="13_ncr:1_{805DB75B-DEB7-4AAB-98AD-C35B862F12A1}" xr6:coauthVersionLast="45" xr6:coauthVersionMax="45" xr10:uidLastSave="{00000000-0000-0000-0000-000000000000}"/>
  <bookViews>
    <workbookView xWindow="5190" yWindow="42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20" i="1" s="1"/>
  <c r="C24" i="1"/>
  <c r="H20" i="1"/>
  <c r="H21" i="1" s="1"/>
  <c r="C25" i="1"/>
  <c r="H19" i="1"/>
  <c r="D6" i="1"/>
  <c r="D7" i="1"/>
  <c r="D8" i="1"/>
  <c r="D9" i="1"/>
  <c r="D10" i="1"/>
  <c r="D11" i="1"/>
  <c r="D12" i="1"/>
  <c r="D13" i="1"/>
  <c r="D14" i="1"/>
  <c r="D15" i="1"/>
  <c r="C23" i="1"/>
  <c r="E22" i="1"/>
  <c r="C22" i="1"/>
  <c r="E21" i="1"/>
  <c r="D21" i="1"/>
  <c r="C19" i="1"/>
  <c r="C5" i="1"/>
  <c r="C6" i="1"/>
  <c r="C7" i="1"/>
  <c r="C8" i="1"/>
  <c r="C9" i="1"/>
  <c r="C10" i="1"/>
  <c r="C11" i="1"/>
  <c r="C12" i="1"/>
  <c r="C13" i="1"/>
  <c r="C14" i="1"/>
  <c r="C15" i="1"/>
  <c r="B15" i="1"/>
  <c r="B6" i="1"/>
  <c r="B7" i="1"/>
  <c r="B8" i="1"/>
  <c r="B9" i="1"/>
  <c r="B10" i="1"/>
  <c r="B11" i="1"/>
  <c r="B12" i="1"/>
  <c r="B13" i="1"/>
  <c r="B14" i="1"/>
  <c r="A7" i="1"/>
  <c r="A8" i="1"/>
  <c r="A9" i="1" s="1"/>
  <c r="A10" i="1" s="1"/>
  <c r="A11" i="1" s="1"/>
  <c r="A12" i="1" s="1"/>
  <c r="A13" i="1" s="1"/>
  <c r="A14" i="1" s="1"/>
  <c r="A15" i="1" s="1"/>
  <c r="A6" i="1"/>
  <c r="C18" i="1" l="1"/>
  <c r="C21" i="1"/>
  <c r="D22" i="1" s="1"/>
  <c r="D5" i="1"/>
  <c r="D16" i="1" s="1"/>
  <c r="E13" i="1" l="1"/>
  <c r="F13" i="1" s="1"/>
  <c r="G13" i="1" s="1"/>
  <c r="E14" i="1"/>
  <c r="F14" i="1" s="1"/>
  <c r="G14" i="1" s="1"/>
  <c r="E15" i="1"/>
  <c r="F15" i="1" s="1"/>
  <c r="G15" i="1" s="1"/>
  <c r="E5" i="1"/>
  <c r="F5" i="1" s="1"/>
  <c r="G5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2" i="1"/>
  <c r="F12" i="1" s="1"/>
  <c r="G12" i="1" s="1"/>
  <c r="E11" i="1"/>
  <c r="F11" i="1" s="1"/>
  <c r="G11" i="1" s="1"/>
  <c r="E6" i="1"/>
  <c r="F6" i="1" s="1"/>
  <c r="G6" i="1" s="1"/>
  <c r="G16" i="1" l="1"/>
  <c r="G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tc={46B1C664-63DF-4A3A-952A-D4DFF55A65C2}</author>
    <author>tc={9ABF9147-8E1A-415C-8DB0-3D194EBB9E1D}</author>
    <author>DAVID CORZO</author>
    <author>tc={6F3D428F-9A58-42FC-ADD5-E5F3CB7F7246}</author>
    <author>tc={8031039F-E53F-4559-83F4-4C59A22F2837}</author>
    <author>tc={36A62B76-FAC7-46E2-AFDD-DE6158687A83}</author>
    <author>tc={0B3D187E-B8A1-4668-BD2B-D9CC60DD339F}</author>
  </authors>
  <commentList>
    <comment ref="C4" authorId="0" shapeId="0" xr:uid="{46B1C664-63DF-4A3A-952A-D4DFF55A65C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Acumula según se repita</t>
      </text>
    </comment>
    <comment ref="B14" authorId="1" shapeId="0" xr:uid="{9ABF9147-8E1A-415C-8DB0-3D194EBB9E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Casualmente es más probable que meta 9 que 8 por ser el índice 9 mayor que el de 8.
9 -&gt; 0.32
8-&gt;0.28</t>
      </text>
    </comment>
    <comment ref="B19" authorId="2" shapeId="0" xr:uid="{1A1CF270-922A-4525-B8F7-C927BB5ABB4A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1 al límite 10 en este caso:
Esto se calcula como la suma de todos los que cumplen la condición de ser igual o mayor que 1
</t>
        </r>
      </text>
    </comment>
    <comment ref="B20" authorId="3" shapeId="0" xr:uid="{6F3D428F-9A58-42FC-ADD5-E5F3CB7F72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meta 1, meta 2 pero que no meta 3, se calcula como la suma de todos los que cumplen esta condición</t>
      </text>
    </comment>
    <comment ref="B21" authorId="4" shapeId="0" xr:uid="{8031039F-E53F-4559-83F4-4C59A22F28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Meta 3 o menos</t>
      </text>
    </comment>
    <comment ref="D21" authorId="5" shapeId="0" xr:uid="{36A62B76-FAC7-46E2-AFDD-DE6158687A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Casualmente es también el índice 3 de la fórmula acumulada.</t>
      </text>
    </comment>
    <comment ref="D22" authorId="6" shapeId="0" xr:uid="{0B3D187E-B8A1-4668-BD2B-D9CC60DD33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 puedo calcular restando 1 al evento contrario</t>
      </text>
    </comment>
  </commentList>
</comments>
</file>

<file path=xl/sharedStrings.xml><?xml version="1.0" encoding="utf-8"?>
<sst xmlns="http://schemas.openxmlformats.org/spreadsheetml/2006/main" count="31" uniqueCount="31">
  <si>
    <t>Kobe Bryant</t>
  </si>
  <si>
    <t>FT%</t>
  </si>
  <si>
    <t>X</t>
  </si>
  <si>
    <t>f(x)</t>
  </si>
  <si>
    <t>f(x) acumulado</t>
  </si>
  <si>
    <t xml:space="preserve">a) </t>
  </si>
  <si>
    <t xml:space="preserve">P(x=0) : </t>
  </si>
  <si>
    <t xml:space="preserve">b) </t>
  </si>
  <si>
    <t>P(al menos 1):</t>
  </si>
  <si>
    <t>c)</t>
  </si>
  <si>
    <t>P(x&lt;3):</t>
  </si>
  <si>
    <t>d)</t>
  </si>
  <si>
    <t>Px&lt;=3):</t>
  </si>
  <si>
    <t>e)</t>
  </si>
  <si>
    <t>P(x&gt;3):</t>
  </si>
  <si>
    <t xml:space="preserve">f) </t>
  </si>
  <si>
    <t>P(x&gt;=3):</t>
  </si>
  <si>
    <t>xf(x)</t>
  </si>
  <si>
    <t>E(x)=</t>
  </si>
  <si>
    <r>
      <t>x-</t>
    </r>
    <r>
      <rPr>
        <sz val="11"/>
        <color theme="1"/>
        <rFont val="Calibri"/>
        <family val="2"/>
      </rPr>
      <t>µ</t>
    </r>
  </si>
  <si>
    <r>
      <t>(x-</t>
    </r>
    <r>
      <rPr>
        <sz val="11"/>
        <color theme="1"/>
        <rFont val="Calibri"/>
        <family val="2"/>
      </rPr>
      <t>µ)^2</t>
    </r>
  </si>
  <si>
    <t>f(x)*(x-µ)^2</t>
  </si>
  <si>
    <t>var(x):</t>
  </si>
  <si>
    <t>Desv Est:</t>
  </si>
  <si>
    <t>g)</t>
  </si>
  <si>
    <t>P(4&lt;=x&lt;=6):</t>
  </si>
  <si>
    <t>h)</t>
  </si>
  <si>
    <t>P(4&lt;x&lt;7):</t>
  </si>
  <si>
    <t>var(x)=np(1-p):</t>
  </si>
  <si>
    <t xml:space="preserve">µ=np : </t>
  </si>
  <si>
    <t>Desv Est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</si>
</sst>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"/>
    <numFmt numFmtId="181" formatCode="0.000000000000000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0" fontId="0" fillId="0" borderId="0" xfId="0" applyNumberFormat="1"/>
    <xf numFmtId="0" fontId="0" fillId="0" borderId="1" xfId="0" applyBorder="1"/>
    <xf numFmtId="181" fontId="0" fillId="0" borderId="1" xfId="0" applyNumberFormat="1" applyBorder="1"/>
    <xf numFmtId="17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Corzo" id="{76C407D4-A8CA-4F28-BECA-6356025C8690}" userId="S::davidcorzo@office.ufm.edu::64433b81-17c1-464b-b78f-6a6bd150a5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0-02-27T17:45:27.99" personId="{76C407D4-A8CA-4F28-BECA-6356025C8690}" id="{46B1C664-63DF-4A3A-952A-D4DFF55A65C2}">
    <text>Acumula según se repita</text>
  </threadedComment>
  <threadedComment ref="B14" dT="2020-02-27T18:03:20.58" personId="{76C407D4-A8CA-4F28-BECA-6356025C8690}" id="{9ABF9147-8E1A-415C-8DB0-3D194EBB9E1D}">
    <text>Casualmente es más probable que meta 9 que 8 por ser el índice 9 mayor que el de 8.
9 -&gt; 0.32
8-&gt;0.28</text>
  </threadedComment>
  <threadedComment ref="B20" dT="2020-02-27T17:49:32.12" personId="{76C407D4-A8CA-4F28-BECA-6356025C8690}" id="{6F3D428F-9A58-42FC-ADD5-E5F3CB7F7246}">
    <text>Que meta 1, meta 2 pero que no meta 3, se calcula como la suma de todos los que cumplen esta condición</text>
  </threadedComment>
  <threadedComment ref="B21" dT="2020-02-27T17:50:15.93" personId="{76C407D4-A8CA-4F28-BECA-6356025C8690}" id="{8031039F-E53F-4559-83F4-4C59A22F2837}">
    <text>Meta 3 o menos</text>
  </threadedComment>
  <threadedComment ref="D21" dT="2020-02-27T17:51:28.87" personId="{76C407D4-A8CA-4F28-BECA-6356025C8690}" id="{36A62B76-FAC7-46E2-AFDD-DE6158687A83}">
    <text>Casualmente es también el índice 3 de la fórmula acumulada.</text>
  </threadedComment>
  <threadedComment ref="D22" dT="2020-02-27T17:53:56.45" personId="{76C407D4-A8CA-4F28-BECA-6356025C8690}" id="{0B3D187E-B8A1-4668-BD2B-D9CC60DD339F}">
    <text>Lo puedo calcular restando 1 al evento contrario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1" workbookViewId="0">
      <selection activeCell="G19" sqref="G19"/>
    </sheetView>
  </sheetViews>
  <sheetFormatPr baseColWidth="10" defaultColWidth="9.140625" defaultRowHeight="15" x14ac:dyDescent="0.25"/>
  <cols>
    <col min="2" max="2" width="21.5703125" customWidth="1"/>
    <col min="3" max="3" width="22.85546875" bestFit="1" customWidth="1"/>
    <col min="4" max="5" width="10.5703125" bestFit="1" customWidth="1"/>
    <col min="7" max="7" width="14.85546875" customWidth="1"/>
  </cols>
  <sheetData>
    <row r="1" spans="1:7" ht="15.75" thickBot="1" x14ac:dyDescent="0.3">
      <c r="A1" t="s">
        <v>0</v>
      </c>
    </row>
    <row r="2" spans="1:7" ht="15.75" thickBot="1" x14ac:dyDescent="0.3">
      <c r="A2" s="5" t="s">
        <v>1</v>
      </c>
      <c r="B2" s="6">
        <v>0.83699999999999997</v>
      </c>
    </row>
    <row r="4" spans="1:7" x14ac:dyDescent="0.25">
      <c r="A4" s="2" t="s">
        <v>2</v>
      </c>
      <c r="B4" s="3" t="s">
        <v>3</v>
      </c>
      <c r="C4" s="3" t="s">
        <v>4</v>
      </c>
      <c r="D4" s="2" t="s">
        <v>17</v>
      </c>
      <c r="E4" t="s">
        <v>19</v>
      </c>
      <c r="F4" t="s">
        <v>20</v>
      </c>
      <c r="G4" t="s">
        <v>21</v>
      </c>
    </row>
    <row r="5" spans="1:7" x14ac:dyDescent="0.25">
      <c r="A5" s="2">
        <v>0</v>
      </c>
      <c r="B5" s="4">
        <f>_xlfn.BINOM.DIST(A5,10,$B$2,FALSE)</f>
        <v>1.3239635967018214E-8</v>
      </c>
      <c r="C5" s="4">
        <f>_xlfn.BINOM.DIST(A5,10,$B$2,TRUE)</f>
        <v>1.3239635967018214E-8</v>
      </c>
      <c r="D5" s="2">
        <f>A5*B5</f>
        <v>0</v>
      </c>
      <c r="E5">
        <f>A5-$D$16</f>
        <v>-8.370000000000001</v>
      </c>
      <c r="F5">
        <f>E5^2</f>
        <v>70.056900000000013</v>
      </c>
      <c r="G5">
        <f>F5*B5</f>
        <v>9.2752785297779846E-7</v>
      </c>
    </row>
    <row r="6" spans="1:7" x14ac:dyDescent="0.25">
      <c r="A6" s="2">
        <f>A5+1</f>
        <v>1</v>
      </c>
      <c r="B6" s="4">
        <f t="shared" ref="B6:B18" si="0">_xlfn.BINOM.DIST(A6,10,$B$2,FALSE)</f>
        <v>6.798512456683558E-7</v>
      </c>
      <c r="C6" s="4">
        <f t="shared" ref="C6:C15" si="1">_xlfn.BINOM.DIST(A6,10,$B$2,TRUE)</f>
        <v>6.9309088163537597E-7</v>
      </c>
      <c r="D6" s="2">
        <f t="shared" ref="D6:D15" si="2">A6*B6</f>
        <v>6.798512456683558E-7</v>
      </c>
      <c r="E6">
        <f t="shared" ref="E6:E15" si="3">A6-$D$16</f>
        <v>-7.370000000000001</v>
      </c>
      <c r="F6">
        <f t="shared" ref="F6:F15" si="4">E6^2</f>
        <v>54.316900000000018</v>
      </c>
      <c r="G6">
        <f t="shared" ref="G6:G15" si="5">F6*B6</f>
        <v>3.692741212584353E-5</v>
      </c>
    </row>
    <row r="7" spans="1:7" x14ac:dyDescent="0.25">
      <c r="A7" s="2">
        <f t="shared" ref="A7:A18" si="6">A6+1</f>
        <v>2</v>
      </c>
      <c r="B7" s="4">
        <f t="shared" si="0"/>
        <v>1.5709568814784457E-5</v>
      </c>
      <c r="C7" s="4">
        <f t="shared" si="1"/>
        <v>1.6402659696419894E-5</v>
      </c>
      <c r="D7" s="2">
        <f t="shared" si="2"/>
        <v>3.1419137629568914E-5</v>
      </c>
      <c r="E7">
        <f t="shared" si="3"/>
        <v>-6.370000000000001</v>
      </c>
      <c r="F7">
        <f t="shared" si="4"/>
        <v>40.576900000000016</v>
      </c>
      <c r="G7">
        <f t="shared" si="5"/>
        <v>6.3744560284062772E-4</v>
      </c>
    </row>
    <row r="8" spans="1:7" x14ac:dyDescent="0.25">
      <c r="A8" s="2">
        <f t="shared" si="6"/>
        <v>3</v>
      </c>
      <c r="B8" s="4">
        <f t="shared" si="0"/>
        <v>2.1511507726747764E-4</v>
      </c>
      <c r="C8" s="4">
        <f t="shared" si="1"/>
        <v>2.3151773696389815E-4</v>
      </c>
      <c r="D8" s="2">
        <f t="shared" si="2"/>
        <v>6.453452318024329E-4</v>
      </c>
      <c r="E8">
        <f t="shared" si="3"/>
        <v>-5.370000000000001</v>
      </c>
      <c r="F8">
        <f t="shared" si="4"/>
        <v>28.836900000000011</v>
      </c>
      <c r="G8">
        <f t="shared" si="5"/>
        <v>6.2032519716545284E-3</v>
      </c>
    </row>
    <row r="9" spans="1:7" x14ac:dyDescent="0.25">
      <c r="A9" s="2">
        <f t="shared" si="6"/>
        <v>4</v>
      </c>
      <c r="B9" s="4">
        <f t="shared" si="0"/>
        <v>1.9330663155063712E-3</v>
      </c>
      <c r="C9" s="4">
        <f t="shared" si="1"/>
        <v>2.1645840524702684E-3</v>
      </c>
      <c r="D9" s="2">
        <f t="shared" si="2"/>
        <v>7.732265262025485E-3</v>
      </c>
      <c r="E9">
        <f t="shared" si="3"/>
        <v>-4.370000000000001</v>
      </c>
      <c r="F9">
        <f t="shared" si="4"/>
        <v>19.096900000000009</v>
      </c>
      <c r="G9">
        <f t="shared" si="5"/>
        <v>3.6915574120593639E-2</v>
      </c>
    </row>
    <row r="10" spans="1:7" x14ac:dyDescent="0.25">
      <c r="A10" s="2">
        <f t="shared" si="6"/>
        <v>5</v>
      </c>
      <c r="B10" s="4">
        <f t="shared" si="0"/>
        <v>1.1911483480334962E-2</v>
      </c>
      <c r="C10" s="4">
        <f t="shared" si="1"/>
        <v>1.4076067532805214E-2</v>
      </c>
      <c r="D10" s="2">
        <f t="shared" si="2"/>
        <v>5.9557417401674806E-2</v>
      </c>
      <c r="E10">
        <f t="shared" si="3"/>
        <v>-3.370000000000001</v>
      </c>
      <c r="F10">
        <f t="shared" si="4"/>
        <v>11.356900000000007</v>
      </c>
      <c r="G10">
        <f t="shared" si="5"/>
        <v>0.13527752673781621</v>
      </c>
    </row>
    <row r="11" spans="1:7" x14ac:dyDescent="0.25">
      <c r="A11" s="2">
        <f t="shared" si="6"/>
        <v>6</v>
      </c>
      <c r="B11" s="4">
        <f t="shared" si="0"/>
        <v>5.0970918573825914E-2</v>
      </c>
      <c r="C11" s="4">
        <f t="shared" si="1"/>
        <v>6.5046986106631136E-2</v>
      </c>
      <c r="D11" s="2">
        <f t="shared" si="2"/>
        <v>0.3058255114429555</v>
      </c>
      <c r="E11">
        <f t="shared" si="3"/>
        <v>-2.370000000000001</v>
      </c>
      <c r="F11">
        <f t="shared" si="4"/>
        <v>5.6169000000000047</v>
      </c>
      <c r="G11">
        <f t="shared" si="5"/>
        <v>0.286298552537323</v>
      </c>
    </row>
    <row r="12" spans="1:7" x14ac:dyDescent="0.25">
      <c r="A12" s="2">
        <f t="shared" si="6"/>
        <v>7</v>
      </c>
      <c r="B12" s="4">
        <f t="shared" si="0"/>
        <v>0.14956234477227803</v>
      </c>
      <c r="C12" s="4">
        <f t="shared" si="1"/>
        <v>0.2146093308789091</v>
      </c>
      <c r="D12" s="2">
        <f t="shared" si="2"/>
        <v>1.0469364134059462</v>
      </c>
      <c r="E12">
        <f t="shared" si="3"/>
        <v>-1.370000000000001</v>
      </c>
      <c r="F12">
        <f t="shared" si="4"/>
        <v>1.8769000000000027</v>
      </c>
      <c r="G12">
        <f t="shared" si="5"/>
        <v>0.28071356490308902</v>
      </c>
    </row>
    <row r="13" spans="1:7" x14ac:dyDescent="0.25">
      <c r="A13" s="2">
        <f t="shared" si="6"/>
        <v>8</v>
      </c>
      <c r="B13" s="4">
        <f t="shared" si="0"/>
        <v>0.28799926972637263</v>
      </c>
      <c r="C13" s="4">
        <f t="shared" si="1"/>
        <v>0.50260860060528167</v>
      </c>
      <c r="D13" s="2">
        <f t="shared" si="2"/>
        <v>2.303994157810981</v>
      </c>
      <c r="E13">
        <f t="shared" si="3"/>
        <v>-0.37000000000000099</v>
      </c>
      <c r="F13">
        <f t="shared" si="4"/>
        <v>0.13690000000000074</v>
      </c>
      <c r="G13">
        <f t="shared" si="5"/>
        <v>3.9427100025540625E-2</v>
      </c>
    </row>
    <row r="14" spans="1:7" x14ac:dyDescent="0.25">
      <c r="A14" s="2">
        <f t="shared" si="6"/>
        <v>9</v>
      </c>
      <c r="B14" s="4">
        <f t="shared" si="0"/>
        <v>0.32863720349144343</v>
      </c>
      <c r="C14" s="4">
        <f t="shared" si="1"/>
        <v>0.8312458040967251</v>
      </c>
      <c r="D14" s="2">
        <f t="shared" si="2"/>
        <v>2.9577348314229908</v>
      </c>
      <c r="E14">
        <f t="shared" si="3"/>
        <v>0.62999999999999901</v>
      </c>
      <c r="F14">
        <f t="shared" si="4"/>
        <v>0.39689999999999875</v>
      </c>
      <c r="G14">
        <f t="shared" si="5"/>
        <v>0.13043610606575348</v>
      </c>
    </row>
    <row r="15" spans="1:7" x14ac:dyDescent="0.25">
      <c r="A15" s="2">
        <f t="shared" si="6"/>
        <v>10</v>
      </c>
      <c r="B15" s="4">
        <f>_xlfn.BINOM.DIST(A15,10,$B$2,FALSE)</f>
        <v>0.1687541959032749</v>
      </c>
      <c r="C15" s="4">
        <f t="shared" si="1"/>
        <v>1</v>
      </c>
      <c r="D15" s="2">
        <f t="shared" si="2"/>
        <v>1.687541959032749</v>
      </c>
      <c r="E15">
        <f t="shared" si="3"/>
        <v>1.629999999999999</v>
      </c>
      <c r="F15">
        <f t="shared" si="4"/>
        <v>2.6568999999999967</v>
      </c>
      <c r="G15">
        <f t="shared" si="5"/>
        <v>0.44836302309541054</v>
      </c>
    </row>
    <row r="16" spans="1:7" x14ac:dyDescent="0.25">
      <c r="C16" t="s">
        <v>18</v>
      </c>
      <c r="D16">
        <f>SUM(D5:D15)</f>
        <v>8.370000000000001</v>
      </c>
      <c r="F16" t="s">
        <v>22</v>
      </c>
      <c r="G16">
        <f>SUM(G5:G15)</f>
        <v>1.3643100000000006</v>
      </c>
    </row>
    <row r="17" spans="1:8" x14ac:dyDescent="0.25">
      <c r="F17" t="s">
        <v>23</v>
      </c>
      <c r="G17">
        <f>SQRT(G16)</f>
        <v>1.1680368144883109</v>
      </c>
    </row>
    <row r="18" spans="1:8" x14ac:dyDescent="0.25">
      <c r="A18" t="s">
        <v>5</v>
      </c>
      <c r="B18" t="s">
        <v>6</v>
      </c>
      <c r="C18" s="1">
        <f>B5</f>
        <v>1.3239635967018214E-8</v>
      </c>
    </row>
    <row r="19" spans="1:8" x14ac:dyDescent="0.25">
      <c r="A19" t="s">
        <v>7</v>
      </c>
      <c r="B19" t="s">
        <v>8</v>
      </c>
      <c r="C19" s="1">
        <f>SUM(B6:B15)</f>
        <v>0.99999998676036417</v>
      </c>
      <c r="G19" s="7" t="s">
        <v>29</v>
      </c>
      <c r="H19">
        <f>10*B2</f>
        <v>8.3699999999999992</v>
      </c>
    </row>
    <row r="20" spans="1:8" x14ac:dyDescent="0.25">
      <c r="A20" t="s">
        <v>9</v>
      </c>
      <c r="B20" t="s">
        <v>10</v>
      </c>
      <c r="C20" s="1">
        <f>B5+B6+B7</f>
        <v>1.6402659696419829E-5</v>
      </c>
      <c r="G20" s="7" t="s">
        <v>28</v>
      </c>
      <c r="H20">
        <f>H19*(1-B2)</f>
        <v>1.3643100000000001</v>
      </c>
    </row>
    <row r="21" spans="1:8" x14ac:dyDescent="0.25">
      <c r="A21" t="s">
        <v>11</v>
      </c>
      <c r="B21" t="s">
        <v>12</v>
      </c>
      <c r="C21" s="1">
        <f>SUM(B5:B8)</f>
        <v>2.3151773696389747E-4</v>
      </c>
      <c r="D21" s="1">
        <f>C8</f>
        <v>2.3151773696389815E-4</v>
      </c>
      <c r="E21" s="1">
        <f>_xlfn.BINOM.DIST(3,10,0.837,TRUE)</f>
        <v>2.3151773696389815E-4</v>
      </c>
      <c r="G21" s="7" t="s">
        <v>30</v>
      </c>
      <c r="H21" s="8">
        <f>SQRT(H20)</f>
        <v>1.1680368144883106</v>
      </c>
    </row>
    <row r="22" spans="1:8" x14ac:dyDescent="0.25">
      <c r="A22" t="s">
        <v>13</v>
      </c>
      <c r="B22" t="s">
        <v>14</v>
      </c>
      <c r="C22" s="1">
        <f>SUM(B9:B15)</f>
        <v>0.99976848226303616</v>
      </c>
      <c r="D22" s="1">
        <f>1-C21</f>
        <v>0.99976848226303605</v>
      </c>
      <c r="E22">
        <f>1-_xlfn.BINOM.DIST(3,10,0.837,FALSE)</f>
        <v>0.99978488492273254</v>
      </c>
    </row>
    <row r="23" spans="1:8" x14ac:dyDescent="0.25">
      <c r="A23" t="s">
        <v>15</v>
      </c>
      <c r="B23" t="s">
        <v>16</v>
      </c>
      <c r="C23" s="1">
        <f>SUM(B8:B15)</f>
        <v>0.99998359734030373</v>
      </c>
    </row>
    <row r="24" spans="1:8" x14ac:dyDescent="0.25">
      <c r="A24" t="s">
        <v>24</v>
      </c>
      <c r="B24" t="s">
        <v>27</v>
      </c>
      <c r="C24" s="1">
        <f>SUM(B10:B11)</f>
        <v>6.2882402054160874E-2</v>
      </c>
    </row>
    <row r="25" spans="1:8" x14ac:dyDescent="0.25">
      <c r="A25" t="s">
        <v>26</v>
      </c>
      <c r="B25" t="s">
        <v>25</v>
      </c>
      <c r="C25" s="1">
        <f>SUM(B9:B11)</f>
        <v>6.4815468369667242E-2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2020-02-27T18:56:12Z</dcterms:modified>
</cp:coreProperties>
</file>