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2\"/>
    </mc:Choice>
  </mc:AlternateContent>
  <xr:revisionPtr revIDLastSave="0" documentId="13_ncr:1_{71231F3E-6CB8-4631-B5D9-0DFFADFBBA96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32" sheetId="1" r:id="rId1"/>
    <sheet name="33" sheetId="2" r:id="rId2"/>
    <sheet name="34" sheetId="3" r:id="rId3"/>
    <sheet name="3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3" l="1"/>
  <c r="B15" i="3"/>
  <c r="B14" i="3"/>
  <c r="G11" i="3"/>
  <c r="B23" i="3" s="1"/>
  <c r="G10" i="3"/>
  <c r="G9" i="3"/>
  <c r="G8" i="3"/>
  <c r="G7" i="3"/>
  <c r="G6" i="3"/>
  <c r="G5" i="3"/>
  <c r="G4" i="3"/>
  <c r="G3" i="3"/>
  <c r="G2" i="3"/>
  <c r="B40" i="4"/>
  <c r="B39" i="4"/>
  <c r="B33" i="4"/>
  <c r="B30" i="4"/>
  <c r="B29" i="4"/>
  <c r="B26" i="4"/>
  <c r="B25" i="4"/>
  <c r="A23" i="2" l="1"/>
  <c r="B20" i="2"/>
  <c r="B19" i="2"/>
  <c r="B16" i="2"/>
  <c r="B15" i="2"/>
  <c r="B14" i="2"/>
  <c r="A17" i="1"/>
  <c r="A8" i="1"/>
  <c r="A5" i="1"/>
</calcChain>
</file>

<file path=xl/sharedStrings.xml><?xml version="1.0" encoding="utf-8"?>
<sst xmlns="http://schemas.openxmlformats.org/spreadsheetml/2006/main" count="100" uniqueCount="95">
  <si>
    <t>MEDIA</t>
  </si>
  <si>
    <t>DES.ESTA.</t>
  </si>
  <si>
    <t>A) PUNTO Z EN 2300</t>
  </si>
  <si>
    <t>B) PUNTO Z EN 4900</t>
  </si>
  <si>
    <t>C) OBSERVACIONES:</t>
  </si>
  <si>
    <t>Analisis A: El punto 2300 se encuentra a -0.67 desviaciones estándar por debajo de la media, no es un valor atípico.</t>
  </si>
  <si>
    <t>Análisis B: El punto 4900 se encuentra a 1.50 desviaciones estándar de la media, no es unvalor atípico.</t>
  </si>
  <si>
    <t>D) PUNTO Z EN 13000</t>
  </si>
  <si>
    <t>Sí es una observación atípica por estar a mayor de 3 desviaciones estándar de la media.</t>
  </si>
  <si>
    <t>Huracán Días para restablecer el servicio</t>
  </si>
  <si>
    <t>Charley</t>
  </si>
  <si>
    <t>Frances</t>
  </si>
  <si>
    <t>Jeanne</t>
  </si>
  <si>
    <t>Dennis</t>
  </si>
  <si>
    <t>Katrina</t>
  </si>
  <si>
    <t>Rita</t>
  </si>
  <si>
    <t>Wilma</t>
  </si>
  <si>
    <t>A) MEDIA,MEDIANA Y MODA</t>
  </si>
  <si>
    <t>MEDIANA</t>
  </si>
  <si>
    <t>MODA</t>
  </si>
  <si>
    <t>B) RANGO, DESVIACIÓN ESTÁNDAR</t>
  </si>
  <si>
    <t>RANGO</t>
  </si>
  <si>
    <t>DESVIACIÓN ESTADAR</t>
  </si>
  <si>
    <t>C) WILMA</t>
  </si>
  <si>
    <t>Análisis: No es atípico por no estar a  mas de 3 desviaciones estándar de la media.</t>
  </si>
  <si>
    <t>D) Sí por que hay varios valores que están variando respecto de la media por ejemplo Dennis sólo se tardó 3 días y Vilma se tardo 18.</t>
  </si>
  <si>
    <t>Speaker</t>
  </si>
  <si>
    <t>Rating</t>
  </si>
  <si>
    <t>Infinity Kappa 6.1</t>
  </si>
  <si>
    <t>Allison One</t>
  </si>
  <si>
    <t>Cambridge Ensemble II</t>
  </si>
  <si>
    <t>Dynaudio Contour 1.3</t>
  </si>
  <si>
    <t>Hsu Rsch. HRSW12V</t>
  </si>
  <si>
    <t>Legacy Audio Focus</t>
  </si>
  <si>
    <t>Mission 73li</t>
  </si>
  <si>
    <t>PSB 400i</t>
  </si>
  <si>
    <t>Snell Acoustics D IV</t>
  </si>
  <si>
    <t>Thiel CS1.5</t>
  </si>
  <si>
    <t>ACI Sapphire III</t>
  </si>
  <si>
    <t>Bose 501 Series</t>
  </si>
  <si>
    <t>DCM KX-212</t>
  </si>
  <si>
    <t>Eosone RSF1000</t>
  </si>
  <si>
    <t>Joseph Audio RM7si</t>
  </si>
  <si>
    <t>Martin Logan Aerius</t>
  </si>
  <si>
    <t>Omni Audio SA 12.3</t>
  </si>
  <si>
    <t>Polk Audio RT12</t>
  </si>
  <si>
    <t>Sunfire True Subwoofer</t>
  </si>
  <si>
    <t>Yamaha NS-A636</t>
  </si>
  <si>
    <t>A) MEDIA Y MEDIANA</t>
  </si>
  <si>
    <t xml:space="preserve">MEDIA </t>
  </si>
  <si>
    <t>PRIMER CUARTIL</t>
  </si>
  <si>
    <t>TERCER CUARTIL</t>
  </si>
  <si>
    <t>B) PRIMER Y TERCER CUARTIL</t>
  </si>
  <si>
    <t>C) DESVIACIÓN ESTÁNDAR</t>
  </si>
  <si>
    <t>D.E</t>
  </si>
  <si>
    <t>PUNTO Z ALLISON ONE</t>
  </si>
  <si>
    <t>E) PUNTOS Z DE ALLISON ONE, OMMI AUDIO</t>
  </si>
  <si>
    <t>PUNTO Z OMMI AUDIO</t>
  </si>
  <si>
    <t>Análisis Allison One: el punto aprox. 0.15 está a 0.15 desviaciones estándar de la media, no es atípico.</t>
  </si>
  <si>
    <t>Análisis Ommi Audio: el punto aprox. -2.06 esta a -2.06 desviaciones estándar de la media, no es atípico por no ser mayor a -3.</t>
  </si>
  <si>
    <t>Sesgo está jalando hacia la izquierda por ser negativo, esto significa que hay valores pequeños jalando el número de observaciones para la izquierda.</t>
  </si>
  <si>
    <t>D) SESGO DE DATOS -1.67</t>
  </si>
  <si>
    <t>F) ATÍPICA:</t>
  </si>
  <si>
    <t>Winning Team</t>
  </si>
  <si>
    <t>Points</t>
  </si>
  <si>
    <t>Losing Team</t>
  </si>
  <si>
    <t>Winning Margin</t>
  </si>
  <si>
    <t>Arizona</t>
  </si>
  <si>
    <t>Georgetown</t>
  </si>
  <si>
    <t>Florida State</t>
  </si>
  <si>
    <t>Wake Forrest</t>
  </si>
  <si>
    <t>Colorado</t>
  </si>
  <si>
    <t>Kentucky</t>
  </si>
  <si>
    <t>Notre Dame</t>
  </si>
  <si>
    <t>Louisville</t>
  </si>
  <si>
    <t>Tennessee</t>
  </si>
  <si>
    <t>Oklahoma State</t>
  </si>
  <si>
    <t>Texas</t>
  </si>
  <si>
    <t>Purdue</t>
  </si>
  <si>
    <t>Michigan State</t>
  </si>
  <si>
    <t>Stanford</t>
  </si>
  <si>
    <t>Southern Cal</t>
  </si>
  <si>
    <t>Wisconsin</t>
  </si>
  <si>
    <t>Illinois</t>
  </si>
  <si>
    <t>A) Media y desviación estándar de los puntos obtenidos de los equipos ganadores</t>
  </si>
  <si>
    <t>Media</t>
  </si>
  <si>
    <t>Desviación estándar</t>
  </si>
  <si>
    <t>B) Porcentaje de todos los juegos en el que el equipo obtuvo 84 puntos o más. Porcentaje en todos los juegos en que el equipo ganador obtuvo 90 o más.</t>
  </si>
  <si>
    <t>1) El equipo obtuvo en el 95% de los juegos 84 puntos o más (83.51)</t>
  </si>
  <si>
    <t>2) El equipo obtuvo en el 100% de los juegos 90 puntos o más (90.52)</t>
  </si>
  <si>
    <t>C) Aproxime la media y la desviación estándar del margen de ganancia</t>
  </si>
  <si>
    <t>R/ No hay ningún dato atípico puesto que ningun dato, su punto z es menor que -3 o mayor que +3.</t>
  </si>
  <si>
    <t xml:space="preserve">Oregon </t>
  </si>
  <si>
    <t xml:space="preserve">Duke </t>
  </si>
  <si>
    <t xml:space="preserve">Kansas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</si>
</sst>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4" formatCode="_-[$$-540A]* #,##0.00_ ;_-[$$-540A]* \-#,##0.00\ ;_-[$$-540A]* &quot;-&quot;??_ ;_-@_ "/>
    <numFmt numFmtId="169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231F20"/>
      <name val="Times"/>
    </font>
    <font>
      <sz val="9"/>
      <color rgb="FF231F20"/>
      <name val="Times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0" fillId="0" borderId="0" xfId="0" applyAlignment="1"/>
    <xf numFmtId="0" fontId="2" fillId="0" borderId="0" xfId="0" applyFont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  <xf numFmtId="0" fontId="5" fillId="0" borderId="0" xfId="0" applyFont="1"/>
    <xf numFmtId="1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1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169" fontId="6" fillId="0" borderId="0" xfId="0" applyNumberFormat="1" applyFont="1"/>
    <xf numFmtId="1" fontId="7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activeCell="A18" sqref="A18:H18"/>
    </sheetView>
  </sheetViews>
  <sheetFormatPr baseColWidth="10" defaultColWidth="9.140625" defaultRowHeight="15" x14ac:dyDescent="0.25"/>
  <cols>
    <col min="1" max="2" width="11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s="1">
        <v>3100</v>
      </c>
      <c r="B2" s="1">
        <v>1200</v>
      </c>
    </row>
    <row r="4" spans="1:8" x14ac:dyDescent="0.25">
      <c r="A4" t="s">
        <v>2</v>
      </c>
    </row>
    <row r="5" spans="1:8" x14ac:dyDescent="0.25">
      <c r="A5" s="1">
        <f>(2300-A2)/B2</f>
        <v>-0.66666666666666663</v>
      </c>
    </row>
    <row r="7" spans="1:8" x14ac:dyDescent="0.25">
      <c r="A7" t="s">
        <v>3</v>
      </c>
    </row>
    <row r="8" spans="1:8" x14ac:dyDescent="0.25">
      <c r="A8" s="1">
        <f>(4900-A2)/B2</f>
        <v>1.5</v>
      </c>
    </row>
    <row r="10" spans="1:8" x14ac:dyDescent="0.25">
      <c r="A10" t="s">
        <v>4</v>
      </c>
    </row>
    <row r="11" spans="1:8" x14ac:dyDescent="0.25">
      <c r="A11" s="8" t="s">
        <v>5</v>
      </c>
      <c r="B11" s="8"/>
      <c r="C11" s="8"/>
      <c r="D11" s="8"/>
      <c r="E11" s="8"/>
      <c r="F11" s="8"/>
      <c r="G11" s="8"/>
      <c r="H11" s="8"/>
    </row>
    <row r="12" spans="1:8" x14ac:dyDescent="0.25">
      <c r="A12" s="8"/>
      <c r="B12" s="8"/>
      <c r="C12" s="8"/>
      <c r="D12" s="8"/>
      <c r="E12" s="8"/>
      <c r="F12" s="8"/>
      <c r="G12" s="8"/>
      <c r="H12" s="8"/>
    </row>
    <row r="13" spans="1:8" x14ac:dyDescent="0.25">
      <c r="A13" s="8" t="s">
        <v>6</v>
      </c>
      <c r="B13" s="8"/>
      <c r="C13" s="8"/>
      <c r="D13" s="8"/>
      <c r="E13" s="8"/>
      <c r="F13" s="8"/>
      <c r="G13" s="8"/>
      <c r="H13" s="8"/>
    </row>
    <row r="14" spans="1:8" x14ac:dyDescent="0.25">
      <c r="A14" s="8"/>
      <c r="B14" s="8"/>
      <c r="C14" s="8"/>
      <c r="D14" s="8"/>
      <c r="E14" s="8"/>
      <c r="F14" s="8"/>
      <c r="G14" s="8"/>
      <c r="H14" s="8"/>
    </row>
    <row r="15" spans="1:8" x14ac:dyDescent="0.25">
      <c r="B15" s="2"/>
      <c r="C15" s="2"/>
      <c r="D15" s="2"/>
      <c r="E15" s="2"/>
      <c r="F15" s="2"/>
    </row>
    <row r="16" spans="1:8" x14ac:dyDescent="0.25">
      <c r="A16" t="s">
        <v>7</v>
      </c>
    </row>
    <row r="17" spans="1:8" x14ac:dyDescent="0.25">
      <c r="A17" s="3">
        <f>(13000-A2)/B2</f>
        <v>8.25</v>
      </c>
    </row>
    <row r="18" spans="1:8" x14ac:dyDescent="0.25">
      <c r="A18" s="9" t="s">
        <v>8</v>
      </c>
      <c r="B18" s="9"/>
      <c r="C18" s="9"/>
      <c r="D18" s="9"/>
      <c r="E18" s="9"/>
      <c r="F18" s="9"/>
      <c r="G18" s="9"/>
      <c r="H18" s="9"/>
    </row>
  </sheetData>
  <mergeCells count="3">
    <mergeCell ref="A11:H12"/>
    <mergeCell ref="A13:H14"/>
    <mergeCell ref="A18:H1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847B-F30B-4298-A0D7-459328291262}">
  <dimension ref="A1:F32"/>
  <sheetViews>
    <sheetView topLeftCell="A25" workbookViewId="0">
      <selection activeCell="A23" sqref="A23"/>
    </sheetView>
  </sheetViews>
  <sheetFormatPr baseColWidth="10" defaultRowHeight="15" x14ac:dyDescent="0.25"/>
  <cols>
    <col min="1" max="1" width="20" customWidth="1"/>
  </cols>
  <sheetData>
    <row r="1" spans="1:6" ht="15.75" thickBot="1" x14ac:dyDescent="0.3">
      <c r="A1" s="4" t="s">
        <v>9</v>
      </c>
      <c r="B1" s="5"/>
      <c r="C1" s="5"/>
      <c r="D1" s="5"/>
      <c r="E1" s="5"/>
      <c r="F1" s="5"/>
    </row>
    <row r="2" spans="1:6" ht="15.75" thickBot="1" x14ac:dyDescent="0.3">
      <c r="A2" s="6" t="s">
        <v>10</v>
      </c>
      <c r="B2" s="7">
        <v>13</v>
      </c>
      <c r="C2" s="5"/>
      <c r="D2" s="5"/>
      <c r="E2" s="5"/>
      <c r="F2" s="5"/>
    </row>
    <row r="3" spans="1:6" ht="15.75" thickBot="1" x14ac:dyDescent="0.3">
      <c r="A3" s="6" t="s">
        <v>11</v>
      </c>
      <c r="B3" s="7">
        <v>12</v>
      </c>
      <c r="C3" s="5"/>
      <c r="D3" s="5"/>
      <c r="E3" s="5"/>
      <c r="F3" s="5"/>
    </row>
    <row r="4" spans="1:6" ht="15.75" thickBot="1" x14ac:dyDescent="0.3">
      <c r="A4" s="6" t="s">
        <v>12</v>
      </c>
      <c r="B4" s="7">
        <v>8</v>
      </c>
      <c r="C4" s="5"/>
      <c r="D4" s="7"/>
      <c r="E4" s="5"/>
      <c r="F4" s="5"/>
    </row>
    <row r="5" spans="1:6" ht="15.75" thickBot="1" x14ac:dyDescent="0.3">
      <c r="A5" s="6" t="s">
        <v>13</v>
      </c>
      <c r="B5" s="7">
        <v>3</v>
      </c>
      <c r="C5" s="5"/>
      <c r="D5" s="5"/>
      <c r="E5" s="5"/>
      <c r="F5" s="5"/>
    </row>
    <row r="6" spans="1:6" ht="15.75" thickBot="1" x14ac:dyDescent="0.3">
      <c r="A6" s="6" t="s">
        <v>14</v>
      </c>
      <c r="B6" s="7">
        <v>8</v>
      </c>
      <c r="C6" s="5"/>
      <c r="D6" s="5"/>
      <c r="E6" s="5"/>
      <c r="F6" s="7"/>
    </row>
    <row r="7" spans="1:6" ht="15.75" thickBot="1" x14ac:dyDescent="0.3">
      <c r="A7" s="6" t="s">
        <v>15</v>
      </c>
      <c r="B7" s="7">
        <v>2</v>
      </c>
      <c r="C7" s="5"/>
      <c r="D7" s="5"/>
      <c r="E7" s="5"/>
      <c r="F7" s="5"/>
    </row>
    <row r="8" spans="1:6" ht="15.75" thickBot="1" x14ac:dyDescent="0.3">
      <c r="A8" s="6" t="s">
        <v>16</v>
      </c>
      <c r="B8" s="7">
        <v>18</v>
      </c>
      <c r="C8" s="5"/>
      <c r="D8" s="5"/>
      <c r="E8" s="5"/>
      <c r="F8" s="5"/>
    </row>
    <row r="9" spans="1:6" ht="15.75" thickBot="1" x14ac:dyDescent="0.3">
      <c r="A9" s="5"/>
      <c r="B9" s="5"/>
      <c r="C9" s="5"/>
      <c r="D9" s="7"/>
      <c r="E9" s="5"/>
      <c r="F9" s="5"/>
    </row>
    <row r="10" spans="1:6" ht="15.75" thickBot="1" x14ac:dyDescent="0.3">
      <c r="A10" s="5"/>
      <c r="B10" s="5"/>
      <c r="C10" s="5"/>
      <c r="D10" s="7"/>
      <c r="E10" s="5"/>
      <c r="F10" s="5"/>
    </row>
    <row r="11" spans="1:6" ht="15.75" thickBot="1" x14ac:dyDescent="0.3">
      <c r="A11" s="5"/>
      <c r="B11" s="5"/>
      <c r="C11" s="5"/>
      <c r="D11" s="5"/>
      <c r="E11" s="5"/>
      <c r="F11" s="5"/>
    </row>
    <row r="12" spans="1:6" ht="15.75" thickBot="1" x14ac:dyDescent="0.3">
      <c r="A12" s="5"/>
      <c r="B12" s="5"/>
      <c r="C12" s="5"/>
      <c r="D12" s="7"/>
      <c r="E12" s="5"/>
      <c r="F12" s="5"/>
    </row>
    <row r="13" spans="1:6" x14ac:dyDescent="0.25">
      <c r="A13" t="s">
        <v>17</v>
      </c>
    </row>
    <row r="14" spans="1:6" x14ac:dyDescent="0.25">
      <c r="A14" t="s">
        <v>0</v>
      </c>
      <c r="B14">
        <f>AVERAGE(B2:B8)</f>
        <v>9.1428571428571423</v>
      </c>
    </row>
    <row r="15" spans="1:6" x14ac:dyDescent="0.25">
      <c r="A15" t="s">
        <v>18</v>
      </c>
      <c r="B15">
        <f>MEDIAN(B2:B8)</f>
        <v>8</v>
      </c>
    </row>
    <row r="16" spans="1:6" x14ac:dyDescent="0.25">
      <c r="A16" t="s">
        <v>19</v>
      </c>
      <c r="B16">
        <f>MODE(B2:B8)</f>
        <v>8</v>
      </c>
    </row>
    <row r="18" spans="1:6" x14ac:dyDescent="0.25">
      <c r="A18" t="s">
        <v>20</v>
      </c>
    </row>
    <row r="19" spans="1:6" x14ac:dyDescent="0.25">
      <c r="A19" t="s">
        <v>21</v>
      </c>
      <c r="B19">
        <f>MAX(B2:B8)-MIN(B2:B8)</f>
        <v>16</v>
      </c>
    </row>
    <row r="20" spans="1:6" x14ac:dyDescent="0.25">
      <c r="A20" t="s">
        <v>22</v>
      </c>
      <c r="B20">
        <f>_xlfn.STDEV.S(B2:B8)</f>
        <v>5.6694670951384083</v>
      </c>
    </row>
    <row r="22" spans="1:6" x14ac:dyDescent="0.25">
      <c r="A22" t="s">
        <v>23</v>
      </c>
    </row>
    <row r="23" spans="1:6" x14ac:dyDescent="0.25">
      <c r="A23">
        <f>(B8-B14)/B20</f>
        <v>1.562253155104806</v>
      </c>
    </row>
    <row r="24" spans="1:6" x14ac:dyDescent="0.25">
      <c r="A24" s="8" t="s">
        <v>24</v>
      </c>
      <c r="B24" s="8"/>
      <c r="C24" s="8"/>
      <c r="D24" s="8"/>
      <c r="E24" s="8"/>
      <c r="F24" s="8"/>
    </row>
    <row r="26" spans="1:6" x14ac:dyDescent="0.25">
      <c r="A26" t="s">
        <v>25</v>
      </c>
    </row>
    <row r="32" spans="1:6" x14ac:dyDescent="0.25">
      <c r="B32" s="3"/>
    </row>
  </sheetData>
  <mergeCells count="1">
    <mergeCell ref="A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FB544-0CCC-4CD1-B771-A636FF0784A9}">
  <dimension ref="A1:G26"/>
  <sheetViews>
    <sheetView workbookViewId="0">
      <selection activeCell="B23" sqref="B23"/>
    </sheetView>
  </sheetViews>
  <sheetFormatPr baseColWidth="10" defaultRowHeight="15" x14ac:dyDescent="0.25"/>
  <cols>
    <col min="1" max="1" width="146.85546875" bestFit="1" customWidth="1"/>
    <col min="2" max="2" width="12.7109375" bestFit="1" customWidth="1"/>
    <col min="4" max="4" width="14.85546875" bestFit="1" customWidth="1"/>
    <col min="5" max="5" width="6.85546875" bestFit="1" customWidth="1"/>
    <col min="7" max="7" width="16.7109375" bestFit="1" customWidth="1"/>
  </cols>
  <sheetData>
    <row r="1" spans="1:7" ht="15.75" x14ac:dyDescent="0.25">
      <c r="A1" s="11" t="s">
        <v>63</v>
      </c>
      <c r="B1" s="12" t="s">
        <v>64</v>
      </c>
      <c r="C1" s="13"/>
      <c r="D1" s="11" t="s">
        <v>65</v>
      </c>
      <c r="E1" s="12" t="s">
        <v>64</v>
      </c>
      <c r="F1" s="13"/>
      <c r="G1" s="14" t="s">
        <v>66</v>
      </c>
    </row>
    <row r="2" spans="1:7" ht="15.75" x14ac:dyDescent="0.25">
      <c r="A2" s="15" t="s">
        <v>67</v>
      </c>
      <c r="B2" s="16">
        <v>90</v>
      </c>
      <c r="C2" s="17"/>
      <c r="D2" s="15" t="s">
        <v>92</v>
      </c>
      <c r="E2" s="16">
        <v>66</v>
      </c>
      <c r="F2" s="18"/>
      <c r="G2" s="16">
        <f t="shared" ref="G2:G11" si="0">B2-E2</f>
        <v>24</v>
      </c>
    </row>
    <row r="3" spans="1:7" ht="15.75" x14ac:dyDescent="0.25">
      <c r="A3" s="15" t="s">
        <v>93</v>
      </c>
      <c r="B3" s="16">
        <v>85</v>
      </c>
      <c r="C3" s="17"/>
      <c r="D3" s="15" t="s">
        <v>68</v>
      </c>
      <c r="E3" s="16">
        <v>66</v>
      </c>
      <c r="F3" s="18"/>
      <c r="G3" s="16">
        <f t="shared" si="0"/>
        <v>19</v>
      </c>
    </row>
    <row r="4" spans="1:7" ht="15.75" x14ac:dyDescent="0.25">
      <c r="A4" s="15" t="s">
        <v>69</v>
      </c>
      <c r="B4" s="16">
        <v>75</v>
      </c>
      <c r="C4" s="17"/>
      <c r="D4" s="15" t="s">
        <v>70</v>
      </c>
      <c r="E4" s="16">
        <v>70</v>
      </c>
      <c r="F4" s="18"/>
      <c r="G4" s="16">
        <f t="shared" si="0"/>
        <v>5</v>
      </c>
    </row>
    <row r="5" spans="1:7" ht="15.75" x14ac:dyDescent="0.25">
      <c r="A5" s="15" t="s">
        <v>94</v>
      </c>
      <c r="B5" s="16">
        <v>78</v>
      </c>
      <c r="C5" s="17"/>
      <c r="D5" s="15" t="s">
        <v>71</v>
      </c>
      <c r="E5" s="16">
        <v>57</v>
      </c>
      <c r="F5" s="18"/>
      <c r="G5" s="16">
        <f t="shared" si="0"/>
        <v>21</v>
      </c>
    </row>
    <row r="6" spans="1:7" ht="15.75" x14ac:dyDescent="0.25">
      <c r="A6" s="15" t="s">
        <v>72</v>
      </c>
      <c r="B6" s="16">
        <v>71</v>
      </c>
      <c r="C6" s="17"/>
      <c r="D6" s="15" t="s">
        <v>73</v>
      </c>
      <c r="E6" s="16">
        <v>63</v>
      </c>
      <c r="F6" s="18"/>
      <c r="G6" s="16">
        <f t="shared" si="0"/>
        <v>8</v>
      </c>
    </row>
    <row r="7" spans="1:7" ht="15.75" x14ac:dyDescent="0.25">
      <c r="A7" s="15" t="s">
        <v>74</v>
      </c>
      <c r="B7" s="16">
        <v>65</v>
      </c>
      <c r="C7" s="17"/>
      <c r="D7" s="15" t="s">
        <v>75</v>
      </c>
      <c r="E7" s="16">
        <v>62</v>
      </c>
      <c r="F7" s="18"/>
      <c r="G7" s="16">
        <f t="shared" si="0"/>
        <v>3</v>
      </c>
    </row>
    <row r="8" spans="1:7" ht="15.75" x14ac:dyDescent="0.25">
      <c r="A8" s="15" t="s">
        <v>76</v>
      </c>
      <c r="B8" s="16">
        <v>72</v>
      </c>
      <c r="C8" s="17"/>
      <c r="D8" s="15" t="s">
        <v>77</v>
      </c>
      <c r="E8" s="16">
        <v>66</v>
      </c>
      <c r="F8" s="18"/>
      <c r="G8" s="16">
        <f t="shared" si="0"/>
        <v>6</v>
      </c>
    </row>
    <row r="9" spans="1:7" ht="15.75" x14ac:dyDescent="0.25">
      <c r="A9" s="15" t="s">
        <v>78</v>
      </c>
      <c r="B9" s="16">
        <v>76</v>
      </c>
      <c r="C9" s="17"/>
      <c r="D9" s="15" t="s">
        <v>79</v>
      </c>
      <c r="E9" s="16">
        <v>70</v>
      </c>
      <c r="F9" s="18"/>
      <c r="G9" s="16">
        <f t="shared" si="0"/>
        <v>6</v>
      </c>
    </row>
    <row r="10" spans="1:7" ht="15.75" x14ac:dyDescent="0.25">
      <c r="A10" s="15" t="s">
        <v>80</v>
      </c>
      <c r="B10" s="16">
        <v>77</v>
      </c>
      <c r="C10" s="17"/>
      <c r="D10" s="15" t="s">
        <v>81</v>
      </c>
      <c r="E10" s="16">
        <v>67</v>
      </c>
      <c r="F10" s="18"/>
      <c r="G10" s="16">
        <f t="shared" si="0"/>
        <v>10</v>
      </c>
    </row>
    <row r="11" spans="1:7" ht="15.75" x14ac:dyDescent="0.25">
      <c r="A11" s="15" t="s">
        <v>82</v>
      </c>
      <c r="B11" s="16">
        <v>76</v>
      </c>
      <c r="C11" s="17"/>
      <c r="D11" s="15" t="s">
        <v>83</v>
      </c>
      <c r="E11" s="16">
        <v>56</v>
      </c>
      <c r="G11" s="16">
        <f t="shared" si="0"/>
        <v>20</v>
      </c>
    </row>
    <row r="13" spans="1:7" ht="15.75" x14ac:dyDescent="0.25">
      <c r="A13" s="15" t="s">
        <v>84</v>
      </c>
    </row>
    <row r="14" spans="1:7" ht="15.75" x14ac:dyDescent="0.25">
      <c r="A14" s="15" t="s">
        <v>85</v>
      </c>
      <c r="B14" s="19">
        <f>AVERAGE(B2:B11)</f>
        <v>76.5</v>
      </c>
    </row>
    <row r="15" spans="1:7" ht="15.75" x14ac:dyDescent="0.25">
      <c r="A15" s="15" t="s">
        <v>86</v>
      </c>
      <c r="B15" s="15">
        <f>_xlfn.STDEV.S(B2:B11)</f>
        <v>7.0118946559875432</v>
      </c>
    </row>
    <row r="17" spans="1:2" ht="15.75" x14ac:dyDescent="0.25">
      <c r="A17" s="15" t="s">
        <v>87</v>
      </c>
    </row>
    <row r="18" spans="1:2" ht="15.75" x14ac:dyDescent="0.25">
      <c r="A18" s="15" t="s">
        <v>88</v>
      </c>
    </row>
    <row r="19" spans="1:2" ht="15.75" x14ac:dyDescent="0.25">
      <c r="A19" s="15" t="s">
        <v>89</v>
      </c>
    </row>
    <row r="22" spans="1:2" ht="15.75" x14ac:dyDescent="0.25">
      <c r="A22" s="15" t="s">
        <v>90</v>
      </c>
    </row>
    <row r="23" spans="1:2" ht="15.75" x14ac:dyDescent="0.25">
      <c r="A23" s="15" t="s">
        <v>85</v>
      </c>
      <c r="B23" s="19">
        <f>AVERAGE(G2:G11)</f>
        <v>12.2</v>
      </c>
    </row>
    <row r="24" spans="1:2" ht="15.75" x14ac:dyDescent="0.25">
      <c r="A24" s="15" t="s">
        <v>86</v>
      </c>
      <c r="B24" s="15">
        <f>_xlfn.STDEV.S(G2:G11)</f>
        <v>7.8852886933693034</v>
      </c>
    </row>
    <row r="26" spans="1:2" ht="15.75" x14ac:dyDescent="0.25">
      <c r="A26" s="15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CBB8-CD3A-4BBF-8D77-D53E9910AA93}">
  <dimension ref="A1:F45"/>
  <sheetViews>
    <sheetView tabSelected="1" topLeftCell="A21" workbookViewId="0">
      <selection activeCell="F32" sqref="F32"/>
    </sheetView>
  </sheetViews>
  <sheetFormatPr baseColWidth="10" defaultRowHeight="15" x14ac:dyDescent="0.25"/>
  <cols>
    <col min="1" max="1" width="24.42578125" customWidth="1"/>
    <col min="2" max="2" width="11.85546875" bestFit="1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28</v>
      </c>
      <c r="B2">
        <v>4</v>
      </c>
    </row>
    <row r="3" spans="1:2" x14ac:dyDescent="0.25">
      <c r="A3" t="s">
        <v>29</v>
      </c>
      <c r="B3">
        <v>4.12</v>
      </c>
    </row>
    <row r="4" spans="1:2" x14ac:dyDescent="0.25">
      <c r="A4" t="s">
        <v>30</v>
      </c>
      <c r="B4">
        <v>3.82</v>
      </c>
    </row>
    <row r="5" spans="1:2" x14ac:dyDescent="0.25">
      <c r="A5" t="s">
        <v>31</v>
      </c>
      <c r="B5">
        <v>4</v>
      </c>
    </row>
    <row r="6" spans="1:2" x14ac:dyDescent="0.25">
      <c r="A6" t="s">
        <v>32</v>
      </c>
      <c r="B6">
        <v>4.5599999999999996</v>
      </c>
    </row>
    <row r="7" spans="1:2" x14ac:dyDescent="0.25">
      <c r="A7" t="s">
        <v>33</v>
      </c>
      <c r="B7">
        <v>4.32</v>
      </c>
    </row>
    <row r="8" spans="1:2" x14ac:dyDescent="0.25">
      <c r="A8" t="s">
        <v>34</v>
      </c>
      <c r="B8">
        <v>4.33</v>
      </c>
    </row>
    <row r="9" spans="1:2" x14ac:dyDescent="0.25">
      <c r="A9" t="s">
        <v>35</v>
      </c>
      <c r="B9">
        <v>4.5</v>
      </c>
    </row>
    <row r="10" spans="1:2" x14ac:dyDescent="0.25">
      <c r="A10" t="s">
        <v>36</v>
      </c>
      <c r="B10">
        <v>4.6399999999999997</v>
      </c>
    </row>
    <row r="11" spans="1:2" x14ac:dyDescent="0.25">
      <c r="A11" t="s">
        <v>37</v>
      </c>
      <c r="B11">
        <v>4.2</v>
      </c>
    </row>
    <row r="12" spans="1:2" x14ac:dyDescent="0.25">
      <c r="A12" t="s">
        <v>38</v>
      </c>
      <c r="B12">
        <v>4.67</v>
      </c>
    </row>
    <row r="13" spans="1:2" x14ac:dyDescent="0.25">
      <c r="A13" t="s">
        <v>39</v>
      </c>
      <c r="B13">
        <v>2.14</v>
      </c>
    </row>
    <row r="14" spans="1:2" x14ac:dyDescent="0.25">
      <c r="A14" t="s">
        <v>40</v>
      </c>
      <c r="B14">
        <v>4.09</v>
      </c>
    </row>
    <row r="15" spans="1:2" x14ac:dyDescent="0.25">
      <c r="A15" t="s">
        <v>41</v>
      </c>
      <c r="B15">
        <v>4.17</v>
      </c>
    </row>
    <row r="16" spans="1:2" x14ac:dyDescent="0.25">
      <c r="A16" t="s">
        <v>42</v>
      </c>
      <c r="B16">
        <v>4.88</v>
      </c>
    </row>
    <row r="17" spans="1:2" x14ac:dyDescent="0.25">
      <c r="A17" t="s">
        <v>43</v>
      </c>
      <c r="B17">
        <v>4.26</v>
      </c>
    </row>
    <row r="18" spans="1:2" x14ac:dyDescent="0.25">
      <c r="A18" t="s">
        <v>44</v>
      </c>
      <c r="B18">
        <v>2.3199999999999998</v>
      </c>
    </row>
    <row r="19" spans="1:2" x14ac:dyDescent="0.25">
      <c r="A19" t="s">
        <v>45</v>
      </c>
      <c r="B19">
        <v>4.5</v>
      </c>
    </row>
    <row r="20" spans="1:2" x14ac:dyDescent="0.25">
      <c r="A20" t="s">
        <v>46</v>
      </c>
      <c r="B20">
        <v>4.17</v>
      </c>
    </row>
    <row r="21" spans="1:2" x14ac:dyDescent="0.25">
      <c r="A21" t="s">
        <v>47</v>
      </c>
      <c r="B21">
        <v>2.17</v>
      </c>
    </row>
    <row r="24" spans="1:2" x14ac:dyDescent="0.25">
      <c r="A24" t="s">
        <v>48</v>
      </c>
    </row>
    <row r="25" spans="1:2" x14ac:dyDescent="0.25">
      <c r="A25" t="s">
        <v>49</v>
      </c>
      <c r="B25">
        <f>AVERAGE(B2:B21)</f>
        <v>3.9929999999999999</v>
      </c>
    </row>
    <row r="26" spans="1:2" x14ac:dyDescent="0.25">
      <c r="A26" t="s">
        <v>18</v>
      </c>
      <c r="B26">
        <f>MEDIAN(B2:B21)</f>
        <v>4.1850000000000005</v>
      </c>
    </row>
    <row r="28" spans="1:2" x14ac:dyDescent="0.25">
      <c r="A28" t="s">
        <v>52</v>
      </c>
    </row>
    <row r="29" spans="1:2" x14ac:dyDescent="0.25">
      <c r="A29" t="s">
        <v>50</v>
      </c>
      <c r="B29">
        <f>QUARTILE(B2:B21,1)</f>
        <v>4</v>
      </c>
    </row>
    <row r="30" spans="1:2" x14ac:dyDescent="0.25">
      <c r="A30" t="s">
        <v>51</v>
      </c>
      <c r="B30">
        <f>QUARTILE(B2:B21,1)</f>
        <v>4</v>
      </c>
    </row>
    <row r="32" spans="1:2" x14ac:dyDescent="0.25">
      <c r="A32" t="s">
        <v>53</v>
      </c>
    </row>
    <row r="33" spans="1:6" x14ac:dyDescent="0.25">
      <c r="A33" t="s">
        <v>54</v>
      </c>
      <c r="B33">
        <f>_xlfn.STDEV.S(B2:B21)</f>
        <v>0.81136726709010298</v>
      </c>
    </row>
    <row r="35" spans="1:6" x14ac:dyDescent="0.25">
      <c r="A35" t="s">
        <v>61</v>
      </c>
    </row>
    <row r="36" spans="1:6" x14ac:dyDescent="0.25">
      <c r="A36" t="s">
        <v>60</v>
      </c>
    </row>
    <row r="38" spans="1:6" x14ac:dyDescent="0.25">
      <c r="A38" t="s">
        <v>56</v>
      </c>
    </row>
    <row r="39" spans="1:6" x14ac:dyDescent="0.25">
      <c r="A39" t="s">
        <v>55</v>
      </c>
      <c r="B39">
        <f>(B3-B25)/B33</f>
        <v>0.15652591021507992</v>
      </c>
    </row>
    <row r="40" spans="1:6" x14ac:dyDescent="0.25">
      <c r="A40" t="s">
        <v>57</v>
      </c>
      <c r="B40" s="10">
        <f>(B18-B25)/B33</f>
        <v>-2.0619515574002225</v>
      </c>
    </row>
    <row r="41" spans="1:6" x14ac:dyDescent="0.25">
      <c r="F41" s="3"/>
    </row>
    <row r="42" spans="1:6" x14ac:dyDescent="0.25">
      <c r="A42" t="s">
        <v>62</v>
      </c>
    </row>
    <row r="43" spans="1:6" x14ac:dyDescent="0.25">
      <c r="A43" t="s">
        <v>58</v>
      </c>
    </row>
    <row r="44" spans="1:6" x14ac:dyDescent="0.25">
      <c r="A44" t="s">
        <v>59</v>
      </c>
    </row>
    <row r="45" spans="1:6" x14ac:dyDescent="0.25">
      <c r="A45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32</vt:lpstr>
      <vt:lpstr>33</vt:lpstr>
      <vt:lpstr>34</vt:lpstr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2020-01-23T18:43:25Z</dcterms:modified>
</cp:coreProperties>
</file>