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D:\___UFM-Cursos___\3_Semestre-[Enero-Mayo-2020]\____SumaDeCursosUFM2.1____\___Estadistica_1-Notas___\__Entregables__\Tarea#6\"/>
    </mc:Choice>
  </mc:AlternateContent>
  <xr:revisionPtr revIDLastSave="0" documentId="13_ncr:1_{AC3098DD-D9E8-40D1-B022-7DC4032C2BCC}" xr6:coauthVersionLast="45" xr6:coauthVersionMax="45" xr10:uidLastSave="{00000000-0000-0000-0000-000000000000}"/>
  <bookViews>
    <workbookView xWindow="390" yWindow="39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30" i="1" l="1"/>
  <c r="D130" i="1"/>
  <c r="E129" i="1"/>
  <c r="D129" i="1"/>
  <c r="E128" i="1"/>
  <c r="D128" i="1"/>
  <c r="E127" i="1"/>
  <c r="D127" i="1"/>
  <c r="E126" i="1"/>
  <c r="D126" i="1"/>
  <c r="E125" i="1"/>
  <c r="D125" i="1"/>
  <c r="E124" i="1"/>
  <c r="D124" i="1"/>
  <c r="E123" i="1"/>
  <c r="D123" i="1"/>
  <c r="E122" i="1"/>
  <c r="D122" i="1"/>
  <c r="E121" i="1"/>
  <c r="D121" i="1"/>
  <c r="E120" i="1"/>
  <c r="D120" i="1"/>
  <c r="E119" i="1"/>
  <c r="D119" i="1"/>
  <c r="E118" i="1"/>
  <c r="D118" i="1"/>
  <c r="E117" i="1"/>
  <c r="D117" i="1"/>
  <c r="E116" i="1"/>
  <c r="D116" i="1"/>
  <c r="E115" i="1"/>
  <c r="D115" i="1"/>
  <c r="E114" i="1"/>
  <c r="D114" i="1"/>
  <c r="E113" i="1"/>
  <c r="D113" i="1"/>
  <c r="E112" i="1"/>
  <c r="D112" i="1"/>
  <c r="E111" i="1"/>
  <c r="D111" i="1"/>
  <c r="E110" i="1"/>
  <c r="D110" i="1"/>
  <c r="E109" i="1"/>
  <c r="D109" i="1"/>
  <c r="E108" i="1"/>
  <c r="D108" i="1"/>
  <c r="E107" i="1"/>
  <c r="D107" i="1"/>
  <c r="E106" i="1"/>
  <c r="D106" i="1"/>
  <c r="E105" i="1"/>
  <c r="D105" i="1"/>
  <c r="E104" i="1"/>
  <c r="D104" i="1"/>
  <c r="E103" i="1"/>
  <c r="D103" i="1"/>
  <c r="E102" i="1"/>
  <c r="D102" i="1"/>
  <c r="E101" i="1"/>
  <c r="D101" i="1"/>
  <c r="E100" i="1"/>
  <c r="D100" i="1"/>
  <c r="E99" i="1"/>
  <c r="D99" i="1"/>
  <c r="E98" i="1"/>
  <c r="D98" i="1"/>
  <c r="E97" i="1"/>
  <c r="D97" i="1"/>
  <c r="E96" i="1"/>
  <c r="D96" i="1"/>
  <c r="E95" i="1"/>
  <c r="E131" i="1" s="1"/>
  <c r="D95" i="1"/>
  <c r="D90" i="1"/>
  <c r="D89" i="1"/>
  <c r="D88" i="1"/>
  <c r="E86" i="1"/>
  <c r="D86" i="1"/>
  <c r="E85" i="1"/>
  <c r="D85" i="1"/>
  <c r="E84" i="1"/>
  <c r="D84" i="1"/>
  <c r="E83" i="1"/>
  <c r="D83" i="1"/>
  <c r="E82" i="1"/>
  <c r="D82" i="1"/>
  <c r="E81" i="1"/>
  <c r="D81" i="1"/>
  <c r="E80" i="1"/>
  <c r="D80" i="1"/>
  <c r="E79" i="1"/>
  <c r="D79" i="1"/>
  <c r="E78" i="1"/>
  <c r="D78" i="1"/>
  <c r="E77" i="1"/>
  <c r="D77" i="1"/>
  <c r="E76" i="1"/>
  <c r="D76" i="1"/>
  <c r="E75" i="1"/>
  <c r="D75" i="1"/>
  <c r="E74" i="1"/>
  <c r="D74" i="1"/>
  <c r="E73" i="1"/>
  <c r="D73" i="1"/>
  <c r="E72" i="1"/>
  <c r="D72" i="1"/>
  <c r="E71" i="1"/>
  <c r="D71" i="1"/>
  <c r="E70" i="1"/>
  <c r="D70" i="1"/>
  <c r="E69" i="1"/>
  <c r="D69" i="1"/>
  <c r="E68" i="1"/>
  <c r="D68" i="1"/>
  <c r="E67" i="1"/>
  <c r="E87" i="1" s="1"/>
  <c r="D67" i="1"/>
  <c r="E66" i="1"/>
  <c r="D66" i="1"/>
  <c r="B59" i="1"/>
  <c r="B58" i="1"/>
  <c r="D57" i="1"/>
  <c r="E56" i="1"/>
  <c r="D56" i="1"/>
  <c r="E55" i="1"/>
  <c r="D55" i="1"/>
  <c r="E54" i="1"/>
  <c r="D54" i="1"/>
  <c r="E53" i="1"/>
  <c r="D53" i="1"/>
  <c r="E52" i="1"/>
  <c r="D52" i="1"/>
  <c r="E51" i="1"/>
  <c r="D51" i="1"/>
  <c r="E50" i="1"/>
  <c r="D50" i="1"/>
  <c r="E49" i="1"/>
  <c r="D49" i="1"/>
  <c r="E48" i="1"/>
  <c r="D48" i="1"/>
  <c r="E47" i="1"/>
  <c r="D47" i="1"/>
  <c r="E46" i="1"/>
  <c r="D46" i="1"/>
  <c r="E45" i="1"/>
  <c r="D45" i="1"/>
  <c r="E44" i="1"/>
  <c r="D44" i="1"/>
  <c r="E43" i="1"/>
  <c r="D43" i="1"/>
  <c r="E42" i="1"/>
  <c r="E57" i="1" s="1"/>
  <c r="D42" i="1"/>
  <c r="E41" i="1"/>
  <c r="D41" i="1"/>
  <c r="E40" i="1"/>
  <c r="D40" i="1"/>
  <c r="E39" i="1"/>
  <c r="D39" i="1"/>
  <c r="E38" i="1"/>
  <c r="D38" i="1"/>
  <c r="E37" i="1"/>
  <c r="D37" i="1"/>
  <c r="E36" i="1"/>
  <c r="D36" i="1"/>
  <c r="D32" i="1"/>
  <c r="D31" i="1"/>
  <c r="D30" i="1"/>
  <c r="D29" i="1"/>
  <c r="D28" i="1"/>
  <c r="D27" i="1"/>
  <c r="H26" i="1"/>
  <c r="D26" i="1"/>
  <c r="H25" i="1"/>
  <c r="D25" i="1"/>
  <c r="H24" i="1"/>
  <c r="D24" i="1"/>
  <c r="D23" i="1"/>
  <c r="D22" i="1"/>
  <c r="D15" i="1"/>
  <c r="D13" i="1"/>
  <c r="D12" i="1"/>
  <c r="D11" i="1"/>
  <c r="D10" i="1"/>
  <c r="D9" i="1"/>
  <c r="D8" i="1"/>
  <c r="D7" i="1"/>
  <c r="G6" i="1"/>
  <c r="D6" i="1"/>
  <c r="D5" i="1"/>
  <c r="D4" i="1"/>
  <c r="D3" i="1"/>
  <c r="F129" i="1" l="1"/>
  <c r="G129" i="1" s="1"/>
  <c r="H129" i="1" s="1"/>
  <c r="F117" i="1"/>
  <c r="G117" i="1" s="1"/>
  <c r="H117" i="1" s="1"/>
  <c r="F105" i="1"/>
  <c r="G105" i="1" s="1"/>
  <c r="H105" i="1" s="1"/>
  <c r="F107" i="1"/>
  <c r="G107" i="1" s="1"/>
  <c r="H107" i="1" s="1"/>
  <c r="F124" i="1"/>
  <c r="G124" i="1" s="1"/>
  <c r="H124" i="1" s="1"/>
  <c r="F112" i="1"/>
  <c r="G112" i="1" s="1"/>
  <c r="H112" i="1" s="1"/>
  <c r="F100" i="1"/>
  <c r="G100" i="1" s="1"/>
  <c r="H100" i="1" s="1"/>
  <c r="F96" i="1"/>
  <c r="G96" i="1" s="1"/>
  <c r="H96" i="1" s="1"/>
  <c r="F103" i="1"/>
  <c r="G103" i="1" s="1"/>
  <c r="H103" i="1" s="1"/>
  <c r="F98" i="1"/>
  <c r="G98" i="1" s="1"/>
  <c r="H98" i="1" s="1"/>
  <c r="F119" i="1"/>
  <c r="G119" i="1" s="1"/>
  <c r="H119" i="1" s="1"/>
  <c r="F95" i="1"/>
  <c r="G95" i="1" s="1"/>
  <c r="H95" i="1" s="1"/>
  <c r="F126" i="1"/>
  <c r="G126" i="1" s="1"/>
  <c r="H126" i="1" s="1"/>
  <c r="F114" i="1"/>
  <c r="G114" i="1" s="1"/>
  <c r="H114" i="1" s="1"/>
  <c r="F102" i="1"/>
  <c r="G102" i="1" s="1"/>
  <c r="H102" i="1" s="1"/>
  <c r="F123" i="1"/>
  <c r="G123" i="1" s="1"/>
  <c r="H123" i="1" s="1"/>
  <c r="F115" i="1"/>
  <c r="G115" i="1" s="1"/>
  <c r="H115" i="1" s="1"/>
  <c r="F122" i="1"/>
  <c r="G122" i="1" s="1"/>
  <c r="H122" i="1" s="1"/>
  <c r="F121" i="1"/>
  <c r="G121" i="1" s="1"/>
  <c r="H121" i="1" s="1"/>
  <c r="F109" i="1"/>
  <c r="G109" i="1" s="1"/>
  <c r="H109" i="1" s="1"/>
  <c r="F97" i="1"/>
  <c r="G97" i="1" s="1"/>
  <c r="H97" i="1" s="1"/>
  <c r="F99" i="1"/>
  <c r="G99" i="1" s="1"/>
  <c r="H99" i="1" s="1"/>
  <c r="F120" i="1"/>
  <c r="G120" i="1" s="1"/>
  <c r="H120" i="1" s="1"/>
  <c r="F110" i="1"/>
  <c r="G110" i="1" s="1"/>
  <c r="H110" i="1" s="1"/>
  <c r="F128" i="1"/>
  <c r="G128" i="1" s="1"/>
  <c r="H128" i="1" s="1"/>
  <c r="F116" i="1"/>
  <c r="G116" i="1" s="1"/>
  <c r="H116" i="1" s="1"/>
  <c r="F104" i="1"/>
  <c r="G104" i="1" s="1"/>
  <c r="H104" i="1" s="1"/>
  <c r="F111" i="1"/>
  <c r="G111" i="1" s="1"/>
  <c r="H111" i="1" s="1"/>
  <c r="F108" i="1"/>
  <c r="G108" i="1" s="1"/>
  <c r="H108" i="1" s="1"/>
  <c r="F130" i="1"/>
  <c r="G130" i="1" s="1"/>
  <c r="H130" i="1" s="1"/>
  <c r="F118" i="1"/>
  <c r="G118" i="1" s="1"/>
  <c r="H118" i="1" s="1"/>
  <c r="F106" i="1"/>
  <c r="G106" i="1" s="1"/>
  <c r="H106" i="1" s="1"/>
  <c r="F127" i="1"/>
  <c r="G127" i="1" s="1"/>
  <c r="H127" i="1" s="1"/>
  <c r="F125" i="1"/>
  <c r="G125" i="1" s="1"/>
  <c r="H125" i="1" s="1"/>
  <c r="F113" i="1"/>
  <c r="G113" i="1" s="1"/>
  <c r="H113" i="1" s="1"/>
  <c r="F101" i="1"/>
  <c r="G101" i="1" s="1"/>
  <c r="H101" i="1" s="1"/>
  <c r="F56" i="1"/>
  <c r="G56" i="1" s="1"/>
  <c r="H56" i="1" s="1"/>
  <c r="F44" i="1"/>
  <c r="G44" i="1" s="1"/>
  <c r="H44" i="1" s="1"/>
  <c r="F51" i="1"/>
  <c r="G51" i="1" s="1"/>
  <c r="H51" i="1" s="1"/>
  <c r="F39" i="1"/>
  <c r="G39" i="1" s="1"/>
  <c r="H39" i="1" s="1"/>
  <c r="F42" i="1"/>
  <c r="G42" i="1" s="1"/>
  <c r="H42" i="1" s="1"/>
  <c r="F46" i="1"/>
  <c r="G46" i="1" s="1"/>
  <c r="H46" i="1" s="1"/>
  <c r="F49" i="1"/>
  <c r="G49" i="1" s="1"/>
  <c r="H49" i="1" s="1"/>
  <c r="F53" i="1"/>
  <c r="G53" i="1" s="1"/>
  <c r="H53" i="1" s="1"/>
  <c r="F41" i="1"/>
  <c r="G41" i="1" s="1"/>
  <c r="H41" i="1" s="1"/>
  <c r="F45" i="1"/>
  <c r="G45" i="1" s="1"/>
  <c r="H45" i="1" s="1"/>
  <c r="F48" i="1"/>
  <c r="G48" i="1" s="1"/>
  <c r="H48" i="1" s="1"/>
  <c r="F36" i="1"/>
  <c r="G36" i="1" s="1"/>
  <c r="H36" i="1" s="1"/>
  <c r="H57" i="1" s="1"/>
  <c r="H58" i="1" s="1"/>
  <c r="D62" i="1" s="1"/>
  <c r="F55" i="1"/>
  <c r="G55" i="1" s="1"/>
  <c r="H55" i="1" s="1"/>
  <c r="F43" i="1"/>
  <c r="G43" i="1" s="1"/>
  <c r="H43" i="1" s="1"/>
  <c r="F52" i="1"/>
  <c r="G52" i="1" s="1"/>
  <c r="H52" i="1" s="1"/>
  <c r="F50" i="1"/>
  <c r="G50" i="1" s="1"/>
  <c r="H50" i="1" s="1"/>
  <c r="F38" i="1"/>
  <c r="G38" i="1" s="1"/>
  <c r="H38" i="1" s="1"/>
  <c r="F40" i="1"/>
  <c r="G40" i="1" s="1"/>
  <c r="H40" i="1" s="1"/>
  <c r="F37" i="1"/>
  <c r="G37" i="1" s="1"/>
  <c r="H37" i="1" s="1"/>
  <c r="F47" i="1"/>
  <c r="G47" i="1" s="1"/>
  <c r="H47" i="1" s="1"/>
  <c r="F54" i="1"/>
  <c r="G54" i="1" s="1"/>
  <c r="H54" i="1" s="1"/>
  <c r="H131" i="1" l="1"/>
  <c r="D134" i="1" l="1"/>
  <c r="H132" i="1"/>
  <c r="D135" i="1" s="1"/>
</calcChain>
</file>

<file path=xl/sharedStrings.xml><?xml version="1.0" encoding="utf-8"?>
<sst xmlns="http://schemas.openxmlformats.org/spreadsheetml/2006/main" count="58" uniqueCount="28">
  <si>
    <t>29)</t>
  </si>
  <si>
    <t>x</t>
  </si>
  <si>
    <t>f(x)</t>
  </si>
  <si>
    <t>a)</t>
  </si>
  <si>
    <t>b)</t>
  </si>
  <si>
    <t>P(x&gt;=3)</t>
  </si>
  <si>
    <t>=</t>
  </si>
  <si>
    <t>31)</t>
  </si>
  <si>
    <t>a) Es binomial porque solo hay 2 resultados, si pertenece a los que tienen mas de 7000 o no</t>
  </si>
  <si>
    <t>P(x=2)</t>
  </si>
  <si>
    <t>c)</t>
  </si>
  <si>
    <t>P(x=0)</t>
  </si>
  <si>
    <t>d)</t>
  </si>
  <si>
    <t>33)</t>
  </si>
  <si>
    <t>x*f(x)</t>
  </si>
  <si>
    <t>x-u</t>
  </si>
  <si>
    <t>(x-u)2</t>
  </si>
  <si>
    <t>(x-u)2*f(x)</t>
  </si>
  <si>
    <t>Varianza</t>
  </si>
  <si>
    <t>a) P(x=12)</t>
  </si>
  <si>
    <t>Desv Estand</t>
  </si>
  <si>
    <t>b)P(x&lt;=5)</t>
  </si>
  <si>
    <t>35)</t>
  </si>
  <si>
    <t>P(x&lt;=2)</t>
  </si>
  <si>
    <t>P(x=4)</t>
  </si>
  <si>
    <t>P(x&gt;3)</t>
  </si>
  <si>
    <t>R/</t>
  </si>
  <si>
    <t>37)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</si>
</sst>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5" formatCode="0.0000000000000_);[Red]\(0.0000000000000\)"/>
    <numFmt numFmtId="169" formatCode="0.00000000000_ "/>
    <numFmt numFmtId="170" formatCode="0.00000E+00"/>
    <numFmt numFmtId="171" formatCode="0.0000000000000_ "/>
    <numFmt numFmtId="172" formatCode="0.000000000000000_);[Red]\(0.000000000000000\)"/>
  </numFmts>
  <fonts count="1"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3" borderId="0" xfId="0" applyFill="1">
      <alignment vertical="center"/>
    </xf>
    <xf numFmtId="170" fontId="0" fillId="0" borderId="1" xfId="0" applyNumberFormat="1" applyBorder="1">
      <alignment vertical="center"/>
    </xf>
    <xf numFmtId="169" fontId="0" fillId="0" borderId="1" xfId="0" applyNumberFormat="1" applyBorder="1">
      <alignment vertical="center"/>
    </xf>
    <xf numFmtId="165" fontId="0" fillId="0" borderId="1" xfId="0" applyNumberFormat="1" applyBorder="1">
      <alignment vertical="center"/>
    </xf>
    <xf numFmtId="171" fontId="0" fillId="0" borderId="1" xfId="0" applyNumberFormat="1" applyBorder="1">
      <alignment vertical="center"/>
    </xf>
    <xf numFmtId="172" fontId="0" fillId="0" borderId="1" xfId="0" applyNumberForma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5"/>
  <sheetViews>
    <sheetView tabSelected="1" topLeftCell="A120" workbookViewId="0">
      <selection activeCell="A144" sqref="A144"/>
    </sheetView>
  </sheetViews>
  <sheetFormatPr baseColWidth="10" defaultColWidth="9.140625" defaultRowHeight="15"/>
  <cols>
    <col min="2" max="2" width="13.140625" customWidth="1"/>
    <col min="3" max="3" width="9.140625" hidden="1" customWidth="1"/>
    <col min="4" max="4" width="30.140625"/>
    <col min="5" max="5" width="17.42578125"/>
    <col min="7" max="8" width="12.85546875"/>
  </cols>
  <sheetData>
    <row r="1" spans="1:7" s="1" customFormat="1">
      <c r="A1" s="1" t="s">
        <v>0</v>
      </c>
    </row>
    <row r="2" spans="1:7">
      <c r="B2" s="2" t="s">
        <v>1</v>
      </c>
      <c r="C2" s="2"/>
      <c r="D2" s="2" t="s">
        <v>2</v>
      </c>
    </row>
    <row r="3" spans="1:7">
      <c r="B3" s="2">
        <v>0</v>
      </c>
      <c r="C3" s="2"/>
      <c r="D3" s="2">
        <f>_xlfn.BINOM.DIST(B3,10,0.3,FALSE)</f>
        <v>2.8247524899999994E-2</v>
      </c>
    </row>
    <row r="4" spans="1:7">
      <c r="B4" s="2">
        <v>1</v>
      </c>
      <c r="C4" s="2"/>
      <c r="D4" s="2">
        <f t="shared" ref="D4:D13" si="0">_xlfn.BINOM.DIST(B4,10,0.3,FALSE)</f>
        <v>0.12106082100000001</v>
      </c>
    </row>
    <row r="5" spans="1:7">
      <c r="B5" s="2">
        <v>2</v>
      </c>
      <c r="C5" s="2"/>
      <c r="D5" s="2">
        <f t="shared" si="0"/>
        <v>0.23347444050000005</v>
      </c>
    </row>
    <row r="6" spans="1:7">
      <c r="B6" s="2">
        <v>3</v>
      </c>
      <c r="C6" s="2"/>
      <c r="D6" s="2">
        <f t="shared" si="0"/>
        <v>0.26682793200000005</v>
      </c>
      <c r="F6" s="3" t="s">
        <v>3</v>
      </c>
      <c r="G6">
        <f>D6</f>
        <v>0.26682793200000005</v>
      </c>
    </row>
    <row r="7" spans="1:7">
      <c r="B7" s="2">
        <v>4</v>
      </c>
      <c r="C7" s="2"/>
      <c r="D7" s="2">
        <f t="shared" si="0"/>
        <v>0.20012094900000005</v>
      </c>
    </row>
    <row r="8" spans="1:7">
      <c r="B8" s="2">
        <v>5</v>
      </c>
      <c r="C8" s="2"/>
      <c r="D8" s="2">
        <f t="shared" si="0"/>
        <v>0.10291934520000003</v>
      </c>
    </row>
    <row r="9" spans="1:7">
      <c r="B9" s="2">
        <v>6</v>
      </c>
      <c r="C9" s="2"/>
      <c r="D9" s="2">
        <f t="shared" si="0"/>
        <v>3.6756909000000039E-2</v>
      </c>
    </row>
    <row r="10" spans="1:7">
      <c r="B10" s="2">
        <v>7</v>
      </c>
      <c r="C10" s="2"/>
      <c r="D10" s="2">
        <f t="shared" si="0"/>
        <v>9.0016919999999986E-3</v>
      </c>
    </row>
    <row r="11" spans="1:7">
      <c r="B11" s="2">
        <v>8</v>
      </c>
      <c r="C11" s="2"/>
      <c r="D11" s="2">
        <f t="shared" si="0"/>
        <v>1.446700500000001E-3</v>
      </c>
    </row>
    <row r="12" spans="1:7">
      <c r="B12" s="2">
        <v>9</v>
      </c>
      <c r="C12" s="2"/>
      <c r="D12" s="2">
        <f t="shared" si="0"/>
        <v>1.3778099999999991E-4</v>
      </c>
    </row>
    <row r="13" spans="1:7">
      <c r="B13" s="2">
        <v>10</v>
      </c>
      <c r="C13" s="2"/>
      <c r="D13" s="4">
        <f t="shared" si="0"/>
        <v>5.9048999999999949E-6</v>
      </c>
    </row>
    <row r="15" spans="1:7">
      <c r="A15" s="3" t="s">
        <v>4</v>
      </c>
      <c r="B15" t="s">
        <v>5</v>
      </c>
      <c r="C15" t="s">
        <v>6</v>
      </c>
      <c r="D15">
        <f>SUM(D6:D13)</f>
        <v>0.61721721360000004</v>
      </c>
    </row>
    <row r="17" spans="1:8" s="1" customFormat="1">
      <c r="A17" s="1" t="s">
        <v>7</v>
      </c>
    </row>
    <row r="19" spans="1:8">
      <c r="A19" s="3" t="s">
        <v>8</v>
      </c>
      <c r="B19" s="3"/>
      <c r="C19" s="3"/>
      <c r="D19" s="3"/>
      <c r="E19" s="3"/>
      <c r="F19" s="3"/>
      <c r="G19" s="3"/>
    </row>
    <row r="21" spans="1:8">
      <c r="B21" s="2" t="s">
        <v>1</v>
      </c>
      <c r="C21" s="2"/>
      <c r="D21" s="2" t="s">
        <v>2</v>
      </c>
    </row>
    <row r="22" spans="1:8">
      <c r="B22" s="2">
        <v>0</v>
      </c>
      <c r="C22" s="2"/>
      <c r="D22" s="5">
        <f>_xlfn.BINOM.DIST(B22,10,0.09,FALSE)</f>
        <v>0.38941611811810745</v>
      </c>
    </row>
    <row r="23" spans="1:8">
      <c r="B23" s="2">
        <v>1</v>
      </c>
      <c r="C23" s="2"/>
      <c r="D23" s="5">
        <f t="shared" ref="D23:D32" si="1">_xlfn.BINOM.DIST(B23,10,0.09,FALSE)</f>
        <v>0.38513682011680955</v>
      </c>
    </row>
    <row r="24" spans="1:8">
      <c r="B24" s="2">
        <v>2</v>
      </c>
      <c r="C24" s="2"/>
      <c r="D24" s="5">
        <f t="shared" si="1"/>
        <v>0.17140704631572301</v>
      </c>
      <c r="F24" s="3" t="s">
        <v>4</v>
      </c>
      <c r="G24" t="s">
        <v>9</v>
      </c>
      <c r="H24">
        <f>D24</f>
        <v>0.17140704631572301</v>
      </c>
    </row>
    <row r="25" spans="1:8">
      <c r="B25" s="2">
        <v>3</v>
      </c>
      <c r="C25" s="2"/>
      <c r="D25" s="5">
        <f t="shared" si="1"/>
        <v>4.5206253973377471E-2</v>
      </c>
      <c r="F25" s="3" t="s">
        <v>10</v>
      </c>
      <c r="G25" t="s">
        <v>11</v>
      </c>
      <c r="H25">
        <f>D22</f>
        <v>0.38941611811810745</v>
      </c>
    </row>
    <row r="26" spans="1:8">
      <c r="B26" s="2">
        <v>4</v>
      </c>
      <c r="C26" s="2"/>
      <c r="D26" s="5">
        <f t="shared" si="1"/>
        <v>7.8241593415461115E-3</v>
      </c>
      <c r="F26" s="3" t="s">
        <v>12</v>
      </c>
      <c r="G26" t="s">
        <v>5</v>
      </c>
      <c r="H26">
        <f>SUM(D25:D32)</f>
        <v>5.4040015449360032E-2</v>
      </c>
    </row>
    <row r="27" spans="1:8">
      <c r="B27" s="2">
        <v>5</v>
      </c>
      <c r="C27" s="2"/>
      <c r="D27" s="5">
        <f t="shared" si="1"/>
        <v>9.2858154822744873E-4</v>
      </c>
    </row>
    <row r="28" spans="1:8">
      <c r="B28" s="2">
        <v>6</v>
      </c>
      <c r="C28" s="2"/>
      <c r="D28" s="5">
        <f t="shared" si="1"/>
        <v>7.6531446282482069E-5</v>
      </c>
    </row>
    <row r="29" spans="1:8">
      <c r="B29" s="2">
        <v>7</v>
      </c>
      <c r="C29" s="2"/>
      <c r="D29" s="5">
        <f t="shared" si="1"/>
        <v>4.3251680787588019E-6</v>
      </c>
    </row>
    <row r="30" spans="1:8">
      <c r="B30" s="2">
        <v>8</v>
      </c>
      <c r="C30" s="2"/>
      <c r="D30" s="5">
        <f t="shared" si="1"/>
        <v>1.6041145347045046E-7</v>
      </c>
    </row>
    <row r="31" spans="1:8">
      <c r="B31" s="2">
        <v>9</v>
      </c>
      <c r="C31" s="2"/>
      <c r="D31" s="5">
        <f t="shared" si="1"/>
        <v>3.5255264498999823E-9</v>
      </c>
    </row>
    <row r="32" spans="1:8">
      <c r="B32" s="2">
        <v>10</v>
      </c>
      <c r="C32" s="2"/>
      <c r="D32" s="5">
        <f t="shared" si="1"/>
        <v>3.4867844009999942E-11</v>
      </c>
    </row>
    <row r="34" spans="1:8" s="1" customFormat="1">
      <c r="A34" s="1" t="s">
        <v>13</v>
      </c>
    </row>
    <row r="35" spans="1:8">
      <c r="B35" s="2" t="s">
        <v>1</v>
      </c>
      <c r="C35" s="2"/>
      <c r="D35" s="2" t="s">
        <v>2</v>
      </c>
      <c r="E35" s="2" t="s">
        <v>14</v>
      </c>
      <c r="F35" s="2" t="s">
        <v>15</v>
      </c>
      <c r="G35" s="2" t="s">
        <v>16</v>
      </c>
      <c r="H35" s="2" t="s">
        <v>17</v>
      </c>
    </row>
    <row r="36" spans="1:8">
      <c r="B36" s="2">
        <v>0</v>
      </c>
      <c r="C36" s="2"/>
      <c r="D36" s="6">
        <f>_xlfn.BINOM.DIST(B36,20,0.5,FALSE)</f>
        <v>9.5367431640625E-7</v>
      </c>
      <c r="E36" s="7">
        <f>B36*D36</f>
        <v>0</v>
      </c>
      <c r="F36" s="2">
        <f>B36-$E$57</f>
        <v>-9.9999999999999964</v>
      </c>
      <c r="G36" s="2">
        <f>F36*F36</f>
        <v>99.999999999999929</v>
      </c>
      <c r="H36" s="2">
        <f>G36*E36</f>
        <v>0</v>
      </c>
    </row>
    <row r="37" spans="1:8">
      <c r="B37" s="2">
        <v>1</v>
      </c>
      <c r="C37" s="2"/>
      <c r="D37" s="6">
        <f t="shared" ref="D37:D56" si="2">_xlfn.BINOM.DIST(B37,20,0.5,FALSE)</f>
        <v>1.9073486328125034E-5</v>
      </c>
      <c r="E37" s="7">
        <f t="shared" ref="E37:E56" si="3">B37*D37</f>
        <v>1.9073486328125034E-5</v>
      </c>
      <c r="F37" s="2">
        <f t="shared" ref="F37:F56" si="4">B37-$E$57</f>
        <v>-8.9999999999999964</v>
      </c>
      <c r="G37" s="2">
        <f t="shared" ref="G37:G56" si="5">F37*F37</f>
        <v>80.999999999999943</v>
      </c>
      <c r="H37" s="2">
        <f t="shared" ref="H37:H56" si="6">G37*E37</f>
        <v>1.5449523925781267E-3</v>
      </c>
    </row>
    <row r="38" spans="1:8">
      <c r="B38" s="2">
        <v>2</v>
      </c>
      <c r="C38" s="2"/>
      <c r="D38" s="6">
        <f t="shared" si="2"/>
        <v>1.8119812011718755E-4</v>
      </c>
      <c r="E38" s="7">
        <f t="shared" si="3"/>
        <v>3.6239624023437511E-4</v>
      </c>
      <c r="F38" s="2">
        <f t="shared" si="4"/>
        <v>-7.9999999999999964</v>
      </c>
      <c r="G38" s="2">
        <f t="shared" si="5"/>
        <v>63.999999999999943</v>
      </c>
      <c r="H38" s="2">
        <f t="shared" si="6"/>
        <v>2.3193359374999986E-2</v>
      </c>
    </row>
    <row r="39" spans="1:8">
      <c r="B39" s="2">
        <v>3</v>
      </c>
      <c r="C39" s="2"/>
      <c r="D39" s="6">
        <f t="shared" si="2"/>
        <v>1.0871887207031263E-3</v>
      </c>
      <c r="E39" s="7">
        <f t="shared" si="3"/>
        <v>3.2615661621093789E-3</v>
      </c>
      <c r="F39" s="2">
        <f t="shared" si="4"/>
        <v>-6.9999999999999964</v>
      </c>
      <c r="G39" s="2">
        <f t="shared" si="5"/>
        <v>48.99999999999995</v>
      </c>
      <c r="H39" s="2">
        <f t="shared" si="6"/>
        <v>0.1598167419433594</v>
      </c>
    </row>
    <row r="40" spans="1:8">
      <c r="B40" s="2">
        <v>4</v>
      </c>
      <c r="C40" s="2"/>
      <c r="D40" s="6">
        <f t="shared" si="2"/>
        <v>4.6205520629882752E-3</v>
      </c>
      <c r="E40" s="7">
        <f t="shared" si="3"/>
        <v>1.8482208251953101E-2</v>
      </c>
      <c r="F40" s="2">
        <f t="shared" si="4"/>
        <v>-5.9999999999999964</v>
      </c>
      <c r="G40" s="2">
        <f t="shared" si="5"/>
        <v>35.999999999999957</v>
      </c>
      <c r="H40" s="2">
        <f t="shared" si="6"/>
        <v>0.66535949707031083</v>
      </c>
    </row>
    <row r="41" spans="1:8">
      <c r="B41" s="2">
        <v>5</v>
      </c>
      <c r="C41" s="2"/>
      <c r="D41" s="6">
        <f t="shared" si="2"/>
        <v>1.4785766601562502E-2</v>
      </c>
      <c r="E41" s="7">
        <f t="shared" si="3"/>
        <v>7.3928833007812514E-2</v>
      </c>
      <c r="F41" s="2">
        <f t="shared" si="4"/>
        <v>-4.9999999999999964</v>
      </c>
      <c r="G41" s="2">
        <f t="shared" si="5"/>
        <v>24.999999999999964</v>
      </c>
      <c r="H41" s="2">
        <f t="shared" si="6"/>
        <v>1.8482208251953103</v>
      </c>
    </row>
    <row r="42" spans="1:8">
      <c r="B42" s="2">
        <v>6</v>
      </c>
      <c r="C42" s="2"/>
      <c r="D42" s="6">
        <f t="shared" si="2"/>
        <v>3.6964416503906257E-2</v>
      </c>
      <c r="E42" s="7">
        <f t="shared" si="3"/>
        <v>0.22178649902343756</v>
      </c>
      <c r="F42" s="2">
        <f t="shared" si="4"/>
        <v>-3.9999999999999964</v>
      </c>
      <c r="G42" s="2">
        <f t="shared" si="5"/>
        <v>15.999999999999972</v>
      </c>
      <c r="H42" s="2">
        <f t="shared" si="6"/>
        <v>3.5485839843749947</v>
      </c>
    </row>
    <row r="43" spans="1:8">
      <c r="B43" s="2">
        <v>7</v>
      </c>
      <c r="C43" s="2"/>
      <c r="D43" s="6">
        <f t="shared" si="2"/>
        <v>7.3928833007812458E-2</v>
      </c>
      <c r="E43" s="7">
        <f t="shared" si="3"/>
        <v>0.51750183105468717</v>
      </c>
      <c r="F43" s="2">
        <f t="shared" si="4"/>
        <v>-2.9999999999999964</v>
      </c>
      <c r="G43" s="2">
        <f t="shared" si="5"/>
        <v>8.9999999999999787</v>
      </c>
      <c r="H43" s="2">
        <f t="shared" si="6"/>
        <v>4.6575164794921733</v>
      </c>
    </row>
    <row r="44" spans="1:8">
      <c r="B44" s="2">
        <v>8</v>
      </c>
      <c r="C44" s="2"/>
      <c r="D44" s="6">
        <f t="shared" si="2"/>
        <v>0.12013435363769531</v>
      </c>
      <c r="E44" s="7">
        <f t="shared" si="3"/>
        <v>0.9610748291015625</v>
      </c>
      <c r="F44" s="2">
        <f t="shared" si="4"/>
        <v>-1.9999999999999964</v>
      </c>
      <c r="G44" s="2">
        <f t="shared" si="5"/>
        <v>3.9999999999999858</v>
      </c>
      <c r="H44" s="2">
        <f t="shared" si="6"/>
        <v>3.8442993164062362</v>
      </c>
    </row>
    <row r="45" spans="1:8">
      <c r="B45" s="2">
        <v>9</v>
      </c>
      <c r="C45" s="2"/>
      <c r="D45" s="6">
        <f t="shared" si="2"/>
        <v>0.16017913818359369</v>
      </c>
      <c r="E45" s="7">
        <f t="shared" si="3"/>
        <v>1.4416122436523433</v>
      </c>
      <c r="F45" s="2">
        <f t="shared" si="4"/>
        <v>-0.99999999999999645</v>
      </c>
      <c r="G45" s="2">
        <f t="shared" si="5"/>
        <v>0.99999999999999289</v>
      </c>
      <c r="H45" s="2">
        <f t="shared" si="6"/>
        <v>1.4416122436523331</v>
      </c>
    </row>
    <row r="46" spans="1:8">
      <c r="B46" s="2">
        <v>10</v>
      </c>
      <c r="C46" s="2"/>
      <c r="D46" s="6">
        <f t="shared" si="2"/>
        <v>0.17619705200195307</v>
      </c>
      <c r="E46" s="7">
        <f t="shared" si="3"/>
        <v>1.7619705200195308</v>
      </c>
      <c r="F46" s="2">
        <f t="shared" si="4"/>
        <v>0</v>
      </c>
      <c r="G46" s="2">
        <f t="shared" si="5"/>
        <v>0</v>
      </c>
      <c r="H46" s="2">
        <f t="shared" si="6"/>
        <v>0</v>
      </c>
    </row>
    <row r="47" spans="1:8">
      <c r="B47" s="2">
        <v>11</v>
      </c>
      <c r="C47" s="2"/>
      <c r="D47" s="6">
        <f t="shared" si="2"/>
        <v>0.16017913818359369</v>
      </c>
      <c r="E47" s="7">
        <f t="shared" si="3"/>
        <v>1.7619705200195306</v>
      </c>
      <c r="F47" s="2">
        <f t="shared" si="4"/>
        <v>1.0000000000000036</v>
      </c>
      <c r="G47" s="2">
        <f t="shared" si="5"/>
        <v>1.0000000000000071</v>
      </c>
      <c r="H47" s="2">
        <f t="shared" si="6"/>
        <v>1.761970520019543</v>
      </c>
    </row>
    <row r="48" spans="1:8">
      <c r="B48" s="2">
        <v>12</v>
      </c>
      <c r="C48" s="2"/>
      <c r="D48" s="6">
        <f t="shared" si="2"/>
        <v>0.12013435363769531</v>
      </c>
      <c r="E48" s="7">
        <f t="shared" si="3"/>
        <v>1.4416122436523438</v>
      </c>
      <c r="F48" s="2">
        <f t="shared" si="4"/>
        <v>2.0000000000000036</v>
      </c>
      <c r="G48" s="2">
        <f t="shared" si="5"/>
        <v>4.0000000000000142</v>
      </c>
      <c r="H48" s="2">
        <f t="shared" si="6"/>
        <v>5.7664489746093954</v>
      </c>
    </row>
    <row r="49" spans="1:8">
      <c r="B49" s="2">
        <v>13</v>
      </c>
      <c r="C49" s="2"/>
      <c r="D49" s="6">
        <f t="shared" si="2"/>
        <v>7.3928833007812472E-2</v>
      </c>
      <c r="E49" s="7">
        <f t="shared" si="3"/>
        <v>0.96107482910156217</v>
      </c>
      <c r="F49" s="2">
        <f t="shared" si="4"/>
        <v>3.0000000000000036</v>
      </c>
      <c r="G49" s="2">
        <f t="shared" si="5"/>
        <v>9.0000000000000213</v>
      </c>
      <c r="H49" s="2">
        <f t="shared" si="6"/>
        <v>8.6496734619140803</v>
      </c>
    </row>
    <row r="50" spans="1:8">
      <c r="B50" s="2">
        <v>14</v>
      </c>
      <c r="C50" s="2"/>
      <c r="D50" s="6">
        <f t="shared" si="2"/>
        <v>3.6964416503906257E-2</v>
      </c>
      <c r="E50" s="7">
        <f t="shared" si="3"/>
        <v>0.51750183105468761</v>
      </c>
      <c r="F50" s="2">
        <f t="shared" si="4"/>
        <v>4.0000000000000036</v>
      </c>
      <c r="G50" s="2">
        <f t="shared" si="5"/>
        <v>16.000000000000028</v>
      </c>
      <c r="H50" s="2">
        <f t="shared" si="6"/>
        <v>8.280029296875016</v>
      </c>
    </row>
    <row r="51" spans="1:8">
      <c r="B51" s="2">
        <v>15</v>
      </c>
      <c r="C51" s="2"/>
      <c r="D51" s="6">
        <f t="shared" si="2"/>
        <v>1.4785766601562502E-2</v>
      </c>
      <c r="E51" s="7">
        <f t="shared" si="3"/>
        <v>0.22178649902343753</v>
      </c>
      <c r="F51" s="2">
        <f t="shared" si="4"/>
        <v>5.0000000000000036</v>
      </c>
      <c r="G51" s="2">
        <f t="shared" si="5"/>
        <v>25.000000000000036</v>
      </c>
      <c r="H51" s="2">
        <f t="shared" si="6"/>
        <v>5.5446624755859464</v>
      </c>
    </row>
    <row r="52" spans="1:8">
      <c r="B52" s="2">
        <v>16</v>
      </c>
      <c r="C52" s="2"/>
      <c r="D52" s="6">
        <f t="shared" si="2"/>
        <v>4.6205520629882752E-3</v>
      </c>
      <c r="E52" s="7">
        <f t="shared" si="3"/>
        <v>7.3928833007812403E-2</v>
      </c>
      <c r="F52" s="2">
        <f t="shared" si="4"/>
        <v>6.0000000000000036</v>
      </c>
      <c r="G52" s="2">
        <f t="shared" si="5"/>
        <v>36.000000000000043</v>
      </c>
      <c r="H52" s="2">
        <f t="shared" si="6"/>
        <v>2.6614379882812496</v>
      </c>
    </row>
    <row r="53" spans="1:8">
      <c r="B53" s="2">
        <v>17</v>
      </c>
      <c r="C53" s="2"/>
      <c r="D53" s="6">
        <f t="shared" si="2"/>
        <v>1.0871887207031261E-3</v>
      </c>
      <c r="E53" s="7">
        <f t="shared" si="3"/>
        <v>1.8482208251953142E-2</v>
      </c>
      <c r="F53" s="2">
        <f t="shared" si="4"/>
        <v>7.0000000000000036</v>
      </c>
      <c r="G53" s="2">
        <f t="shared" si="5"/>
        <v>49.00000000000005</v>
      </c>
      <c r="H53" s="2">
        <f t="shared" si="6"/>
        <v>0.9056282043457049</v>
      </c>
    </row>
    <row r="54" spans="1:8">
      <c r="B54" s="2">
        <v>18</v>
      </c>
      <c r="C54" s="2"/>
      <c r="D54" s="6">
        <f t="shared" si="2"/>
        <v>1.8119812011718753E-4</v>
      </c>
      <c r="E54" s="7">
        <f t="shared" si="3"/>
        <v>3.2615661621093754E-3</v>
      </c>
      <c r="F54" s="2">
        <f t="shared" si="4"/>
        <v>8.0000000000000036</v>
      </c>
      <c r="G54" s="2">
        <f t="shared" si="5"/>
        <v>64.000000000000057</v>
      </c>
      <c r="H54" s="2">
        <f t="shared" si="6"/>
        <v>0.20874023437500022</v>
      </c>
    </row>
    <row r="55" spans="1:8">
      <c r="B55" s="2">
        <v>19</v>
      </c>
      <c r="C55" s="2"/>
      <c r="D55" s="6">
        <f t="shared" si="2"/>
        <v>1.9073486328125E-5</v>
      </c>
      <c r="E55" s="7">
        <f t="shared" si="3"/>
        <v>3.62396240234375E-4</v>
      </c>
      <c r="F55" s="2">
        <f t="shared" si="4"/>
        <v>9.0000000000000036</v>
      </c>
      <c r="G55" s="2">
        <f t="shared" si="5"/>
        <v>81.000000000000057</v>
      </c>
      <c r="H55" s="2">
        <f t="shared" si="6"/>
        <v>2.9354095458984396E-2</v>
      </c>
    </row>
    <row r="56" spans="1:8">
      <c r="B56" s="2">
        <v>20</v>
      </c>
      <c r="C56" s="2"/>
      <c r="D56" s="6">
        <f t="shared" si="2"/>
        <v>9.5367431640625E-7</v>
      </c>
      <c r="E56" s="7">
        <f t="shared" si="3"/>
        <v>1.9073486328125E-5</v>
      </c>
      <c r="F56" s="2">
        <f t="shared" si="4"/>
        <v>10.000000000000004</v>
      </c>
      <c r="G56" s="2">
        <f t="shared" si="5"/>
        <v>100.00000000000007</v>
      </c>
      <c r="H56" s="2">
        <f t="shared" si="6"/>
        <v>1.9073486328125013E-3</v>
      </c>
    </row>
    <row r="57" spans="1:8">
      <c r="B57" s="2"/>
      <c r="C57" s="2"/>
      <c r="D57" s="2">
        <f>SUM(D35:D56)</f>
        <v>0.99999999999999978</v>
      </c>
      <c r="E57" s="2">
        <f>SUM(E35:E56)</f>
        <v>9.9999999999999964</v>
      </c>
      <c r="F57" s="2"/>
      <c r="G57" s="2" t="s">
        <v>18</v>
      </c>
      <c r="H57" s="2">
        <f>SUM(H35:H56)</f>
        <v>50.000000000000021</v>
      </c>
    </row>
    <row r="58" spans="1:8">
      <c r="A58" s="3" t="s">
        <v>19</v>
      </c>
      <c r="B58">
        <f>D48</f>
        <v>0.12013435363769531</v>
      </c>
      <c r="G58" s="2" t="s">
        <v>20</v>
      </c>
      <c r="H58" s="2">
        <f>SQRT(H57)</f>
        <v>7.0710678118654764</v>
      </c>
    </row>
    <row r="59" spans="1:8">
      <c r="A59" s="3" t="s">
        <v>21</v>
      </c>
      <c r="B59">
        <f>SUM(D35:D41)</f>
        <v>2.0694732666015622E-2</v>
      </c>
    </row>
    <row r="60" spans="1:8">
      <c r="A60" s="3" t="s">
        <v>10</v>
      </c>
      <c r="B60">
        <v>10</v>
      </c>
    </row>
    <row r="61" spans="1:8">
      <c r="A61" s="3" t="s">
        <v>12</v>
      </c>
      <c r="B61" t="s">
        <v>18</v>
      </c>
      <c r="D61">
        <v>50</v>
      </c>
    </row>
    <row r="62" spans="1:8">
      <c r="B62" t="s">
        <v>20</v>
      </c>
      <c r="D62">
        <f>H58</f>
        <v>7.0710678118654764</v>
      </c>
    </row>
    <row r="64" spans="1:8" s="1" customFormat="1">
      <c r="A64" s="1" t="s">
        <v>22</v>
      </c>
    </row>
    <row r="65" spans="2:5">
      <c r="B65" s="2" t="s">
        <v>1</v>
      </c>
      <c r="C65" s="2"/>
      <c r="D65" s="2" t="s">
        <v>2</v>
      </c>
      <c r="E65" s="2" t="s">
        <v>14</v>
      </c>
    </row>
    <row r="66" spans="2:5">
      <c r="B66" s="2">
        <v>0</v>
      </c>
      <c r="C66" s="2"/>
      <c r="D66" s="8">
        <f>_xlfn.BINOM.DIST(B66,20,0.2,FALSE)</f>
        <v>1.1529215046068471E-2</v>
      </c>
      <c r="E66" s="2">
        <f>D66*B66</f>
        <v>0</v>
      </c>
    </row>
    <row r="67" spans="2:5">
      <c r="B67" s="2">
        <v>1</v>
      </c>
      <c r="C67" s="2"/>
      <c r="D67" s="8">
        <f t="shared" ref="D67:D86" si="7">_xlfn.BINOM.DIST(B67,20,0.2,FALSE)</f>
        <v>5.7646075230342327E-2</v>
      </c>
      <c r="E67" s="2">
        <f t="shared" ref="E67:E86" si="8">D67*B67</f>
        <v>5.7646075230342327E-2</v>
      </c>
    </row>
    <row r="68" spans="2:5">
      <c r="B68" s="2">
        <v>2</v>
      </c>
      <c r="C68" s="2"/>
      <c r="D68" s="8">
        <f t="shared" si="7"/>
        <v>0.1369094286720631</v>
      </c>
      <c r="E68" s="2">
        <f t="shared" si="8"/>
        <v>0.2738188573441262</v>
      </c>
    </row>
    <row r="69" spans="2:5">
      <c r="B69" s="2">
        <v>3</v>
      </c>
      <c r="C69" s="2"/>
      <c r="D69" s="8">
        <f t="shared" si="7"/>
        <v>0.20536414300809455</v>
      </c>
      <c r="E69" s="2">
        <f t="shared" si="8"/>
        <v>0.61609242902428363</v>
      </c>
    </row>
    <row r="70" spans="2:5">
      <c r="B70" s="2">
        <v>4</v>
      </c>
      <c r="C70" s="2"/>
      <c r="D70" s="8">
        <f t="shared" si="7"/>
        <v>0.21819940194610055</v>
      </c>
      <c r="E70" s="2">
        <f t="shared" si="8"/>
        <v>0.87279760778440219</v>
      </c>
    </row>
    <row r="71" spans="2:5">
      <c r="B71" s="2">
        <v>5</v>
      </c>
      <c r="C71" s="2"/>
      <c r="D71" s="8">
        <f t="shared" si="7"/>
        <v>0.17455952155688043</v>
      </c>
      <c r="E71" s="2">
        <f t="shared" si="8"/>
        <v>0.87279760778440219</v>
      </c>
    </row>
    <row r="72" spans="2:5">
      <c r="B72" s="2">
        <v>6</v>
      </c>
      <c r="C72" s="2"/>
      <c r="D72" s="8">
        <f t="shared" si="7"/>
        <v>0.1090997009730503</v>
      </c>
      <c r="E72" s="2">
        <f t="shared" si="8"/>
        <v>0.65459820583830175</v>
      </c>
    </row>
    <row r="73" spans="2:5">
      <c r="B73" s="2">
        <v>7</v>
      </c>
      <c r="C73" s="2"/>
      <c r="D73" s="8">
        <f t="shared" si="7"/>
        <v>5.4549850486525116E-2</v>
      </c>
      <c r="E73" s="2">
        <f t="shared" si="8"/>
        <v>0.38184895340567582</v>
      </c>
    </row>
    <row r="74" spans="2:5">
      <c r="B74" s="2">
        <v>8</v>
      </c>
      <c r="C74" s="2"/>
      <c r="D74" s="8">
        <f t="shared" si="7"/>
        <v>2.2160876760150834E-2</v>
      </c>
      <c r="E74" s="2">
        <f t="shared" si="8"/>
        <v>0.17728701408120667</v>
      </c>
    </row>
    <row r="75" spans="2:5">
      <c r="B75" s="2">
        <v>9</v>
      </c>
      <c r="C75" s="2"/>
      <c r="D75" s="8">
        <f t="shared" si="7"/>
        <v>7.386958920050278E-3</v>
      </c>
      <c r="E75" s="2">
        <f t="shared" si="8"/>
        <v>6.6482630280452509E-2</v>
      </c>
    </row>
    <row r="76" spans="2:5">
      <c r="B76" s="2">
        <v>10</v>
      </c>
      <c r="C76" s="2"/>
      <c r="D76" s="8">
        <f t="shared" si="7"/>
        <v>2.0314137030138252E-3</v>
      </c>
      <c r="E76" s="2">
        <f t="shared" si="8"/>
        <v>2.0314137030138252E-2</v>
      </c>
    </row>
    <row r="77" spans="2:5">
      <c r="B77" s="2">
        <v>11</v>
      </c>
      <c r="C77" s="2"/>
      <c r="D77" s="8">
        <f t="shared" si="7"/>
        <v>4.6168493250314227E-4</v>
      </c>
      <c r="E77" s="2">
        <f t="shared" si="8"/>
        <v>5.0785342575345649E-3</v>
      </c>
    </row>
    <row r="78" spans="2:5">
      <c r="B78" s="2">
        <v>12</v>
      </c>
      <c r="C78" s="2"/>
      <c r="D78" s="8">
        <f t="shared" si="7"/>
        <v>8.6565924844339142E-5</v>
      </c>
      <c r="E78" s="2">
        <f t="shared" si="8"/>
        <v>1.0387910981320696E-3</v>
      </c>
    </row>
    <row r="79" spans="2:5">
      <c r="B79" s="2">
        <v>13</v>
      </c>
      <c r="C79" s="2"/>
      <c r="D79" s="8">
        <f t="shared" si="7"/>
        <v>1.3317834591436786E-5</v>
      </c>
      <c r="E79" s="2">
        <f t="shared" si="8"/>
        <v>1.731318496886782E-4</v>
      </c>
    </row>
    <row r="80" spans="2:5">
      <c r="B80" s="2">
        <v>14</v>
      </c>
      <c r="C80" s="2"/>
      <c r="D80" s="8">
        <f t="shared" si="7"/>
        <v>1.6647293239295963E-6</v>
      </c>
      <c r="E80" s="2">
        <f t="shared" si="8"/>
        <v>2.3306210535014349E-5</v>
      </c>
    </row>
    <row r="81" spans="1:8">
      <c r="B81" s="2">
        <v>15</v>
      </c>
      <c r="C81" s="2"/>
      <c r="D81" s="8">
        <f t="shared" si="7"/>
        <v>1.6647293239296003E-7</v>
      </c>
      <c r="E81" s="2">
        <f t="shared" si="8"/>
        <v>2.4970939858944006E-6</v>
      </c>
    </row>
    <row r="82" spans="1:8">
      <c r="B82" s="2">
        <v>16</v>
      </c>
      <c r="C82" s="2"/>
      <c r="D82" s="8">
        <f t="shared" si="7"/>
        <v>1.3005697843199991E-8</v>
      </c>
      <c r="E82" s="2">
        <f t="shared" si="8"/>
        <v>2.0809116549119986E-7</v>
      </c>
    </row>
    <row r="83" spans="1:8">
      <c r="B83" s="2">
        <v>17</v>
      </c>
      <c r="C83" s="2"/>
      <c r="D83" s="8">
        <f t="shared" si="7"/>
        <v>7.6504104960000131E-10</v>
      </c>
      <c r="E83" s="2">
        <f t="shared" si="8"/>
        <v>1.3005697843200022E-8</v>
      </c>
    </row>
    <row r="84" spans="1:8">
      <c r="B84" s="2">
        <v>18</v>
      </c>
      <c r="C84" s="2"/>
      <c r="D84" s="8">
        <f t="shared" si="7"/>
        <v>3.1876710399999934E-11</v>
      </c>
      <c r="E84" s="2">
        <f t="shared" si="8"/>
        <v>5.7378078719999886E-10</v>
      </c>
    </row>
    <row r="85" spans="1:8">
      <c r="B85" s="2">
        <v>19</v>
      </c>
      <c r="C85" s="2"/>
      <c r="D85" s="8">
        <f t="shared" si="7"/>
        <v>8.3886079999999927E-13</v>
      </c>
      <c r="E85" s="2">
        <f t="shared" si="8"/>
        <v>1.5938355199999986E-11</v>
      </c>
    </row>
    <row r="86" spans="1:8">
      <c r="B86" s="2">
        <v>20</v>
      </c>
      <c r="C86" s="2"/>
      <c r="D86" s="8">
        <f t="shared" si="7"/>
        <v>1.048576000000001E-14</v>
      </c>
      <c r="E86" s="2">
        <f t="shared" si="8"/>
        <v>2.097152000000002E-13</v>
      </c>
    </row>
    <row r="87" spans="1:8">
      <c r="B87" s="2"/>
      <c r="C87" s="2"/>
      <c r="D87" s="2"/>
      <c r="E87" s="2">
        <f>SUM(E65:E86)</f>
        <v>3.9999999999999991</v>
      </c>
    </row>
    <row r="88" spans="1:8">
      <c r="A88" s="3" t="s">
        <v>3</v>
      </c>
      <c r="B88" t="s">
        <v>23</v>
      </c>
      <c r="D88">
        <f>SUM(D65:D68)</f>
        <v>0.20608471894847391</v>
      </c>
    </row>
    <row r="89" spans="1:8">
      <c r="A89" s="3" t="s">
        <v>4</v>
      </c>
      <c r="B89" t="s">
        <v>24</v>
      </c>
      <c r="D89">
        <f>D70</f>
        <v>0.21819940194610055</v>
      </c>
    </row>
    <row r="90" spans="1:8">
      <c r="A90" s="3" t="s">
        <v>10</v>
      </c>
      <c r="B90" t="s">
        <v>25</v>
      </c>
      <c r="D90">
        <f>SUM(D70:D86)</f>
        <v>0.58855113804343162</v>
      </c>
    </row>
    <row r="91" spans="1:8">
      <c r="A91" s="3" t="s">
        <v>12</v>
      </c>
      <c r="B91" t="s">
        <v>26</v>
      </c>
      <c r="D91">
        <v>4</v>
      </c>
    </row>
    <row r="93" spans="1:8" s="1" customFormat="1">
      <c r="A93" s="1" t="s">
        <v>27</v>
      </c>
    </row>
    <row r="94" spans="1:8">
      <c r="B94" t="s">
        <v>1</v>
      </c>
      <c r="D94" t="s">
        <v>2</v>
      </c>
      <c r="E94" t="s">
        <v>14</v>
      </c>
      <c r="F94" t="s">
        <v>15</v>
      </c>
      <c r="G94" t="s">
        <v>16</v>
      </c>
      <c r="H94" t="s">
        <v>17</v>
      </c>
    </row>
    <row r="95" spans="1:8">
      <c r="B95">
        <v>0</v>
      </c>
      <c r="D95">
        <f>_xlfn.BINOM.DIST(B95,35,0.23,FALSE)</f>
        <v>1.0645728376262126E-4</v>
      </c>
      <c r="E95">
        <f>D95*B95</f>
        <v>0</v>
      </c>
      <c r="F95">
        <f>B95-$E$131</f>
        <v>-8.0499999999999972</v>
      </c>
      <c r="G95">
        <f>F95^2</f>
        <v>64.802499999999952</v>
      </c>
      <c r="H95">
        <f>G95*D95</f>
        <v>6.8986981310272593E-3</v>
      </c>
    </row>
    <row r="96" spans="1:8">
      <c r="B96">
        <v>1</v>
      </c>
      <c r="D96">
        <f t="shared" ref="D96:D130" si="9">_xlfn.BINOM.DIST(B96,35,0.23,FALSE)</f>
        <v>1.1129625120637689E-3</v>
      </c>
      <c r="E96">
        <f t="shared" ref="E96:E130" si="10">D96*B96</f>
        <v>1.1129625120637689E-3</v>
      </c>
      <c r="F96">
        <f>B96-$E$131</f>
        <v>-7.0499999999999972</v>
      </c>
      <c r="G96">
        <f t="shared" ref="G96:G130" si="11">F96^2</f>
        <v>49.702499999999958</v>
      </c>
      <c r="H96">
        <f t="shared" ref="H96:H130" si="12">G96*D96</f>
        <v>5.5317019255849427E-2</v>
      </c>
    </row>
    <row r="97" spans="2:8">
      <c r="B97">
        <v>2</v>
      </c>
      <c r="D97">
        <f t="shared" si="9"/>
        <v>5.6515369119082195E-3</v>
      </c>
      <c r="E97">
        <f t="shared" si="10"/>
        <v>1.1303073823816439E-2</v>
      </c>
      <c r="F97">
        <f t="shared" ref="F97:F130" si="13">B97-$E$131</f>
        <v>-6.0499999999999972</v>
      </c>
      <c r="G97">
        <f t="shared" si="11"/>
        <v>36.602499999999964</v>
      </c>
      <c r="H97">
        <f t="shared" si="12"/>
        <v>0.20686037981812039</v>
      </c>
    </row>
    <row r="98" spans="2:8">
      <c r="B98">
        <v>3</v>
      </c>
      <c r="D98">
        <f t="shared" si="9"/>
        <v>1.8569335567698443E-2</v>
      </c>
      <c r="E98">
        <f t="shared" si="10"/>
        <v>5.5708006703095329E-2</v>
      </c>
      <c r="F98">
        <f t="shared" si="13"/>
        <v>-5.0499999999999972</v>
      </c>
      <c r="G98">
        <f t="shared" si="11"/>
        <v>25.502499999999973</v>
      </c>
      <c r="H98">
        <f t="shared" si="12"/>
        <v>0.47356448031522902</v>
      </c>
    </row>
    <row r="99" spans="2:8">
      <c r="B99">
        <v>4</v>
      </c>
      <c r="D99">
        <f t="shared" si="9"/>
        <v>4.4373477200733952E-2</v>
      </c>
      <c r="E99">
        <f t="shared" si="10"/>
        <v>0.17749390880293581</v>
      </c>
      <c r="F99">
        <f t="shared" si="13"/>
        <v>-4.0499999999999972</v>
      </c>
      <c r="G99">
        <f t="shared" si="11"/>
        <v>16.402499999999979</v>
      </c>
      <c r="H99">
        <f t="shared" si="12"/>
        <v>0.72783595978503768</v>
      </c>
    </row>
    <row r="100" spans="2:8">
      <c r="B100">
        <v>5</v>
      </c>
      <c r="D100">
        <f t="shared" si="9"/>
        <v>8.2177374660060504E-2</v>
      </c>
      <c r="E100">
        <f t="shared" si="10"/>
        <v>0.41088687330030249</v>
      </c>
      <c r="F100">
        <f t="shared" si="13"/>
        <v>-3.0499999999999972</v>
      </c>
      <c r="G100">
        <f t="shared" si="11"/>
        <v>9.3024999999999824</v>
      </c>
      <c r="H100">
        <f t="shared" si="12"/>
        <v>0.76445502777521135</v>
      </c>
    </row>
    <row r="101" spans="2:8">
      <c r="B101">
        <v>6</v>
      </c>
      <c r="D101">
        <f t="shared" si="9"/>
        <v>0.12273244267411636</v>
      </c>
      <c r="E101">
        <f t="shared" si="10"/>
        <v>0.73639465604469811</v>
      </c>
      <c r="F101">
        <f t="shared" si="13"/>
        <v>-2.0499999999999972</v>
      </c>
      <c r="G101">
        <f t="shared" si="11"/>
        <v>4.2024999999999881</v>
      </c>
      <c r="H101">
        <f t="shared" si="12"/>
        <v>0.51578309033797254</v>
      </c>
    </row>
    <row r="102" spans="2:8">
      <c r="B102">
        <v>7</v>
      </c>
      <c r="D102">
        <f t="shared" si="9"/>
        <v>0.15187855150952806</v>
      </c>
      <c r="E102">
        <f t="shared" si="10"/>
        <v>1.0631498605666965</v>
      </c>
      <c r="F102">
        <f t="shared" si="13"/>
        <v>-1.0499999999999972</v>
      </c>
      <c r="G102">
        <f t="shared" si="11"/>
        <v>1.102499999999994</v>
      </c>
      <c r="H102">
        <f t="shared" si="12"/>
        <v>0.16744610303925378</v>
      </c>
    </row>
    <row r="103" spans="2:8">
      <c r="B103">
        <v>8</v>
      </c>
      <c r="D103">
        <f t="shared" si="9"/>
        <v>0.15878212203268849</v>
      </c>
      <c r="E103">
        <f t="shared" si="10"/>
        <v>1.2702569762615079</v>
      </c>
      <c r="F103">
        <f t="shared" si="13"/>
        <v>-4.9999999999997158E-2</v>
      </c>
      <c r="G103">
        <f t="shared" si="11"/>
        <v>2.499999999999716E-3</v>
      </c>
      <c r="H103">
        <f t="shared" si="12"/>
        <v>3.9695530508167612E-4</v>
      </c>
    </row>
    <row r="104" spans="2:8">
      <c r="B104">
        <v>9</v>
      </c>
      <c r="D104">
        <f t="shared" si="9"/>
        <v>0.14228527818513645</v>
      </c>
      <c r="E104">
        <f t="shared" si="10"/>
        <v>1.2805675036662281</v>
      </c>
      <c r="F104">
        <f t="shared" si="13"/>
        <v>0.95000000000000284</v>
      </c>
      <c r="G104">
        <f t="shared" si="11"/>
        <v>0.90250000000000541</v>
      </c>
      <c r="H104">
        <f t="shared" si="12"/>
        <v>0.12841246356208641</v>
      </c>
    </row>
    <row r="105" spans="2:8">
      <c r="B105">
        <v>10</v>
      </c>
      <c r="D105">
        <f t="shared" si="9"/>
        <v>0.11050207318793712</v>
      </c>
      <c r="E105">
        <f t="shared" si="10"/>
        <v>1.1050207318793712</v>
      </c>
      <c r="F105">
        <f t="shared" si="13"/>
        <v>1.9500000000000028</v>
      </c>
      <c r="G105">
        <f t="shared" si="11"/>
        <v>3.8025000000000109</v>
      </c>
      <c r="H105">
        <f t="shared" si="12"/>
        <v>0.42018413329713211</v>
      </c>
    </row>
    <row r="106" spans="2:8">
      <c r="B106">
        <v>11</v>
      </c>
      <c r="D106">
        <f t="shared" si="9"/>
        <v>7.5016165387324488E-2</v>
      </c>
      <c r="E106">
        <f t="shared" si="10"/>
        <v>0.82517781926056932</v>
      </c>
      <c r="F106">
        <f t="shared" si="13"/>
        <v>2.9500000000000028</v>
      </c>
      <c r="G106">
        <f t="shared" si="11"/>
        <v>8.7025000000000166</v>
      </c>
      <c r="H106">
        <f t="shared" si="12"/>
        <v>0.65282817928319259</v>
      </c>
    </row>
    <row r="107" spans="2:8">
      <c r="B107">
        <v>12</v>
      </c>
      <c r="D107">
        <f t="shared" si="9"/>
        <v>4.4814852049570503E-2</v>
      </c>
      <c r="E107">
        <f t="shared" si="10"/>
        <v>0.53777822459484603</v>
      </c>
      <c r="F107">
        <f t="shared" si="13"/>
        <v>3.9500000000000028</v>
      </c>
      <c r="G107">
        <f t="shared" si="11"/>
        <v>15.602500000000022</v>
      </c>
      <c r="H107">
        <f t="shared" si="12"/>
        <v>0.69922372910342478</v>
      </c>
    </row>
    <row r="108" spans="2:8">
      <c r="B108">
        <v>13</v>
      </c>
      <c r="D108">
        <f t="shared" si="9"/>
        <v>2.3683373360861914E-2</v>
      </c>
      <c r="E108">
        <f t="shared" si="10"/>
        <v>0.30788385369120486</v>
      </c>
      <c r="F108">
        <f t="shared" si="13"/>
        <v>4.9500000000000028</v>
      </c>
      <c r="G108">
        <f t="shared" si="11"/>
        <v>24.50250000000003</v>
      </c>
      <c r="H108">
        <f t="shared" si="12"/>
        <v>0.58030185577451976</v>
      </c>
    </row>
    <row r="109" spans="2:8">
      <c r="B109">
        <v>14</v>
      </c>
      <c r="D109">
        <f t="shared" si="9"/>
        <v>1.1116685455098457E-2</v>
      </c>
      <c r="E109">
        <f t="shared" si="10"/>
        <v>0.15563359637137839</v>
      </c>
      <c r="F109">
        <f t="shared" si="13"/>
        <v>5.9500000000000028</v>
      </c>
      <c r="G109">
        <f t="shared" si="11"/>
        <v>35.402500000000032</v>
      </c>
      <c r="H109">
        <f t="shared" si="12"/>
        <v>0.39355845682412344</v>
      </c>
    </row>
    <row r="110" spans="2:8">
      <c r="B110">
        <v>15</v>
      </c>
      <c r="D110">
        <f t="shared" si="9"/>
        <v>4.6487957357684521E-3</v>
      </c>
      <c r="E110">
        <f t="shared" si="10"/>
        <v>6.9731936036526776E-2</v>
      </c>
      <c r="F110">
        <f t="shared" si="13"/>
        <v>6.9500000000000028</v>
      </c>
      <c r="G110">
        <f t="shared" si="11"/>
        <v>48.302500000000038</v>
      </c>
      <c r="H110">
        <f t="shared" si="12"/>
        <v>0.22454845602695583</v>
      </c>
    </row>
    <row r="111" spans="2:8">
      <c r="B111">
        <v>16</v>
      </c>
      <c r="D111">
        <f t="shared" si="9"/>
        <v>1.735751654588869E-3</v>
      </c>
      <c r="E111">
        <f t="shared" si="10"/>
        <v>2.7772026473421904E-2</v>
      </c>
      <c r="F111">
        <f t="shared" si="13"/>
        <v>7.9500000000000028</v>
      </c>
      <c r="G111">
        <f t="shared" si="11"/>
        <v>63.202500000000043</v>
      </c>
      <c r="H111">
        <f t="shared" si="12"/>
        <v>0.10970384394915307</v>
      </c>
    </row>
    <row r="112" spans="2:8">
      <c r="B112">
        <v>17</v>
      </c>
      <c r="D112">
        <f t="shared" si="9"/>
        <v>5.7946789385434196E-4</v>
      </c>
      <c r="E112">
        <f t="shared" si="10"/>
        <v>9.8509541955238127E-3</v>
      </c>
      <c r="F112">
        <f t="shared" si="13"/>
        <v>8.9500000000000028</v>
      </c>
      <c r="G112">
        <f t="shared" si="11"/>
        <v>80.102500000000049</v>
      </c>
      <c r="H112">
        <f t="shared" si="12"/>
        <v>4.6416826967467455E-2</v>
      </c>
    </row>
    <row r="113" spans="2:8">
      <c r="B113">
        <v>18</v>
      </c>
      <c r="D113">
        <f t="shared" si="9"/>
        <v>1.7308781244999882E-4</v>
      </c>
      <c r="E113">
        <f t="shared" si="10"/>
        <v>3.1155806240999789E-3</v>
      </c>
      <c r="F113">
        <f t="shared" si="13"/>
        <v>9.9500000000000028</v>
      </c>
      <c r="G113">
        <f t="shared" si="11"/>
        <v>99.002500000000055</v>
      </c>
      <c r="H113">
        <f t="shared" si="12"/>
        <v>1.7136126152081016E-2</v>
      </c>
    </row>
    <row r="114" spans="2:8">
      <c r="B114">
        <v>19</v>
      </c>
      <c r="D114">
        <f t="shared" si="9"/>
        <v>4.6259285487320313E-5</v>
      </c>
      <c r="E114">
        <f t="shared" si="10"/>
        <v>8.7892642425908591E-4</v>
      </c>
      <c r="F114">
        <f t="shared" si="13"/>
        <v>10.950000000000003</v>
      </c>
      <c r="G114">
        <f t="shared" si="11"/>
        <v>119.90250000000006</v>
      </c>
      <c r="H114">
        <f t="shared" si="12"/>
        <v>5.5466039781434263E-3</v>
      </c>
    </row>
    <row r="115" spans="2:8">
      <c r="B115">
        <v>20</v>
      </c>
      <c r="D115">
        <f t="shared" si="9"/>
        <v>1.1054166921645319E-5</v>
      </c>
      <c r="E115">
        <f t="shared" si="10"/>
        <v>2.2108333843290638E-4</v>
      </c>
      <c r="F115">
        <f t="shared" si="13"/>
        <v>11.950000000000003</v>
      </c>
      <c r="G115">
        <f t="shared" si="11"/>
        <v>142.80250000000007</v>
      </c>
      <c r="H115">
        <f t="shared" si="12"/>
        <v>1.5785626718282564E-3</v>
      </c>
    </row>
    <row r="116" spans="2:8">
      <c r="B116">
        <v>21</v>
      </c>
      <c r="D116">
        <f t="shared" si="9"/>
        <v>2.358495725397438E-6</v>
      </c>
      <c r="E116">
        <f t="shared" si="10"/>
        <v>4.9528410233346199E-5</v>
      </c>
      <c r="F116">
        <f t="shared" si="13"/>
        <v>12.950000000000003</v>
      </c>
      <c r="G116">
        <f t="shared" si="11"/>
        <v>167.70250000000007</v>
      </c>
      <c r="H116">
        <f t="shared" si="12"/>
        <v>3.9552562938846401E-4</v>
      </c>
    </row>
    <row r="117" spans="2:8">
      <c r="B117">
        <v>22</v>
      </c>
      <c r="D117">
        <f t="shared" si="9"/>
        <v>4.4830910482761043E-7</v>
      </c>
      <c r="E117">
        <f t="shared" si="10"/>
        <v>9.8628003062074298E-6</v>
      </c>
      <c r="F117">
        <f t="shared" si="13"/>
        <v>13.950000000000003</v>
      </c>
      <c r="G117">
        <f t="shared" si="11"/>
        <v>194.60250000000008</v>
      </c>
      <c r="H117">
        <f t="shared" si="12"/>
        <v>8.7242072572215099E-5</v>
      </c>
    </row>
    <row r="118" spans="2:8">
      <c r="B118">
        <v>23</v>
      </c>
      <c r="D118">
        <f t="shared" si="9"/>
        <v>7.5688550165700614E-8</v>
      </c>
      <c r="E118">
        <f t="shared" si="10"/>
        <v>1.7408366538111141E-6</v>
      </c>
      <c r="F118">
        <f t="shared" si="13"/>
        <v>14.950000000000003</v>
      </c>
      <c r="G118">
        <f t="shared" si="11"/>
        <v>223.50250000000008</v>
      </c>
      <c r="H118">
        <f t="shared" si="12"/>
        <v>1.6916580183409506E-5</v>
      </c>
    </row>
    <row r="119" spans="2:8">
      <c r="B119">
        <v>24</v>
      </c>
      <c r="D119">
        <f t="shared" si="9"/>
        <v>1.1304134115656581E-8</v>
      </c>
      <c r="E119">
        <f t="shared" si="10"/>
        <v>2.7129921877575795E-7</v>
      </c>
      <c r="F119">
        <f t="shared" si="13"/>
        <v>15.950000000000003</v>
      </c>
      <c r="G119">
        <f t="shared" si="11"/>
        <v>254.40250000000009</v>
      </c>
      <c r="H119">
        <f t="shared" si="12"/>
        <v>2.8757999793583243E-6</v>
      </c>
    </row>
    <row r="120" spans="2:8">
      <c r="B120">
        <v>25</v>
      </c>
      <c r="D120">
        <f t="shared" si="9"/>
        <v>1.48568619805772E-9</v>
      </c>
      <c r="E120">
        <f t="shared" si="10"/>
        <v>3.7142154951442998E-8</v>
      </c>
      <c r="F120">
        <f t="shared" si="13"/>
        <v>16.950000000000003</v>
      </c>
      <c r="G120">
        <f t="shared" si="11"/>
        <v>287.30250000000012</v>
      </c>
      <c r="H120">
        <f t="shared" si="12"/>
        <v>4.2684135891747827E-7</v>
      </c>
    </row>
    <row r="121" spans="2:8">
      <c r="B121">
        <v>26</v>
      </c>
      <c r="D121">
        <f t="shared" si="9"/>
        <v>1.7068322954709001E-10</v>
      </c>
      <c r="E121">
        <f t="shared" si="10"/>
        <v>4.4377639682243405E-9</v>
      </c>
      <c r="F121">
        <f t="shared" si="13"/>
        <v>17.950000000000003</v>
      </c>
      <c r="G121">
        <f t="shared" si="11"/>
        <v>322.2025000000001</v>
      </c>
      <c r="H121">
        <f t="shared" si="12"/>
        <v>5.4994563268146286E-8</v>
      </c>
    </row>
    <row r="122" spans="2:8">
      <c r="B122">
        <v>27</v>
      </c>
      <c r="D122">
        <f t="shared" si="9"/>
        <v>1.6994434110749278E-11</v>
      </c>
      <c r="E122">
        <f t="shared" si="10"/>
        <v>4.5884972099023049E-10</v>
      </c>
      <c r="F122">
        <f t="shared" si="13"/>
        <v>18.950000000000003</v>
      </c>
      <c r="G122">
        <f t="shared" si="11"/>
        <v>359.10250000000013</v>
      </c>
      <c r="H122">
        <f t="shared" si="12"/>
        <v>6.1027437752553448E-9</v>
      </c>
    </row>
    <row r="123" spans="2:8">
      <c r="B123">
        <v>28</v>
      </c>
      <c r="D123">
        <f t="shared" si="9"/>
        <v>1.4503598684498362E-12</v>
      </c>
      <c r="E123">
        <f t="shared" si="10"/>
        <v>4.0610076316595412E-11</v>
      </c>
      <c r="F123">
        <f t="shared" si="13"/>
        <v>19.950000000000003</v>
      </c>
      <c r="G123">
        <f t="shared" si="11"/>
        <v>398.00250000000011</v>
      </c>
      <c r="H123">
        <f t="shared" si="12"/>
        <v>5.7724685354270607E-10</v>
      </c>
    </row>
    <row r="124" spans="2:8">
      <c r="B124">
        <v>29</v>
      </c>
      <c r="D124">
        <f t="shared" si="9"/>
        <v>1.0457140117350071E-13</v>
      </c>
      <c r="E124">
        <f t="shared" si="10"/>
        <v>3.0325706340315209E-12</v>
      </c>
      <c r="F124">
        <f t="shared" si="13"/>
        <v>20.950000000000003</v>
      </c>
      <c r="G124">
        <f t="shared" si="11"/>
        <v>438.90250000000015</v>
      </c>
      <c r="H124">
        <f t="shared" si="12"/>
        <v>4.5896649403552414E-11</v>
      </c>
    </row>
    <row r="125" spans="2:8">
      <c r="B125">
        <v>30</v>
      </c>
      <c r="D125">
        <f t="shared" si="9"/>
        <v>6.2471226675078109E-15</v>
      </c>
      <c r="E125">
        <f t="shared" si="10"/>
        <v>1.8741368002523434E-13</v>
      </c>
      <c r="F125">
        <f t="shared" si="13"/>
        <v>21.950000000000003</v>
      </c>
      <c r="G125">
        <f t="shared" si="11"/>
        <v>481.80250000000012</v>
      </c>
      <c r="H125">
        <f t="shared" si="12"/>
        <v>3.0098793190119326E-12</v>
      </c>
    </row>
    <row r="126" spans="2:8">
      <c r="B126">
        <v>31</v>
      </c>
      <c r="D126">
        <f t="shared" si="9"/>
        <v>3.0097155708562882E-16</v>
      </c>
      <c r="E126">
        <f t="shared" si="10"/>
        <v>9.3301182696544937E-15</v>
      </c>
      <c r="F126">
        <f t="shared" si="13"/>
        <v>22.950000000000003</v>
      </c>
      <c r="G126">
        <f t="shared" si="11"/>
        <v>526.7025000000001</v>
      </c>
      <c r="H126">
        <f t="shared" si="12"/>
        <v>1.5852247154589344E-13</v>
      </c>
    </row>
    <row r="127" spans="2:8">
      <c r="B127">
        <v>32</v>
      </c>
      <c r="D127">
        <f t="shared" si="9"/>
        <v>1.1237574371703729E-17</v>
      </c>
      <c r="E127">
        <f t="shared" si="10"/>
        <v>3.5960237989451932E-16</v>
      </c>
      <c r="F127">
        <f t="shared" si="13"/>
        <v>23.950000000000003</v>
      </c>
      <c r="G127">
        <f t="shared" si="11"/>
        <v>573.60250000000019</v>
      </c>
      <c r="H127">
        <f t="shared" si="12"/>
        <v>6.4459007535451906E-15</v>
      </c>
    </row>
    <row r="128" spans="2:8">
      <c r="B128">
        <v>33</v>
      </c>
      <c r="D128">
        <f t="shared" si="9"/>
        <v>3.0515255082548566E-19</v>
      </c>
      <c r="E128">
        <f t="shared" si="10"/>
        <v>1.0070034177241026E-17</v>
      </c>
      <c r="F128">
        <f t="shared" si="13"/>
        <v>24.950000000000003</v>
      </c>
      <c r="G128">
        <f t="shared" si="11"/>
        <v>622.50250000000017</v>
      </c>
      <c r="H128">
        <f t="shared" si="12"/>
        <v>1.8995822577024195E-16</v>
      </c>
    </row>
    <row r="129" spans="1:8">
      <c r="B129">
        <v>34</v>
      </c>
      <c r="D129">
        <f t="shared" si="9"/>
        <v>5.3617331313874401E-21</v>
      </c>
      <c r="E129">
        <f t="shared" si="10"/>
        <v>1.8229892646717297E-19</v>
      </c>
      <c r="F129">
        <f t="shared" si="13"/>
        <v>25.950000000000003</v>
      </c>
      <c r="G129">
        <f t="shared" si="11"/>
        <v>673.40250000000015</v>
      </c>
      <c r="H129">
        <f t="shared" si="12"/>
        <v>3.6106044950091313E-18</v>
      </c>
    </row>
    <row r="130" spans="1:8">
      <c r="B130">
        <v>35</v>
      </c>
      <c r="D130">
        <f t="shared" si="9"/>
        <v>4.5758761418148564E-23</v>
      </c>
      <c r="E130">
        <f t="shared" si="10"/>
        <v>1.6015566496351997E-21</v>
      </c>
      <c r="F130">
        <f t="shared" si="13"/>
        <v>26.950000000000003</v>
      </c>
      <c r="G130">
        <f t="shared" si="11"/>
        <v>726.30250000000012</v>
      </c>
      <c r="H130">
        <f t="shared" si="12"/>
        <v>3.3234702814904853E-20</v>
      </c>
    </row>
    <row r="131" spans="1:8">
      <c r="E131">
        <f>SUM(E94:E130)</f>
        <v>8.0499999999999972</v>
      </c>
      <c r="G131" t="s">
        <v>18</v>
      </c>
      <c r="H131">
        <f>SUM(H94:H130)</f>
        <v>6.1984999999999992</v>
      </c>
    </row>
    <row r="132" spans="1:8">
      <c r="A132" s="3" t="s">
        <v>3</v>
      </c>
      <c r="B132" t="s">
        <v>26</v>
      </c>
      <c r="D132">
        <v>8.0500000000000007</v>
      </c>
      <c r="G132" t="s">
        <v>20</v>
      </c>
      <c r="H132">
        <f>SQRT(H131)</f>
        <v>2.4896786941290232</v>
      </c>
    </row>
    <row r="134" spans="1:8">
      <c r="A134" s="3" t="s">
        <v>4</v>
      </c>
      <c r="B134" t="s">
        <v>18</v>
      </c>
      <c r="D134">
        <f>H131</f>
        <v>6.1984999999999992</v>
      </c>
    </row>
    <row r="135" spans="1:8">
      <c r="B135" t="s">
        <v>20</v>
      </c>
      <c r="D135">
        <f>H132</f>
        <v>2.4896786941290232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CORZO</cp:lastModifiedBy>
  <dcterms:created xsi:type="dcterms:W3CDTF">2020-02-27T18:20:02Z</dcterms:created>
  <dcterms:modified xsi:type="dcterms:W3CDTF">2020-02-29T23:27:45Z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1033-11.2.0.9150</vt:lpwstr>
  </property>
</Properties>
</file>