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corto_final\"/>
    </mc:Choice>
  </mc:AlternateContent>
  <xr:revisionPtr revIDLastSave="0" documentId="13_ncr:1_{F8508BBF-837D-4AE2-BE69-87AF30D797EB}" xr6:coauthVersionLast="45" xr6:coauthVersionMax="45" xr10:uidLastSave="{00000000-0000-0000-0000-000000000000}"/>
  <bookViews>
    <workbookView xWindow="2730" yWindow="960" windowWidth="14100" windowHeight="14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12" i="2" l="1"/>
  <c r="F9" i="2"/>
  <c r="F8" i="2"/>
  <c r="E3" i="2"/>
  <c r="E2" i="2"/>
  <c r="D31" i="1"/>
  <c r="D33" i="1" s="1"/>
  <c r="D35" i="1" s="1"/>
  <c r="G22" i="1"/>
  <c r="F22" i="1"/>
  <c r="E22" i="1"/>
  <c r="D22" i="1"/>
  <c r="H21" i="1"/>
  <c r="H20" i="1"/>
  <c r="H19" i="1"/>
  <c r="E15" i="1"/>
  <c r="F15" i="1"/>
  <c r="G15" i="1"/>
  <c r="D15" i="1"/>
  <c r="H14" i="1"/>
  <c r="H13" i="1"/>
  <c r="H15" i="1" s="1"/>
  <c r="H12" i="1"/>
  <c r="F2" i="2" l="1"/>
  <c r="H22" i="1"/>
  <c r="F27" i="1" s="1"/>
  <c r="I32" i="1" s="1"/>
  <c r="G27" i="1"/>
  <c r="J32" i="1" s="1"/>
  <c r="F3" i="2" l="1"/>
  <c r="F7" i="2" s="1"/>
  <c r="E27" i="1"/>
  <c r="H32" i="1" s="1"/>
  <c r="G28" i="1"/>
  <c r="J33" i="1" s="1"/>
  <c r="D28" i="1"/>
  <c r="F26" i="1"/>
  <c r="G26" i="1"/>
  <c r="D26" i="1"/>
  <c r="E28" i="1"/>
  <c r="H33" i="1" s="1"/>
  <c r="F28" i="1"/>
  <c r="I33" i="1" s="1"/>
  <c r="E26" i="1"/>
  <c r="D27" i="1"/>
  <c r="H31" i="1" l="1"/>
  <c r="E29" i="1"/>
  <c r="G32" i="1"/>
  <c r="H27" i="1"/>
  <c r="G31" i="1"/>
  <c r="D29" i="1"/>
  <c r="H26" i="1"/>
  <c r="J31" i="1"/>
  <c r="G29" i="1"/>
  <c r="I31" i="1"/>
  <c r="F29" i="1"/>
  <c r="G33" i="1"/>
  <c r="H28" i="1"/>
  <c r="H29" i="1" l="1"/>
</calcChain>
</file>

<file path=xl/sharedStrings.xml><?xml version="1.0" encoding="utf-8"?>
<sst xmlns="http://schemas.openxmlformats.org/spreadsheetml/2006/main" count="49" uniqueCount="37">
  <si>
    <t>1)</t>
  </si>
  <si>
    <t>Parámetro de interes:</t>
  </si>
  <si>
    <t>2)</t>
  </si>
  <si>
    <t>Hipotesis:</t>
  </si>
  <si>
    <t>3)</t>
  </si>
  <si>
    <t>significancia:</t>
  </si>
  <si>
    <t>4)</t>
  </si>
  <si>
    <t>Estadistico de prueba:</t>
  </si>
  <si>
    <t>H0:</t>
  </si>
  <si>
    <t>Ha:</t>
  </si>
  <si>
    <t>Independencia.</t>
  </si>
  <si>
    <t>La frecuencia de arresos y el nivel de aprovechamiento educativo del agresor son independientes.</t>
  </si>
  <si>
    <t>La frecuencia de arresos y el nivel de aprovechamiento educativo del agresor NO son independientes.</t>
  </si>
  <si>
    <t># arrestos</t>
  </si>
  <si>
    <t>A</t>
  </si>
  <si>
    <t>B</t>
  </si>
  <si>
    <t>C</t>
  </si>
  <si>
    <t>D</t>
  </si>
  <si>
    <t>3 o mas</t>
  </si>
  <si>
    <t>Frecuencias observadas</t>
  </si>
  <si>
    <t>Frecuencias esperadas</t>
  </si>
  <si>
    <t>gl:</t>
  </si>
  <si>
    <t>valor-p</t>
  </si>
  <si>
    <t>chi-cuadrado</t>
  </si>
  <si>
    <t>i</t>
  </si>
  <si>
    <t>j</t>
  </si>
  <si>
    <t>k</t>
  </si>
  <si>
    <t>¿Rechazo?</t>
  </si>
  <si>
    <t>Linea 1</t>
  </si>
  <si>
    <t>Linea 2</t>
  </si>
  <si>
    <t>F:</t>
  </si>
  <si>
    <t>gl_1:</t>
  </si>
  <si>
    <t>gl_2:</t>
  </si>
  <si>
    <t>P(F):</t>
  </si>
  <si>
    <t>¿Rechazar?</t>
  </si>
  <si>
    <t>varianza_m_1:</t>
  </si>
  <si>
    <t>varianza_m_2: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</si>
</sst>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5"/>
  <sheetViews>
    <sheetView workbookViewId="0">
      <selection activeCell="B9" sqref="A9:B9"/>
    </sheetView>
  </sheetViews>
  <sheetFormatPr defaultRowHeight="15" x14ac:dyDescent="0.25"/>
  <cols>
    <col min="1" max="1" width="2.7109375" bestFit="1" customWidth="1"/>
    <col min="2" max="2" width="20.7109375" bestFit="1" customWidth="1"/>
    <col min="3" max="3" width="12.28515625" customWidth="1"/>
  </cols>
  <sheetData>
    <row r="2" spans="1:9" x14ac:dyDescent="0.25">
      <c r="A2" t="s">
        <v>0</v>
      </c>
      <c r="B2" t="s">
        <v>1</v>
      </c>
      <c r="C2" t="s">
        <v>10</v>
      </c>
    </row>
    <row r="4" spans="1:9" x14ac:dyDescent="0.25">
      <c r="A4" t="s">
        <v>2</v>
      </c>
      <c r="B4" t="s">
        <v>3</v>
      </c>
      <c r="C4" t="s">
        <v>8</v>
      </c>
      <c r="D4" t="s">
        <v>11</v>
      </c>
    </row>
    <row r="5" spans="1:9" x14ac:dyDescent="0.25">
      <c r="C5" t="s">
        <v>9</v>
      </c>
      <c r="D5" t="s">
        <v>12</v>
      </c>
    </row>
    <row r="7" spans="1:9" x14ac:dyDescent="0.25">
      <c r="A7" t="s">
        <v>4</v>
      </c>
      <c r="B7" t="s">
        <v>5</v>
      </c>
      <c r="C7">
        <v>0.05</v>
      </c>
    </row>
    <row r="9" spans="1:9" x14ac:dyDescent="0.25">
      <c r="A9" t="s">
        <v>6</v>
      </c>
      <c r="B9" t="s">
        <v>7</v>
      </c>
    </row>
    <row r="11" spans="1:9" x14ac:dyDescent="0.25">
      <c r="C11" t="s">
        <v>13</v>
      </c>
      <c r="D11" t="s">
        <v>14</v>
      </c>
      <c r="E11" t="s">
        <v>15</v>
      </c>
      <c r="F11" t="s">
        <v>16</v>
      </c>
      <c r="G11" t="s">
        <v>17</v>
      </c>
    </row>
    <row r="12" spans="1:9" x14ac:dyDescent="0.25">
      <c r="C12">
        <v>1</v>
      </c>
      <c r="D12">
        <v>55</v>
      </c>
      <c r="E12">
        <v>40</v>
      </c>
      <c r="F12">
        <v>43</v>
      </c>
      <c r="G12">
        <v>30</v>
      </c>
      <c r="H12" s="2">
        <f>SUM(D12:G12)</f>
        <v>168</v>
      </c>
    </row>
    <row r="13" spans="1:9" x14ac:dyDescent="0.25">
      <c r="C13">
        <v>2</v>
      </c>
      <c r="D13">
        <v>15</v>
      </c>
      <c r="E13">
        <v>25</v>
      </c>
      <c r="F13">
        <v>18</v>
      </c>
      <c r="G13">
        <v>22</v>
      </c>
      <c r="H13" s="2">
        <f>SUM(D13:G13)</f>
        <v>80</v>
      </c>
    </row>
    <row r="14" spans="1:9" x14ac:dyDescent="0.25">
      <c r="C14" t="s">
        <v>18</v>
      </c>
      <c r="D14">
        <v>7</v>
      </c>
      <c r="E14">
        <v>8</v>
      </c>
      <c r="F14">
        <v>12</v>
      </c>
      <c r="G14">
        <v>10</v>
      </c>
      <c r="H14" s="2">
        <f>SUM(D14:G14)</f>
        <v>37</v>
      </c>
    </row>
    <row r="15" spans="1:9" x14ac:dyDescent="0.25">
      <c r="C15" s="1"/>
      <c r="D15" s="1">
        <f>SUM(D12:D14)</f>
        <v>77</v>
      </c>
      <c r="E15" s="1">
        <f t="shared" ref="E15:G15" si="0">SUM(E12:E14)</f>
        <v>73</v>
      </c>
      <c r="F15" s="1">
        <f t="shared" si="0"/>
        <v>73</v>
      </c>
      <c r="G15" s="1">
        <f t="shared" si="0"/>
        <v>62</v>
      </c>
      <c r="H15" s="3">
        <f>SUM(H12:H14)</f>
        <v>285</v>
      </c>
      <c r="I15" s="4"/>
    </row>
    <row r="17" spans="3:10" x14ac:dyDescent="0.25">
      <c r="C17" t="s">
        <v>19</v>
      </c>
    </row>
    <row r="18" spans="3:10" x14ac:dyDescent="0.25">
      <c r="D18" t="s">
        <v>14</v>
      </c>
      <c r="E18" t="s">
        <v>15</v>
      </c>
      <c r="F18" t="s">
        <v>16</v>
      </c>
      <c r="G18" t="s">
        <v>17</v>
      </c>
    </row>
    <row r="19" spans="3:10" x14ac:dyDescent="0.25">
      <c r="C19">
        <v>1</v>
      </c>
      <c r="D19">
        <v>55</v>
      </c>
      <c r="E19">
        <v>40</v>
      </c>
      <c r="F19">
        <v>43</v>
      </c>
      <c r="G19">
        <v>30</v>
      </c>
      <c r="H19" s="2">
        <f>SUM(D19:G19)</f>
        <v>168</v>
      </c>
    </row>
    <row r="20" spans="3:10" x14ac:dyDescent="0.25">
      <c r="C20">
        <v>2</v>
      </c>
      <c r="D20">
        <v>15</v>
      </c>
      <c r="E20">
        <v>25</v>
      </c>
      <c r="F20">
        <v>18</v>
      </c>
      <c r="G20">
        <v>22</v>
      </c>
      <c r="H20" s="2">
        <f>SUM(D20:G20)</f>
        <v>80</v>
      </c>
    </row>
    <row r="21" spans="3:10" x14ac:dyDescent="0.25">
      <c r="C21" t="s">
        <v>18</v>
      </c>
      <c r="D21">
        <v>7</v>
      </c>
      <c r="E21">
        <v>8</v>
      </c>
      <c r="F21">
        <v>12</v>
      </c>
      <c r="G21">
        <v>10</v>
      </c>
      <c r="H21" s="2">
        <f>SUM(D21:G21)</f>
        <v>37</v>
      </c>
    </row>
    <row r="22" spans="3:10" x14ac:dyDescent="0.25">
      <c r="C22" s="1"/>
      <c r="D22" s="1">
        <f>SUM(D19:D21)</f>
        <v>77</v>
      </c>
      <c r="E22" s="1">
        <f t="shared" ref="E22" si="1">SUM(E19:E21)</f>
        <v>73</v>
      </c>
      <c r="F22" s="1">
        <f t="shared" ref="F22" si="2">SUM(F19:F21)</f>
        <v>73</v>
      </c>
      <c r="G22" s="1">
        <f t="shared" ref="G22" si="3">SUM(G19:G21)</f>
        <v>62</v>
      </c>
      <c r="H22" s="3">
        <f>SUM(H19:H21)</f>
        <v>285</v>
      </c>
    </row>
    <row r="24" spans="3:10" x14ac:dyDescent="0.25">
      <c r="C24" t="s">
        <v>20</v>
      </c>
    </row>
    <row r="25" spans="3:10" x14ac:dyDescent="0.25">
      <c r="D25" t="s">
        <v>14</v>
      </c>
      <c r="E25" t="s">
        <v>15</v>
      </c>
      <c r="F25" t="s">
        <v>16</v>
      </c>
      <c r="G25" t="s">
        <v>17</v>
      </c>
    </row>
    <row r="26" spans="3:10" x14ac:dyDescent="0.25">
      <c r="C26">
        <v>1</v>
      </c>
      <c r="D26">
        <f>(D22*$H$19)/$H$22</f>
        <v>45.389473684210529</v>
      </c>
      <c r="E26">
        <f t="shared" ref="E26:G26" si="4">(E22*$H$19)/$H$22</f>
        <v>43.031578947368423</v>
      </c>
      <c r="F26">
        <f t="shared" si="4"/>
        <v>43.031578947368423</v>
      </c>
      <c r="G26">
        <f t="shared" si="4"/>
        <v>36.547368421052632</v>
      </c>
      <c r="H26" s="2">
        <f>SUM(D26:G26)</f>
        <v>168</v>
      </c>
    </row>
    <row r="27" spans="3:10" x14ac:dyDescent="0.25">
      <c r="C27">
        <v>2</v>
      </c>
      <c r="D27">
        <f>(D22*$H$20)/$H$22</f>
        <v>21.614035087719298</v>
      </c>
      <c r="E27">
        <f t="shared" ref="E27:G27" si="5">(E22*$H$20)/$H$22</f>
        <v>20.491228070175438</v>
      </c>
      <c r="F27">
        <f>(F22*$H$20)/$H$22</f>
        <v>20.491228070175438</v>
      </c>
      <c r="G27">
        <f t="shared" si="5"/>
        <v>17.403508771929825</v>
      </c>
      <c r="H27" s="2">
        <f>SUM(D27:G27)</f>
        <v>80</v>
      </c>
    </row>
    <row r="28" spans="3:10" x14ac:dyDescent="0.25">
      <c r="C28" t="s">
        <v>18</v>
      </c>
      <c r="D28">
        <f>(D22*$H$21)/$H$22</f>
        <v>9.996491228070175</v>
      </c>
      <c r="E28">
        <f t="shared" ref="E28:G28" si="6">(E22*$H$21)/$H$22</f>
        <v>9.4771929824561401</v>
      </c>
      <c r="F28">
        <f t="shared" si="6"/>
        <v>9.4771929824561401</v>
      </c>
      <c r="G28">
        <f t="shared" si="6"/>
        <v>8.0491228070175431</v>
      </c>
      <c r="H28" s="2">
        <f>SUM(D28:G28)</f>
        <v>37</v>
      </c>
    </row>
    <row r="29" spans="3:10" x14ac:dyDescent="0.25">
      <c r="C29" s="1"/>
      <c r="D29" s="1">
        <f>SUM(D26:D28)</f>
        <v>77</v>
      </c>
      <c r="E29" s="1">
        <f t="shared" ref="E29" si="7">SUM(E26:E28)</f>
        <v>73</v>
      </c>
      <c r="F29" s="1">
        <f t="shared" ref="F29" si="8">SUM(F26:F28)</f>
        <v>73</v>
      </c>
      <c r="G29" s="1">
        <f t="shared" ref="G29" si="9">SUM(G26:G28)</f>
        <v>62</v>
      </c>
      <c r="H29" s="3">
        <f>SUM(H26:H28)</f>
        <v>285</v>
      </c>
    </row>
    <row r="31" spans="3:10" x14ac:dyDescent="0.25">
      <c r="C31" t="s">
        <v>23</v>
      </c>
      <c r="D31">
        <f>SUM(G31:J33)</f>
        <v>10.227171798884443</v>
      </c>
      <c r="F31" t="s">
        <v>24</v>
      </c>
      <c r="G31">
        <f>(D19-D26)^2/D26</f>
        <v>2.0348818474758312</v>
      </c>
      <c r="H31">
        <f t="shared" ref="H31:J31" si="10">(E19-E26)^2/E26</f>
        <v>0.21357503347409651</v>
      </c>
      <c r="I31">
        <f t="shared" si="10"/>
        <v>2.317437429189752E-5</v>
      </c>
      <c r="J31">
        <f t="shared" si="10"/>
        <v>1.1729444579189909</v>
      </c>
    </row>
    <row r="32" spans="3:10" x14ac:dyDescent="0.25">
      <c r="C32" t="s">
        <v>21</v>
      </c>
      <c r="D32">
        <v>6</v>
      </c>
      <c r="F32" t="s">
        <v>25</v>
      </c>
      <c r="G32">
        <f t="shared" ref="G32:G33" si="11">(D20-D27)^2/D27</f>
        <v>2.0239376851218953</v>
      </c>
      <c r="H32">
        <f t="shared" ref="H32:H33" si="12">(E20-E27)^2/E27</f>
        <v>0.99208423455900041</v>
      </c>
      <c r="I32">
        <f t="shared" ref="I32:I33" si="13">(F20-F27)^2/F27</f>
        <v>0.30287190579187689</v>
      </c>
      <c r="J32">
        <f t="shared" ref="J32:J33" si="14">(G20-G27)^2/G27</f>
        <v>1.213992642897566</v>
      </c>
    </row>
    <row r="33" spans="3:10" x14ac:dyDescent="0.25">
      <c r="C33" t="s">
        <v>22</v>
      </c>
      <c r="D33">
        <f>_xlfn.CHISQ.DIST.RT(D31,D32)</f>
        <v>0.11540557989702616</v>
      </c>
      <c r="F33" t="s">
        <v>26</v>
      </c>
      <c r="G33">
        <f t="shared" si="11"/>
        <v>0.89821112979007689</v>
      </c>
      <c r="H33">
        <f t="shared" si="12"/>
        <v>0.2302474067434413</v>
      </c>
      <c r="I33">
        <f t="shared" si="13"/>
        <v>0.67156543710256777</v>
      </c>
      <c r="J33">
        <f t="shared" si="14"/>
        <v>0.47283684363480666</v>
      </c>
    </row>
    <row r="35" spans="3:10" x14ac:dyDescent="0.25">
      <c r="C35" t="s">
        <v>27</v>
      </c>
      <c r="D35" t="str">
        <f>IF(D33&lt;=C7,"Rechazar H0","No rechazar H0")</f>
        <v>No rechazar H0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F43A-93B3-4B29-A042-CA824E280E6F}">
  <dimension ref="A1:F12"/>
  <sheetViews>
    <sheetView tabSelected="1" workbookViewId="0">
      <selection activeCell="D27" sqref="D27"/>
    </sheetView>
  </sheetViews>
  <sheetFormatPr defaultRowHeight="15" x14ac:dyDescent="0.25"/>
  <cols>
    <col min="2" max="2" width="20.7109375" bestFit="1" customWidth="1"/>
    <col min="4" max="4" width="13.7109375" bestFit="1" customWidth="1"/>
    <col min="5" max="5" width="20.7109375" bestFit="1" customWidth="1"/>
  </cols>
  <sheetData>
    <row r="1" spans="1:6" x14ac:dyDescent="0.25">
      <c r="A1" t="s">
        <v>28</v>
      </c>
      <c r="B1" t="s">
        <v>29</v>
      </c>
    </row>
    <row r="2" spans="1:6" x14ac:dyDescent="0.25">
      <c r="A2" s="6">
        <v>0.48</v>
      </c>
      <c r="B2" s="6">
        <v>0.38</v>
      </c>
      <c r="D2" s="7" t="s">
        <v>35</v>
      </c>
      <c r="E2" s="5">
        <f>_xlfn.VAR.S(A:A)</f>
        <v>3.0553571428571275E-3</v>
      </c>
      <c r="F2" s="7">
        <f>IF(E2&lt;E3,E3,E2)</f>
        <v>3.0553571428571275E-3</v>
      </c>
    </row>
    <row r="3" spans="1:6" x14ac:dyDescent="0.25">
      <c r="A3" s="6">
        <v>0.39</v>
      </c>
      <c r="B3" s="6">
        <v>0.37</v>
      </c>
      <c r="D3" s="7" t="s">
        <v>36</v>
      </c>
      <c r="E3" s="5">
        <f>_xlfn.VAR.S(B:B)</f>
        <v>1.5535714285714279E-4</v>
      </c>
      <c r="F3" s="7">
        <f>IF(F2=E2,E3,E2)</f>
        <v>1.5535714285714279E-4</v>
      </c>
    </row>
    <row r="4" spans="1:6" x14ac:dyDescent="0.25">
      <c r="A4" s="6">
        <v>0.42</v>
      </c>
      <c r="B4" s="6">
        <v>0.39</v>
      </c>
    </row>
    <row r="5" spans="1:6" x14ac:dyDescent="0.25">
      <c r="A5" s="6">
        <v>0.52</v>
      </c>
      <c r="B5" s="6">
        <v>0.41</v>
      </c>
    </row>
    <row r="6" spans="1:6" x14ac:dyDescent="0.25">
      <c r="A6" s="6">
        <v>0.4</v>
      </c>
      <c r="B6" s="6">
        <v>0.38</v>
      </c>
      <c r="D6" s="7" t="s">
        <v>6</v>
      </c>
      <c r="E6" s="7" t="s">
        <v>7</v>
      </c>
    </row>
    <row r="7" spans="1:6" x14ac:dyDescent="0.25">
      <c r="A7" s="6">
        <v>0.48</v>
      </c>
      <c r="B7" s="6">
        <v>0.39</v>
      </c>
      <c r="E7" t="s">
        <v>30</v>
      </c>
      <c r="F7">
        <f>F2/F3</f>
        <v>19.666666666666575</v>
      </c>
    </row>
    <row r="8" spans="1:6" x14ac:dyDescent="0.25">
      <c r="A8" s="6">
        <v>0.52</v>
      </c>
      <c r="B8" s="6">
        <v>0.4</v>
      </c>
      <c r="E8" s="7" t="s">
        <v>31</v>
      </c>
      <c r="F8" s="7">
        <f>COUNT(A:A)-1</f>
        <v>7</v>
      </c>
    </row>
    <row r="9" spans="1:6" x14ac:dyDescent="0.25">
      <c r="A9" s="6">
        <v>0.52</v>
      </c>
      <c r="B9" s="6">
        <v>0.39</v>
      </c>
      <c r="E9" s="7" t="s">
        <v>32</v>
      </c>
      <c r="F9" s="7">
        <f>COUNT(B:B)-1</f>
        <v>7</v>
      </c>
    </row>
    <row r="10" spans="1:6" x14ac:dyDescent="0.25">
      <c r="E10" s="7" t="s">
        <v>33</v>
      </c>
      <c r="F10" s="7">
        <f>2*(1-_xlfn.F.DIST(F7,F8,F9,1))</f>
        <v>8.4354936867314656E-4</v>
      </c>
    </row>
    <row r="12" spans="1:6" x14ac:dyDescent="0.25">
      <c r="E12" t="s">
        <v>34</v>
      </c>
      <c r="F12" t="str">
        <f>IF(F10&lt;=0.05,"Rechazar H0","No rechazar H0")</f>
        <v>Rechazar H0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2020-11-18T18:39:27Z</dcterms:modified>
</cp:coreProperties>
</file>