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proyecto 2\proce\"/>
    </mc:Choice>
  </mc:AlternateContent>
  <xr:revisionPtr revIDLastSave="0" documentId="13_ncr:1_{EEFEE33F-927F-4F8A-91CC-07E93030730F}" xr6:coauthVersionLast="45" xr6:coauthVersionMax="45" xr10:uidLastSave="{00000000-0000-0000-0000-000000000000}"/>
  <bookViews>
    <workbookView xWindow="2730" yWindow="1560" windowWidth="14100" windowHeight="14640" activeTab="1" xr2:uid="{00000000-000D-0000-FFFF-FFFF00000000}"/>
  </bookViews>
  <sheets>
    <sheet name="mwwPC_diff" sheetId="2" r:id="rId1"/>
    <sheet name="KW_diff" sheetId="1" r:id="rId2"/>
    <sheet name="mwwCF_diff" sheetId="5" r:id="rId3"/>
    <sheet name="KW_pd" sheetId="4" r:id="rId4"/>
    <sheet name="mwwPC_pd" sheetId="3" r:id="rId5"/>
    <sheet name="mwwCF_p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" l="1"/>
  <c r="D26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8" i="5"/>
  <c r="G6" i="5"/>
  <c r="G5" i="5"/>
  <c r="G34" i="2"/>
  <c r="F34" i="2"/>
  <c r="G12" i="2"/>
  <c r="G15" i="2" s="1"/>
  <c r="G11" i="2"/>
  <c r="G8" i="2"/>
  <c r="G9" i="2"/>
  <c r="H22" i="1"/>
  <c r="H20" i="1"/>
  <c r="G6" i="2"/>
  <c r="G5" i="2"/>
  <c r="G3" i="2"/>
  <c r="G2" i="2"/>
  <c r="J39" i="1"/>
  <c r="I39" i="1"/>
  <c r="H39" i="1"/>
  <c r="H15" i="1"/>
  <c r="G3" i="6"/>
  <c r="G2" i="6"/>
  <c r="C25" i="6"/>
  <c r="C24" i="6"/>
  <c r="C23" i="6"/>
  <c r="C22" i="6"/>
  <c r="C21" i="6"/>
  <c r="C20" i="6"/>
  <c r="C19" i="6"/>
  <c r="C18" i="6"/>
  <c r="C17" i="6"/>
  <c r="D17" i="6" s="1"/>
  <c r="C16" i="6"/>
  <c r="C15" i="6"/>
  <c r="C14" i="6"/>
  <c r="D8" i="6" s="1"/>
  <c r="G13" i="6"/>
  <c r="C13" i="6"/>
  <c r="C12" i="6"/>
  <c r="C11" i="6"/>
  <c r="C10" i="6"/>
  <c r="C9" i="6"/>
  <c r="C8" i="6"/>
  <c r="C7" i="6"/>
  <c r="G6" i="6"/>
  <c r="G8" i="6" s="1"/>
  <c r="C6" i="6"/>
  <c r="G5" i="6"/>
  <c r="G9" i="6" s="1"/>
  <c r="C5" i="6"/>
  <c r="C4" i="6"/>
  <c r="C3" i="6"/>
  <c r="C2" i="6"/>
  <c r="D25" i="3"/>
  <c r="D6" i="3"/>
  <c r="D5" i="3"/>
  <c r="D4" i="3"/>
  <c r="D3" i="3"/>
  <c r="D2" i="3"/>
  <c r="C15" i="3"/>
  <c r="D14" i="3" s="1"/>
  <c r="C16" i="3"/>
  <c r="C17" i="3"/>
  <c r="C18" i="3"/>
  <c r="C19" i="3"/>
  <c r="D17" i="3" s="1"/>
  <c r="C20" i="3"/>
  <c r="C21" i="3"/>
  <c r="C22" i="3"/>
  <c r="C23" i="3"/>
  <c r="C24" i="3"/>
  <c r="C25" i="3"/>
  <c r="C14" i="3"/>
  <c r="C3" i="3"/>
  <c r="C4" i="3"/>
  <c r="C5" i="3"/>
  <c r="C6" i="3"/>
  <c r="C7" i="3"/>
  <c r="D7" i="3" s="1"/>
  <c r="C8" i="3"/>
  <c r="C9" i="3"/>
  <c r="C10" i="3"/>
  <c r="C11" i="3"/>
  <c r="C12" i="3"/>
  <c r="C13" i="3"/>
  <c r="D18" i="3"/>
  <c r="D19" i="3"/>
  <c r="C2" i="3"/>
  <c r="G13" i="3"/>
  <c r="G6" i="3"/>
  <c r="G5" i="3"/>
  <c r="G9" i="3" s="1"/>
  <c r="D25" i="5"/>
  <c r="C25" i="5"/>
  <c r="C24" i="5"/>
  <c r="C23" i="5"/>
  <c r="C22" i="5"/>
  <c r="C21" i="5"/>
  <c r="C20" i="5"/>
  <c r="C19" i="5"/>
  <c r="C18" i="5"/>
  <c r="C17" i="5"/>
  <c r="C16" i="5"/>
  <c r="C15" i="5"/>
  <c r="C14" i="5"/>
  <c r="G13" i="5"/>
  <c r="C13" i="5"/>
  <c r="C12" i="5"/>
  <c r="C11" i="5"/>
  <c r="C10" i="5"/>
  <c r="C9" i="5"/>
  <c r="C8" i="5"/>
  <c r="C7" i="5"/>
  <c r="C6" i="5"/>
  <c r="C5" i="5"/>
  <c r="C4" i="5"/>
  <c r="C3" i="5"/>
  <c r="C2" i="5"/>
  <c r="G1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25" i="2"/>
  <c r="C15" i="2"/>
  <c r="C16" i="2"/>
  <c r="C17" i="2"/>
  <c r="C18" i="2"/>
  <c r="C19" i="2"/>
  <c r="C20" i="2"/>
  <c r="C21" i="2"/>
  <c r="C22" i="2"/>
  <c r="C23" i="2"/>
  <c r="C24" i="2"/>
  <c r="C14" i="2"/>
  <c r="C3" i="2"/>
  <c r="C4" i="2"/>
  <c r="C5" i="2"/>
  <c r="C6" i="2"/>
  <c r="C7" i="2"/>
  <c r="C8" i="2"/>
  <c r="C9" i="2"/>
  <c r="C10" i="2"/>
  <c r="C11" i="2"/>
  <c r="C12" i="2"/>
  <c r="C13" i="2"/>
  <c r="C2" i="2"/>
  <c r="G3" i="5" l="1"/>
  <c r="G2" i="5"/>
  <c r="G11" i="5" s="1"/>
  <c r="G12" i="5" s="1"/>
  <c r="G15" i="5" s="1"/>
  <c r="D10" i="6"/>
  <c r="D19" i="6"/>
  <c r="D3" i="6"/>
  <c r="D18" i="6"/>
  <c r="D2" i="6"/>
  <c r="D4" i="6"/>
  <c r="D11" i="6"/>
  <c r="D20" i="6"/>
  <c r="D9" i="6"/>
  <c r="D5" i="6"/>
  <c r="D12" i="6"/>
  <c r="D21" i="6"/>
  <c r="D22" i="6"/>
  <c r="D13" i="6"/>
  <c r="D6" i="6"/>
  <c r="D23" i="6"/>
  <c r="D15" i="6"/>
  <c r="D24" i="6"/>
  <c r="D16" i="6"/>
  <c r="D25" i="6"/>
  <c r="D14" i="6"/>
  <c r="D7" i="6"/>
  <c r="D9" i="3"/>
  <c r="D21" i="3"/>
  <c r="D16" i="3"/>
  <c r="G3" i="3" s="1"/>
  <c r="D20" i="3"/>
  <c r="D15" i="3"/>
  <c r="D10" i="3"/>
  <c r="D8" i="3"/>
  <c r="D11" i="3"/>
  <c r="D12" i="3"/>
  <c r="D13" i="3"/>
  <c r="D22" i="3"/>
  <c r="D23" i="3"/>
  <c r="D24" i="3"/>
  <c r="G8" i="3"/>
  <c r="G11" i="6" l="1"/>
  <c r="G2" i="3"/>
  <c r="G11" i="3" s="1"/>
  <c r="G12" i="3" s="1"/>
  <c r="G15" i="3" s="1"/>
  <c r="H16" i="1"/>
  <c r="H14" i="1"/>
  <c r="H18" i="1"/>
  <c r="D36" i="1"/>
  <c r="D37" i="1"/>
  <c r="D25" i="1"/>
  <c r="D13" i="1"/>
  <c r="D37" i="4"/>
  <c r="E37" i="4" s="1"/>
  <c r="D25" i="4"/>
  <c r="D13" i="4"/>
  <c r="D36" i="4"/>
  <c r="D35" i="4"/>
  <c r="D34" i="4"/>
  <c r="D33" i="4"/>
  <c r="E33" i="4" s="1"/>
  <c r="D32" i="4"/>
  <c r="D31" i="4"/>
  <c r="E31" i="4" s="1"/>
  <c r="D30" i="4"/>
  <c r="E30" i="4" s="1"/>
  <c r="D29" i="4"/>
  <c r="E29" i="4" s="1"/>
  <c r="D28" i="4"/>
  <c r="E28" i="4" s="1"/>
  <c r="D27" i="4"/>
  <c r="E27" i="4" s="1"/>
  <c r="D26" i="4"/>
  <c r="H6" i="4"/>
  <c r="H5" i="4"/>
  <c r="H4" i="4"/>
  <c r="D24" i="4"/>
  <c r="D23" i="4"/>
  <c r="D22" i="4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D12" i="4"/>
  <c r="D11" i="4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11" i="4" s="1"/>
  <c r="D3" i="4"/>
  <c r="E3" i="4" s="1"/>
  <c r="D2" i="4"/>
  <c r="G12" i="6" l="1"/>
  <c r="G15" i="6" s="1"/>
  <c r="E14" i="4"/>
  <c r="E13" i="4"/>
  <c r="E24" i="4"/>
  <c r="E23" i="4"/>
  <c r="E22" i="4"/>
  <c r="E36" i="4"/>
  <c r="E32" i="4"/>
  <c r="E2" i="4"/>
  <c r="E35" i="4"/>
  <c r="E34" i="4"/>
  <c r="E4" i="4"/>
  <c r="E26" i="4"/>
  <c r="E25" i="4"/>
  <c r="E12" i="4"/>
  <c r="H7" i="4"/>
  <c r="H16" i="4" s="1"/>
  <c r="H10" i="4" l="1"/>
  <c r="H11" i="4"/>
  <c r="H9" i="4"/>
  <c r="H15" i="4"/>
  <c r="H14" i="4"/>
  <c r="H18" i="4" l="1"/>
  <c r="H20" i="4" s="1"/>
  <c r="H22" i="4" l="1"/>
  <c r="D35" i="1" l="1"/>
  <c r="D27" i="1"/>
  <c r="D28" i="1"/>
  <c r="D29" i="1"/>
  <c r="D30" i="1"/>
  <c r="E30" i="1" s="1"/>
  <c r="D31" i="1"/>
  <c r="D32" i="1"/>
  <c r="D33" i="1"/>
  <c r="D34" i="1"/>
  <c r="D26" i="1"/>
  <c r="D15" i="1"/>
  <c r="D16" i="1"/>
  <c r="D17" i="1"/>
  <c r="D18" i="1"/>
  <c r="D19" i="1"/>
  <c r="D20" i="1"/>
  <c r="D21" i="1"/>
  <c r="E21" i="1" s="1"/>
  <c r="D22" i="1"/>
  <c r="D23" i="1"/>
  <c r="D24" i="1"/>
  <c r="D14" i="1"/>
  <c r="D3" i="1"/>
  <c r="D4" i="1"/>
  <c r="D5" i="1"/>
  <c r="D6" i="1"/>
  <c r="D7" i="1"/>
  <c r="D8" i="1"/>
  <c r="D9" i="1"/>
  <c r="D10" i="1"/>
  <c r="E10" i="1" s="1"/>
  <c r="D11" i="1"/>
  <c r="D12" i="1"/>
  <c r="D2" i="1"/>
  <c r="H6" i="1"/>
  <c r="H5" i="1"/>
  <c r="H4" i="1"/>
  <c r="H7" i="1" s="1"/>
  <c r="E9" i="1" l="1"/>
  <c r="E19" i="1"/>
  <c r="E7" i="1"/>
  <c r="E27" i="1"/>
  <c r="E6" i="1"/>
  <c r="E17" i="1"/>
  <c r="E35" i="1"/>
  <c r="E5" i="1"/>
  <c r="E16" i="1"/>
  <c r="E29" i="1"/>
  <c r="E28" i="1"/>
  <c r="E4" i="1"/>
  <c r="E3" i="1"/>
  <c r="E26" i="1"/>
  <c r="H11" i="1" s="1"/>
  <c r="E14" i="1"/>
  <c r="H10" i="1" s="1"/>
  <c r="E34" i="1"/>
  <c r="E2" i="1"/>
  <c r="E36" i="1"/>
  <c r="E25" i="1"/>
  <c r="E37" i="1"/>
  <c r="E13" i="1"/>
  <c r="E23" i="1"/>
  <c r="E32" i="1"/>
  <c r="E20" i="1"/>
  <c r="E8" i="1"/>
  <c r="E18" i="1"/>
  <c r="E15" i="1"/>
  <c r="E24" i="1"/>
  <c r="E33" i="1"/>
  <c r="E12" i="1"/>
  <c r="E11" i="1"/>
  <c r="E22" i="1"/>
  <c r="E31" i="1"/>
  <c r="H9" i="1" l="1"/>
</calcChain>
</file>

<file path=xl/sharedStrings.xml><?xml version="1.0" encoding="utf-8"?>
<sst xmlns="http://schemas.openxmlformats.org/spreadsheetml/2006/main" count="103" uniqueCount="28">
  <si>
    <t>PIANO</t>
  </si>
  <si>
    <t>CELLO</t>
  </si>
  <si>
    <t>FLAUTA</t>
  </si>
  <si>
    <t>k</t>
  </si>
  <si>
    <t>n_P</t>
  </si>
  <si>
    <t>n_C</t>
  </si>
  <si>
    <t>n_F</t>
  </si>
  <si>
    <t>n_T</t>
  </si>
  <si>
    <t>Parte 1:</t>
  </si>
  <si>
    <t>Parte 2:</t>
  </si>
  <si>
    <t>Stack</t>
  </si>
  <si>
    <t>Rank</t>
  </si>
  <si>
    <t>R_P</t>
  </si>
  <si>
    <t>R_C</t>
  </si>
  <si>
    <t>R_F</t>
  </si>
  <si>
    <t>Parte 3:</t>
  </si>
  <si>
    <t>H:</t>
  </si>
  <si>
    <t>valor-p:</t>
  </si>
  <si>
    <t>significancia:</t>
  </si>
  <si>
    <t>Rechazar?</t>
  </si>
  <si>
    <t>Rangos</t>
  </si>
  <si>
    <t>z</t>
  </si>
  <si>
    <t>valor-p</t>
  </si>
  <si>
    <t>¿Rechazar?</t>
  </si>
  <si>
    <t>significancia</t>
  </si>
  <si>
    <r>
      <t>µ</t>
    </r>
    <r>
      <rPr>
        <vertAlign val="subscript"/>
        <sz val="11"/>
        <color theme="1"/>
        <rFont val="Calibri"/>
        <family val="2"/>
      </rPr>
      <t>W</t>
    </r>
  </si>
  <si>
    <r>
      <t>σ</t>
    </r>
    <r>
      <rPr>
        <vertAlign val="subscript"/>
        <sz val="11"/>
        <color theme="1"/>
        <rFont val="Calibri"/>
        <family val="2"/>
      </rPr>
      <t>W</t>
    </r>
  </si>
  <si>
    <t>alternativa debe apuntar a la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</si>
</sst>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0" fillId="2" borderId="0" xfId="0" applyFill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right" wrapText="1"/>
    </xf>
    <xf numFmtId="0" fontId="0" fillId="3" borderId="0" xfId="0" applyFill="1"/>
    <xf numFmtId="0" fontId="0" fillId="4" borderId="0" xfId="0" applyFill="1"/>
    <xf numFmtId="0" fontId="2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3" fillId="0" borderId="0" xfId="0" applyFont="1"/>
    <xf numFmtId="0" fontId="2" fillId="7" borderId="0" xfId="0" applyFont="1" applyFill="1" applyBorder="1" applyAlignment="1">
      <alignment horizontal="right"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8</xdr:row>
      <xdr:rowOff>0</xdr:rowOff>
    </xdr:from>
    <xdr:to>
      <xdr:col>17</xdr:col>
      <xdr:colOff>68197</xdr:colOff>
      <xdr:row>14</xdr:row>
      <xdr:rowOff>30847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6A1A63-33EC-4AE2-9970-E1E9ACB9D668}"/>
                </a:ext>
              </a:extLst>
            </xdr:cNvPr>
            <xdr:cNvSpPr txBox="1"/>
          </xdr:nvSpPr>
          <xdr:spPr>
            <a:xfrm>
              <a:off x="5810250" y="1524000"/>
              <a:ext cx="5230747" cy="11738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24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24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+1)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24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d>
                    <m:r>
                      <a:rPr lang="en-US" sz="24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4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3(</m:t>
                    </m:r>
                    <m:sSub>
                      <m:sSubPr>
                        <m:ctrlPr>
                          <a:rPr lang="en-US" sz="2400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2400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24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+1)</m:t>
                    </m:r>
                  </m:oMath>
                </m:oMathPara>
              </a14:m>
              <a:endParaRPr lang="en-US" sz="2400">
                <a:solidFill>
                  <a:schemeClr val="tx2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6A1A63-33EC-4AE2-9970-E1E9ACB9D668}"/>
                </a:ext>
              </a:extLst>
            </xdr:cNvPr>
            <xdr:cNvSpPr txBox="1"/>
          </xdr:nvSpPr>
          <xdr:spPr>
            <a:xfrm>
              <a:off x="5810250" y="1524000"/>
              <a:ext cx="5230747" cy="11738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𝐻=[</a:t>
              </a:r>
              <a:r>
                <a:rPr lang="en-US" sz="24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12/(𝑛_𝑇 (𝑛_𝑇+1))</a:t>
              </a:r>
              <a:r>
                <a:rPr lang="en-US" sz="24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 ∑_(𝑖=1)^𝑘▒(𝑅_𝑖^2)/𝑛_𝑖 ]</a:t>
              </a:r>
              <a:r>
                <a:rPr lang="en-US" sz="24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−</a:t>
              </a:r>
              <a:r>
                <a:rPr lang="en-US" sz="2400" b="0" i="0">
                  <a:solidFill>
                    <a:schemeClr val="accent6"/>
                  </a:solidFill>
                  <a:latin typeface="Cambria Math" panose="02040503050406030204" pitchFamily="18" charset="0"/>
                </a:rPr>
                <a:t>3(𝑛_𝑇+1)</a:t>
              </a:r>
              <a:endParaRPr lang="en-US" sz="24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8</xdr:row>
      <xdr:rowOff>0</xdr:rowOff>
    </xdr:from>
    <xdr:to>
      <xdr:col>17</xdr:col>
      <xdr:colOff>68197</xdr:colOff>
      <xdr:row>14</xdr:row>
      <xdr:rowOff>30847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305661-E382-4AE3-8C55-B6952EF6607A}"/>
                </a:ext>
              </a:extLst>
            </xdr:cNvPr>
            <xdr:cNvSpPr txBox="1"/>
          </xdr:nvSpPr>
          <xdr:spPr>
            <a:xfrm>
              <a:off x="5629275" y="1524000"/>
              <a:ext cx="5230747" cy="11738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24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US" sz="2400" b="0" i="1">
                            <a:solidFill>
                              <a:schemeClr val="tx2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2400" b="0" i="1">
                                    <a:solidFill>
                                      <a:schemeClr val="accent1"/>
                                    </a:solidFill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2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  <m:t>+1)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sz="24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24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2400" b="0" i="1">
                                        <a:solidFill>
                                          <a:schemeClr val="accent2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d>
                    <m:r>
                      <a:rPr lang="en-US" sz="2400" b="0" i="1">
                        <a:solidFill>
                          <a:schemeClr val="tx2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4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3(</m:t>
                    </m:r>
                    <m:sSub>
                      <m:sSubPr>
                        <m:ctrlPr>
                          <a:rPr lang="en-US" sz="2400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2400" b="0" i="1">
                            <a:solidFill>
                              <a:schemeClr val="accent6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2400" b="0" i="1">
                        <a:solidFill>
                          <a:schemeClr val="accent6"/>
                        </a:solidFill>
                        <a:latin typeface="Cambria Math" panose="02040503050406030204" pitchFamily="18" charset="0"/>
                      </a:rPr>
                      <m:t>+1)</m:t>
                    </m:r>
                  </m:oMath>
                </m:oMathPara>
              </a14:m>
              <a:endParaRPr lang="en-US" sz="2400">
                <a:solidFill>
                  <a:schemeClr val="tx2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0305661-E382-4AE3-8C55-B6952EF6607A}"/>
                </a:ext>
              </a:extLst>
            </xdr:cNvPr>
            <xdr:cNvSpPr txBox="1"/>
          </xdr:nvSpPr>
          <xdr:spPr>
            <a:xfrm>
              <a:off x="5629275" y="1524000"/>
              <a:ext cx="5230747" cy="11738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𝐻=[</a:t>
              </a:r>
              <a:r>
                <a:rPr lang="en-US" sz="2400" b="0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12/(𝑛_𝑇 (𝑛_𝑇+1))</a:t>
              </a:r>
              <a:r>
                <a:rPr lang="en-US" sz="24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 ∑_(𝑖=1)^𝑘▒(𝑅_𝑖^2)/𝑛_𝑖 ]</a:t>
              </a:r>
              <a:r>
                <a:rPr lang="en-US" sz="2400" b="0" i="0">
                  <a:solidFill>
                    <a:schemeClr val="tx2"/>
                  </a:solidFill>
                  <a:latin typeface="Cambria Math" panose="02040503050406030204" pitchFamily="18" charset="0"/>
                </a:rPr>
                <a:t>−</a:t>
              </a:r>
              <a:r>
                <a:rPr lang="en-US" sz="2400" b="0" i="0">
                  <a:solidFill>
                    <a:schemeClr val="accent6"/>
                  </a:solidFill>
                  <a:latin typeface="Cambria Math" panose="02040503050406030204" pitchFamily="18" charset="0"/>
                </a:rPr>
                <a:t>3(𝑛_𝑇+1)</a:t>
              </a:r>
              <a:endParaRPr lang="en-US" sz="2400">
                <a:solidFill>
                  <a:schemeClr val="tx2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A24D-86FF-439D-9A92-7E8DEEED3233}">
  <dimension ref="A1:H34"/>
  <sheetViews>
    <sheetView zoomScale="132" workbookViewId="0">
      <selection activeCell="F36" sqref="F36"/>
    </sheetView>
  </sheetViews>
  <sheetFormatPr defaultRowHeight="15" x14ac:dyDescent="0.25"/>
  <cols>
    <col min="1" max="1" width="6.85546875" bestFit="1" customWidth="1"/>
    <col min="2" max="2" width="6.28515625" bestFit="1" customWidth="1"/>
    <col min="3" max="3" width="5.5703125" bestFit="1" customWidth="1"/>
    <col min="4" max="4" width="8.42578125" bestFit="1" customWidth="1"/>
    <col min="6" max="6" width="11.85546875" bestFit="1" customWidth="1"/>
    <col min="8" max="8" width="13.42578125" customWidth="1"/>
  </cols>
  <sheetData>
    <row r="1" spans="1:8" x14ac:dyDescent="0.25">
      <c r="A1" s="18" t="s">
        <v>0</v>
      </c>
      <c r="B1" s="9" t="s">
        <v>1</v>
      </c>
      <c r="C1" t="s">
        <v>10</v>
      </c>
      <c r="D1" t="s">
        <v>20</v>
      </c>
    </row>
    <row r="2" spans="1:8" x14ac:dyDescent="0.25">
      <c r="A2" s="17">
        <v>0.5</v>
      </c>
      <c r="B2" s="8">
        <v>0.3</v>
      </c>
      <c r="C2" s="18">
        <f>A2</f>
        <v>0.5</v>
      </c>
      <c r="D2">
        <f>_xlfn.RANK.AVG(C2,$C$2:$C$25,1)</f>
        <v>21.5</v>
      </c>
      <c r="F2" t="s">
        <v>12</v>
      </c>
      <c r="G2">
        <f>SUM(D2:D13)</f>
        <v>104.5</v>
      </c>
    </row>
    <row r="3" spans="1:8" x14ac:dyDescent="0.25">
      <c r="A3" s="17">
        <v>0.1</v>
      </c>
      <c r="B3" s="8">
        <v>0.4</v>
      </c>
      <c r="C3" s="18">
        <f t="shared" ref="C3:C13" si="0">A3</f>
        <v>0.1</v>
      </c>
      <c r="D3">
        <f t="shared" ref="D3:D25" si="1">_xlfn.RANK.AVG(C3,$C$2:$C$25,1)</f>
        <v>12</v>
      </c>
      <c r="F3" t="s">
        <v>13</v>
      </c>
      <c r="G3">
        <f>SUM(D14:D25)</f>
        <v>195.5</v>
      </c>
    </row>
    <row r="4" spans="1:8" x14ac:dyDescent="0.25">
      <c r="A4" s="17">
        <v>-0.1</v>
      </c>
      <c r="B4" s="8">
        <v>0.5</v>
      </c>
      <c r="C4" s="18">
        <f t="shared" si="0"/>
        <v>-0.1</v>
      </c>
      <c r="D4">
        <f t="shared" si="1"/>
        <v>8.5</v>
      </c>
    </row>
    <row r="5" spans="1:8" x14ac:dyDescent="0.25">
      <c r="A5" s="17">
        <v>-0.3</v>
      </c>
      <c r="B5" s="8">
        <v>0.3</v>
      </c>
      <c r="C5" s="18">
        <f t="shared" si="0"/>
        <v>-0.3</v>
      </c>
      <c r="D5">
        <f t="shared" si="1"/>
        <v>6</v>
      </c>
      <c r="F5" t="s">
        <v>4</v>
      </c>
      <c r="G5">
        <f>COUNT(A:A)</f>
        <v>12</v>
      </c>
    </row>
    <row r="6" spans="1:8" x14ac:dyDescent="0.25">
      <c r="A6" s="17">
        <v>-0.4</v>
      </c>
      <c r="B6" s="8">
        <v>0.3</v>
      </c>
      <c r="C6" s="18">
        <f t="shared" si="0"/>
        <v>-0.4</v>
      </c>
      <c r="D6">
        <f t="shared" si="1"/>
        <v>4.5</v>
      </c>
      <c r="F6" t="s">
        <v>5</v>
      </c>
      <c r="G6">
        <f>COUNT(B:B)</f>
        <v>12</v>
      </c>
    </row>
    <row r="7" spans="1:8" x14ac:dyDescent="0.25">
      <c r="A7" s="17">
        <v>1.2</v>
      </c>
      <c r="B7" s="8">
        <v>-0.1</v>
      </c>
      <c r="C7" s="18">
        <f t="shared" si="0"/>
        <v>1.2</v>
      </c>
      <c r="D7">
        <f t="shared" si="1"/>
        <v>24</v>
      </c>
    </row>
    <row r="8" spans="1:8" ht="18" x14ac:dyDescent="0.35">
      <c r="A8" s="17">
        <v>-0.4</v>
      </c>
      <c r="B8" s="8">
        <v>0.2</v>
      </c>
      <c r="C8" s="18">
        <f t="shared" si="0"/>
        <v>-0.4</v>
      </c>
      <c r="D8">
        <f t="shared" si="1"/>
        <v>4.5</v>
      </c>
      <c r="F8" s="16" t="s">
        <v>25</v>
      </c>
      <c r="G8">
        <f>(G5*(G5+G6+1))/2</f>
        <v>150</v>
      </c>
    </row>
    <row r="9" spans="1:8" ht="18" x14ac:dyDescent="0.35">
      <c r="A9" s="17">
        <v>-0.2</v>
      </c>
      <c r="B9" s="8">
        <v>0.4</v>
      </c>
      <c r="C9" s="18">
        <f t="shared" si="0"/>
        <v>-0.2</v>
      </c>
      <c r="D9">
        <f t="shared" si="1"/>
        <v>7</v>
      </c>
      <c r="F9" s="16" t="s">
        <v>26</v>
      </c>
      <c r="G9">
        <f>SQRT( (G5*G6*(G5+G6+1))/12)</f>
        <v>17.320508075688775</v>
      </c>
    </row>
    <row r="10" spans="1:8" x14ac:dyDescent="0.25">
      <c r="A10" s="17">
        <v>-0.7</v>
      </c>
      <c r="B10" s="8">
        <v>0.2</v>
      </c>
      <c r="C10" s="18">
        <f t="shared" si="0"/>
        <v>-0.7</v>
      </c>
      <c r="D10">
        <f t="shared" si="1"/>
        <v>1</v>
      </c>
    </row>
    <row r="11" spans="1:8" x14ac:dyDescent="0.25">
      <c r="A11" s="17">
        <v>0</v>
      </c>
      <c r="B11" s="8">
        <v>0.4</v>
      </c>
      <c r="C11" s="18">
        <f t="shared" si="0"/>
        <v>0</v>
      </c>
      <c r="D11">
        <f t="shared" si="1"/>
        <v>10.5</v>
      </c>
      <c r="F11" t="s">
        <v>21</v>
      </c>
      <c r="G11">
        <f>((G2+0.5)-G8)/G9</f>
        <v>-2.5980762113533156</v>
      </c>
      <c r="H11" t="s">
        <v>27</v>
      </c>
    </row>
    <row r="12" spans="1:8" x14ac:dyDescent="0.25">
      <c r="A12" s="17">
        <v>-0.6</v>
      </c>
      <c r="B12" s="8">
        <v>0.9</v>
      </c>
      <c r="C12" s="18">
        <f t="shared" si="0"/>
        <v>-0.6</v>
      </c>
      <c r="D12">
        <f t="shared" si="1"/>
        <v>2</v>
      </c>
      <c r="F12" t="s">
        <v>22</v>
      </c>
      <c r="G12">
        <f>2*_xlfn.NORM.S.DIST(G11,1)</f>
        <v>9.3747684594348915E-3</v>
      </c>
    </row>
    <row r="13" spans="1:8" x14ac:dyDescent="0.25">
      <c r="A13" s="17">
        <v>-0.5</v>
      </c>
      <c r="B13" s="8">
        <v>0</v>
      </c>
      <c r="C13" s="18">
        <f t="shared" si="0"/>
        <v>-0.5</v>
      </c>
      <c r="D13">
        <f t="shared" si="1"/>
        <v>3</v>
      </c>
      <c r="F13" t="s">
        <v>24</v>
      </c>
      <c r="G13">
        <f>0.05</f>
        <v>0.05</v>
      </c>
    </row>
    <row r="14" spans="1:8" x14ac:dyDescent="0.25">
      <c r="C14" s="9">
        <f>B2</f>
        <v>0.3</v>
      </c>
      <c r="D14">
        <f t="shared" si="1"/>
        <v>16</v>
      </c>
      <c r="F14" s="15"/>
    </row>
    <row r="15" spans="1:8" x14ac:dyDescent="0.25">
      <c r="C15" s="9">
        <f t="shared" ref="C15:C26" si="2">B3</f>
        <v>0.4</v>
      </c>
      <c r="D15">
        <f t="shared" si="1"/>
        <v>19</v>
      </c>
      <c r="F15" t="s">
        <v>23</v>
      </c>
      <c r="G15" t="str">
        <f>IF(G12&lt;=G13,"Rechazar","No rechazar")</f>
        <v>Rechazar</v>
      </c>
    </row>
    <row r="16" spans="1:8" x14ac:dyDescent="0.25">
      <c r="C16" s="9">
        <f t="shared" si="2"/>
        <v>0.5</v>
      </c>
      <c r="D16">
        <f t="shared" si="1"/>
        <v>21.5</v>
      </c>
    </row>
    <row r="17" spans="3:7" x14ac:dyDescent="0.25">
      <c r="C17" s="9">
        <f t="shared" si="2"/>
        <v>0.3</v>
      </c>
      <c r="D17">
        <f t="shared" si="1"/>
        <v>16</v>
      </c>
    </row>
    <row r="18" spans="3:7" x14ac:dyDescent="0.25">
      <c r="C18" s="9">
        <f t="shared" si="2"/>
        <v>0.3</v>
      </c>
      <c r="D18">
        <f t="shared" si="1"/>
        <v>16</v>
      </c>
    </row>
    <row r="19" spans="3:7" x14ac:dyDescent="0.25">
      <c r="C19" s="9">
        <f t="shared" si="2"/>
        <v>-0.1</v>
      </c>
      <c r="D19">
        <f t="shared" si="1"/>
        <v>8.5</v>
      </c>
    </row>
    <row r="20" spans="3:7" x14ac:dyDescent="0.25">
      <c r="C20" s="9">
        <f t="shared" si="2"/>
        <v>0.2</v>
      </c>
      <c r="D20">
        <f t="shared" si="1"/>
        <v>13.5</v>
      </c>
    </row>
    <row r="21" spans="3:7" x14ac:dyDescent="0.25">
      <c r="C21" s="9">
        <f t="shared" si="2"/>
        <v>0.4</v>
      </c>
      <c r="D21">
        <f t="shared" si="1"/>
        <v>19</v>
      </c>
      <c r="F21" t="s">
        <v>0</v>
      </c>
      <c r="G21" t="s">
        <v>1</v>
      </c>
    </row>
    <row r="22" spans="3:7" x14ac:dyDescent="0.25">
      <c r="C22" s="9">
        <f t="shared" si="2"/>
        <v>0.2</v>
      </c>
      <c r="D22">
        <f t="shared" si="1"/>
        <v>13.5</v>
      </c>
      <c r="F22">
        <v>21.5</v>
      </c>
      <c r="G22">
        <v>16</v>
      </c>
    </row>
    <row r="23" spans="3:7" x14ac:dyDescent="0.25">
      <c r="C23" s="9">
        <f t="shared" si="2"/>
        <v>0.4</v>
      </c>
      <c r="D23">
        <f t="shared" si="1"/>
        <v>19</v>
      </c>
      <c r="F23">
        <v>12</v>
      </c>
      <c r="G23">
        <v>19</v>
      </c>
    </row>
    <row r="24" spans="3:7" x14ac:dyDescent="0.25">
      <c r="C24" s="9">
        <f t="shared" si="2"/>
        <v>0.9</v>
      </c>
      <c r="D24">
        <f t="shared" si="1"/>
        <v>23</v>
      </c>
      <c r="F24">
        <v>8.5</v>
      </c>
      <c r="G24">
        <v>21.5</v>
      </c>
    </row>
    <row r="25" spans="3:7" x14ac:dyDescent="0.25">
      <c r="C25" s="9">
        <f>B13</f>
        <v>0</v>
      </c>
      <c r="D25">
        <f t="shared" si="1"/>
        <v>10.5</v>
      </c>
      <c r="F25">
        <v>6</v>
      </c>
      <c r="G25">
        <v>16</v>
      </c>
    </row>
    <row r="26" spans="3:7" x14ac:dyDescent="0.25">
      <c r="F26">
        <v>4.5</v>
      </c>
      <c r="G26">
        <v>16</v>
      </c>
    </row>
    <row r="27" spans="3:7" x14ac:dyDescent="0.25">
      <c r="F27">
        <v>24</v>
      </c>
      <c r="G27">
        <v>8.5</v>
      </c>
    </row>
    <row r="28" spans="3:7" x14ac:dyDescent="0.25">
      <c r="F28">
        <v>4.5</v>
      </c>
      <c r="G28">
        <v>13.5</v>
      </c>
    </row>
    <row r="29" spans="3:7" x14ac:dyDescent="0.25">
      <c r="F29">
        <v>7</v>
      </c>
      <c r="G29">
        <v>19</v>
      </c>
    </row>
    <row r="30" spans="3:7" x14ac:dyDescent="0.25">
      <c r="F30">
        <v>1</v>
      </c>
      <c r="G30">
        <v>13.5</v>
      </c>
    </row>
    <row r="31" spans="3:7" x14ac:dyDescent="0.25">
      <c r="F31">
        <v>10.5</v>
      </c>
      <c r="G31">
        <v>19</v>
      </c>
    </row>
    <row r="32" spans="3:7" x14ac:dyDescent="0.25">
      <c r="F32">
        <v>2</v>
      </c>
      <c r="G32">
        <v>23</v>
      </c>
    </row>
    <row r="33" spans="6:7" x14ac:dyDescent="0.25">
      <c r="F33">
        <v>3</v>
      </c>
      <c r="G33">
        <v>10.5</v>
      </c>
    </row>
    <row r="34" spans="6:7" x14ac:dyDescent="0.25">
      <c r="F34" s="15">
        <f>SUM(F22:F33)</f>
        <v>104.5</v>
      </c>
      <c r="G34" s="15">
        <f>SUM(G22:G33)</f>
        <v>195.5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107" workbookViewId="0">
      <selection activeCell="H17" sqref="H17"/>
    </sheetView>
  </sheetViews>
  <sheetFormatPr defaultRowHeight="15" x14ac:dyDescent="0.25"/>
  <cols>
    <col min="4" max="4" width="5.140625" bestFit="1" customWidth="1"/>
    <col min="7" max="7" width="12.5703125" customWidth="1"/>
    <col min="8" max="8" width="12.140625" customWidth="1"/>
  </cols>
  <sheetData>
    <row r="1" spans="1:8" x14ac:dyDescent="0.25">
      <c r="A1" s="5" t="s">
        <v>0</v>
      </c>
      <c r="B1" s="7" t="s">
        <v>1</v>
      </c>
      <c r="C1" s="11" t="s">
        <v>2</v>
      </c>
      <c r="D1" s="3" t="s">
        <v>10</v>
      </c>
      <c r="E1" s="3" t="s">
        <v>11</v>
      </c>
    </row>
    <row r="2" spans="1:8" x14ac:dyDescent="0.25">
      <c r="A2" s="6">
        <v>0.5</v>
      </c>
      <c r="B2" s="8">
        <v>0.3</v>
      </c>
      <c r="C2" s="12">
        <v>0.6</v>
      </c>
      <c r="D2" s="4">
        <f>A2</f>
        <v>0.5</v>
      </c>
      <c r="E2">
        <f>_xlfn.RANK.AVG(D2,$D$2:$D$37,1)</f>
        <v>30.5</v>
      </c>
      <c r="G2" t="s">
        <v>3</v>
      </c>
      <c r="H2">
        <v>3</v>
      </c>
    </row>
    <row r="3" spans="1:8" x14ac:dyDescent="0.25">
      <c r="A3" s="6">
        <v>0.1</v>
      </c>
      <c r="B3" s="8">
        <v>0.4</v>
      </c>
      <c r="C3" s="12">
        <v>0.1</v>
      </c>
      <c r="D3" s="4">
        <f t="shared" ref="D3:D13" si="0">A3</f>
        <v>0.1</v>
      </c>
      <c r="E3">
        <f>_xlfn.RANK.AVG(D3,$D$2:$D$37,1)</f>
        <v>18</v>
      </c>
    </row>
    <row r="4" spans="1:8" x14ac:dyDescent="0.25">
      <c r="A4" s="6">
        <v>-0.1</v>
      </c>
      <c r="B4" s="8">
        <v>0.5</v>
      </c>
      <c r="C4" s="12">
        <v>0.1</v>
      </c>
      <c r="D4" s="4">
        <f t="shared" si="0"/>
        <v>-0.1</v>
      </c>
      <c r="E4">
        <f>_xlfn.RANK.AVG(D4,$D$2:$D$37,1)</f>
        <v>11</v>
      </c>
      <c r="G4" t="s">
        <v>4</v>
      </c>
      <c r="H4">
        <f>COUNT(A:A)</f>
        <v>12</v>
      </c>
    </row>
    <row r="5" spans="1:8" x14ac:dyDescent="0.25">
      <c r="A5" s="6">
        <v>-0.3</v>
      </c>
      <c r="B5" s="8">
        <v>0.3</v>
      </c>
      <c r="C5" s="12">
        <v>0</v>
      </c>
      <c r="D5" s="4">
        <f t="shared" si="0"/>
        <v>-0.3</v>
      </c>
      <c r="E5">
        <f>_xlfn.RANK.AVG(D5,$D$2:$D$37,1)</f>
        <v>8</v>
      </c>
      <c r="G5" t="s">
        <v>5</v>
      </c>
      <c r="H5">
        <f>COUNT(B:B)</f>
        <v>12</v>
      </c>
    </row>
    <row r="6" spans="1:8" x14ac:dyDescent="0.25">
      <c r="A6" s="6">
        <v>-0.4</v>
      </c>
      <c r="B6" s="8">
        <v>0.3</v>
      </c>
      <c r="C6" s="12">
        <v>-0.9</v>
      </c>
      <c r="D6" s="4">
        <f t="shared" si="0"/>
        <v>-0.4</v>
      </c>
      <c r="E6">
        <f>_xlfn.RANK.AVG(D6,$D$2:$D$37,1)</f>
        <v>6.5</v>
      </c>
      <c r="G6" t="s">
        <v>6</v>
      </c>
      <c r="H6">
        <f>COUNT(C:C)</f>
        <v>12</v>
      </c>
    </row>
    <row r="7" spans="1:8" x14ac:dyDescent="0.25">
      <c r="A7" s="6">
        <v>1.2</v>
      </c>
      <c r="B7" s="8">
        <v>-0.1</v>
      </c>
      <c r="C7" s="12">
        <v>-0.5</v>
      </c>
      <c r="D7" s="4">
        <f t="shared" si="0"/>
        <v>1.2</v>
      </c>
      <c r="E7">
        <f>_xlfn.RANK.AVG(D7,$D$2:$D$37,1)</f>
        <v>36</v>
      </c>
      <c r="G7" t="s">
        <v>7</v>
      </c>
      <c r="H7">
        <f>SUM(H4:H6)</f>
        <v>36</v>
      </c>
    </row>
    <row r="8" spans="1:8" x14ac:dyDescent="0.25">
      <c r="A8" s="6">
        <v>-0.4</v>
      </c>
      <c r="B8" s="8">
        <v>0.2</v>
      </c>
      <c r="C8" s="12">
        <v>0.3</v>
      </c>
      <c r="D8" s="4">
        <f t="shared" si="0"/>
        <v>-0.4</v>
      </c>
      <c r="E8">
        <f>_xlfn.RANK.AVG(D8,$D$2:$D$37,1)</f>
        <v>6.5</v>
      </c>
    </row>
    <row r="9" spans="1:8" x14ac:dyDescent="0.25">
      <c r="A9" s="6">
        <v>-0.2</v>
      </c>
      <c r="B9" s="8">
        <v>0.4</v>
      </c>
      <c r="C9" s="12">
        <v>0.7</v>
      </c>
      <c r="D9" s="4">
        <f t="shared" si="0"/>
        <v>-0.2</v>
      </c>
      <c r="E9">
        <f>_xlfn.RANK.AVG(D9,$D$2:$D$37,1)</f>
        <v>9</v>
      </c>
      <c r="G9" t="s">
        <v>12</v>
      </c>
      <c r="H9">
        <f>SUM(E2:E13)</f>
        <v>149.5</v>
      </c>
    </row>
    <row r="10" spans="1:8" x14ac:dyDescent="0.25">
      <c r="A10" s="6">
        <v>-0.7</v>
      </c>
      <c r="B10" s="8">
        <v>0.2</v>
      </c>
      <c r="C10" s="12">
        <v>0.6</v>
      </c>
      <c r="D10" s="4">
        <f t="shared" si="0"/>
        <v>-0.7</v>
      </c>
      <c r="E10">
        <f>_xlfn.RANK.AVG(D10,$D$2:$D$37,1)</f>
        <v>2</v>
      </c>
      <c r="G10" t="s">
        <v>13</v>
      </c>
      <c r="H10">
        <f>SUM(E14:E25)</f>
        <v>288</v>
      </c>
    </row>
    <row r="11" spans="1:8" x14ac:dyDescent="0.25">
      <c r="A11" s="6">
        <v>0</v>
      </c>
      <c r="B11" s="8">
        <v>0.4</v>
      </c>
      <c r="C11" s="12">
        <v>0</v>
      </c>
      <c r="D11" s="4">
        <f t="shared" si="0"/>
        <v>0</v>
      </c>
      <c r="E11">
        <f>_xlfn.RANK.AVG(D11,$D$2:$D$37,1)</f>
        <v>14.5</v>
      </c>
      <c r="G11" t="s">
        <v>14</v>
      </c>
      <c r="H11">
        <f>SUM(E26:E37)</f>
        <v>228.5</v>
      </c>
    </row>
    <row r="12" spans="1:8" x14ac:dyDescent="0.25">
      <c r="A12" s="6">
        <v>-0.6</v>
      </c>
      <c r="B12" s="8">
        <v>0.9</v>
      </c>
      <c r="C12" s="12">
        <v>0.3</v>
      </c>
      <c r="D12" s="4">
        <f t="shared" si="0"/>
        <v>-0.6</v>
      </c>
      <c r="E12">
        <f>_xlfn.RANK.AVG(D12,$D$2:$D$37,1)</f>
        <v>3</v>
      </c>
    </row>
    <row r="13" spans="1:8" x14ac:dyDescent="0.25">
      <c r="A13" s="6">
        <v>-0.5</v>
      </c>
      <c r="B13" s="8">
        <v>0</v>
      </c>
      <c r="C13" s="12">
        <v>-0.1</v>
      </c>
      <c r="D13" s="4">
        <f t="shared" si="0"/>
        <v>-0.5</v>
      </c>
      <c r="E13">
        <f>_xlfn.RANK.AVG(D13,$D$2:$D$37,1)</f>
        <v>4.5</v>
      </c>
    </row>
    <row r="14" spans="1:8" x14ac:dyDescent="0.25">
      <c r="A14" s="2"/>
      <c r="B14" s="2"/>
      <c r="C14" s="1"/>
      <c r="D14" s="9">
        <f>B2</f>
        <v>0.3</v>
      </c>
      <c r="E14">
        <f>_xlfn.RANK.AVG(D14,$D$2:$D$37,1)</f>
        <v>24</v>
      </c>
      <c r="G14" s="4" t="s">
        <v>8</v>
      </c>
      <c r="H14">
        <f>12 / (H7*(H7+1))</f>
        <v>9.0090090090090089E-3</v>
      </c>
    </row>
    <row r="15" spans="1:8" x14ac:dyDescent="0.25">
      <c r="D15" s="9">
        <f>B3</f>
        <v>0.4</v>
      </c>
      <c r="E15">
        <f>_xlfn.RANK.AVG(D15,$D$2:$D$37,1)</f>
        <v>28</v>
      </c>
      <c r="G15" s="13" t="s">
        <v>9</v>
      </c>
      <c r="H15">
        <f>( ((H9)^2)/H4 ) + ( ((H10)^2)/H5 ) + ( ((H11)^2)/H6 )</f>
        <v>13125.541666666668</v>
      </c>
    </row>
    <row r="16" spans="1:8" x14ac:dyDescent="0.25">
      <c r="D16" s="9">
        <f>B4</f>
        <v>0.5</v>
      </c>
      <c r="E16">
        <f>_xlfn.RANK.AVG(D16,$D$2:$D$37,1)</f>
        <v>30.5</v>
      </c>
      <c r="G16" s="14" t="s">
        <v>15</v>
      </c>
      <c r="H16">
        <f>3*(H7+1)</f>
        <v>111</v>
      </c>
    </row>
    <row r="17" spans="4:10" x14ac:dyDescent="0.25">
      <c r="D17" s="9">
        <f>B5</f>
        <v>0.3</v>
      </c>
      <c r="E17">
        <f>_xlfn.RANK.AVG(D17,$D$2:$D$37,1)</f>
        <v>24</v>
      </c>
    </row>
    <row r="18" spans="4:10" x14ac:dyDescent="0.25">
      <c r="D18" s="9">
        <f>B6</f>
        <v>0.3</v>
      </c>
      <c r="E18">
        <f>_xlfn.RANK.AVG(D18,$D$2:$D$37,1)</f>
        <v>24</v>
      </c>
      <c r="G18" t="s">
        <v>16</v>
      </c>
      <c r="H18">
        <f>H14*H15-H16</f>
        <v>7.2481231231231362</v>
      </c>
    </row>
    <row r="19" spans="4:10" x14ac:dyDescent="0.25">
      <c r="D19" s="9">
        <f>B7</f>
        <v>-0.1</v>
      </c>
      <c r="E19">
        <f>_xlfn.RANK.AVG(D19,$D$2:$D$37,1)</f>
        <v>11</v>
      </c>
      <c r="G19" t="s">
        <v>18</v>
      </c>
      <c r="H19">
        <v>0.05</v>
      </c>
    </row>
    <row r="20" spans="4:10" x14ac:dyDescent="0.25">
      <c r="D20" s="9">
        <f>B8</f>
        <v>0.2</v>
      </c>
      <c r="E20">
        <f>_xlfn.RANK.AVG(D20,$D$2:$D$37,1)</f>
        <v>20.5</v>
      </c>
      <c r="G20" t="s">
        <v>17</v>
      </c>
      <c r="H20">
        <f>_xlfn.CHISQ.DIST.RT(H18,H2-1)</f>
        <v>2.6674117611803334E-2</v>
      </c>
    </row>
    <row r="21" spans="4:10" x14ac:dyDescent="0.25">
      <c r="D21" s="9">
        <f>B9</f>
        <v>0.4</v>
      </c>
      <c r="E21">
        <f>_xlfn.RANK.AVG(D21,$D$2:$D$37,1)</f>
        <v>28</v>
      </c>
    </row>
    <row r="22" spans="4:10" x14ac:dyDescent="0.25">
      <c r="D22" s="9">
        <f>B10</f>
        <v>0.2</v>
      </c>
      <c r="E22">
        <f>_xlfn.RANK.AVG(D22,$D$2:$D$37,1)</f>
        <v>20.5</v>
      </c>
      <c r="G22" t="s">
        <v>19</v>
      </c>
      <c r="H22" t="str">
        <f>IF(H20&lt;=H19,"Rechazar","No rechazar")</f>
        <v>Rechazar</v>
      </c>
    </row>
    <row r="23" spans="4:10" x14ac:dyDescent="0.25">
      <c r="D23" s="9">
        <f>B11</f>
        <v>0.4</v>
      </c>
      <c r="E23">
        <f>_xlfn.RANK.AVG(D23,$D$2:$D$37,1)</f>
        <v>28</v>
      </c>
    </row>
    <row r="24" spans="4:10" x14ac:dyDescent="0.25">
      <c r="D24" s="9">
        <f>B12</f>
        <v>0.9</v>
      </c>
      <c r="E24">
        <f>_xlfn.RANK.AVG(D24,$D$2:$D$37,1)</f>
        <v>35</v>
      </c>
    </row>
    <row r="25" spans="4:10" x14ac:dyDescent="0.25">
      <c r="D25" s="9">
        <f>B13</f>
        <v>0</v>
      </c>
      <c r="E25">
        <f>_xlfn.RANK.AVG(D25,$D$2:$D$37,1)</f>
        <v>14.5</v>
      </c>
    </row>
    <row r="26" spans="4:10" x14ac:dyDescent="0.25">
      <c r="D26" s="10">
        <f>C2</f>
        <v>0.6</v>
      </c>
      <c r="E26">
        <f>_xlfn.RANK.AVG(D26,$D$2:$D$37,1)</f>
        <v>32.5</v>
      </c>
      <c r="H26" t="s">
        <v>0</v>
      </c>
      <c r="I26" t="s">
        <v>1</v>
      </c>
      <c r="J26" t="s">
        <v>2</v>
      </c>
    </row>
    <row r="27" spans="4:10" x14ac:dyDescent="0.25">
      <c r="D27" s="10">
        <f>C3</f>
        <v>0.1</v>
      </c>
      <c r="E27">
        <f>_xlfn.RANK.AVG(D27,$D$2:$D$37,1)</f>
        <v>18</v>
      </c>
      <c r="H27">
        <v>30.5</v>
      </c>
      <c r="I27">
        <v>24</v>
      </c>
      <c r="J27">
        <v>32.5</v>
      </c>
    </row>
    <row r="28" spans="4:10" x14ac:dyDescent="0.25">
      <c r="D28" s="10">
        <f>C4</f>
        <v>0.1</v>
      </c>
      <c r="E28">
        <f>_xlfn.RANK.AVG(D28,$D$2:$D$37,1)</f>
        <v>18</v>
      </c>
      <c r="H28">
        <v>18</v>
      </c>
      <c r="I28">
        <v>28</v>
      </c>
      <c r="J28">
        <v>18</v>
      </c>
    </row>
    <row r="29" spans="4:10" x14ac:dyDescent="0.25">
      <c r="D29" s="10">
        <f>C5</f>
        <v>0</v>
      </c>
      <c r="E29">
        <f>_xlfn.RANK.AVG(D29,$D$2:$D$37,1)</f>
        <v>14.5</v>
      </c>
      <c r="H29">
        <v>11</v>
      </c>
      <c r="I29">
        <v>30.5</v>
      </c>
      <c r="J29">
        <v>18</v>
      </c>
    </row>
    <row r="30" spans="4:10" x14ac:dyDescent="0.25">
      <c r="D30" s="10">
        <f>C6</f>
        <v>-0.9</v>
      </c>
      <c r="E30">
        <f>_xlfn.RANK.AVG(D30,$D$2:$D$37,1)</f>
        <v>1</v>
      </c>
      <c r="H30">
        <v>8</v>
      </c>
      <c r="I30">
        <v>24</v>
      </c>
      <c r="J30">
        <v>14.5</v>
      </c>
    </row>
    <row r="31" spans="4:10" x14ac:dyDescent="0.25">
      <c r="D31" s="10">
        <f>C7</f>
        <v>-0.5</v>
      </c>
      <c r="E31">
        <f>_xlfn.RANK.AVG(D31,$D$2:$D$37,1)</f>
        <v>4.5</v>
      </c>
      <c r="H31">
        <v>6.5</v>
      </c>
      <c r="I31">
        <v>24</v>
      </c>
      <c r="J31">
        <v>1</v>
      </c>
    </row>
    <row r="32" spans="4:10" x14ac:dyDescent="0.25">
      <c r="D32" s="10">
        <f>C8</f>
        <v>0.3</v>
      </c>
      <c r="E32">
        <f>_xlfn.RANK.AVG(D32,$D$2:$D$37,1)</f>
        <v>24</v>
      </c>
      <c r="H32">
        <v>36</v>
      </c>
      <c r="I32">
        <v>11</v>
      </c>
      <c r="J32">
        <v>4.5</v>
      </c>
    </row>
    <row r="33" spans="4:10" x14ac:dyDescent="0.25">
      <c r="D33" s="10">
        <f>C9</f>
        <v>0.7</v>
      </c>
      <c r="E33">
        <f>_xlfn.RANK.AVG(D33,$D$2:$D$37,1)</f>
        <v>34</v>
      </c>
      <c r="H33">
        <v>6.5</v>
      </c>
      <c r="I33">
        <v>20.5</v>
      </c>
      <c r="J33">
        <v>24</v>
      </c>
    </row>
    <row r="34" spans="4:10" x14ac:dyDescent="0.25">
      <c r="D34" s="10">
        <f>C10</f>
        <v>0.6</v>
      </c>
      <c r="E34">
        <f>_xlfn.RANK.AVG(D34,$D$2:$D$37,1)</f>
        <v>32.5</v>
      </c>
      <c r="H34">
        <v>9</v>
      </c>
      <c r="I34">
        <v>28</v>
      </c>
      <c r="J34">
        <v>34</v>
      </c>
    </row>
    <row r="35" spans="4:10" x14ac:dyDescent="0.25">
      <c r="D35" s="10">
        <f>C11</f>
        <v>0</v>
      </c>
      <c r="E35">
        <f>_xlfn.RANK.AVG(D35,$D$2:$D$37,1)</f>
        <v>14.5</v>
      </c>
      <c r="H35">
        <v>2</v>
      </c>
      <c r="I35">
        <v>20.5</v>
      </c>
      <c r="J35">
        <v>32.5</v>
      </c>
    </row>
    <row r="36" spans="4:10" x14ac:dyDescent="0.25">
      <c r="D36" s="10">
        <f t="shared" ref="D36:D37" si="1">C12</f>
        <v>0.3</v>
      </c>
      <c r="E36">
        <f>_xlfn.RANK.AVG(D36,$D$2:$D$37,1)</f>
        <v>24</v>
      </c>
      <c r="H36">
        <v>14.5</v>
      </c>
      <c r="I36">
        <v>28</v>
      </c>
      <c r="J36">
        <v>14.5</v>
      </c>
    </row>
    <row r="37" spans="4:10" x14ac:dyDescent="0.25">
      <c r="D37" s="10">
        <f t="shared" si="1"/>
        <v>-0.1</v>
      </c>
      <c r="E37">
        <f>_xlfn.RANK.AVG(D37,$D$2:$D$37,1)</f>
        <v>11</v>
      </c>
      <c r="H37">
        <v>3</v>
      </c>
      <c r="I37">
        <v>35</v>
      </c>
      <c r="J37">
        <v>24</v>
      </c>
    </row>
    <row r="38" spans="4:10" x14ac:dyDescent="0.25">
      <c r="H38">
        <v>4.5</v>
      </c>
      <c r="I38">
        <v>14.5</v>
      </c>
      <c r="J38">
        <v>11</v>
      </c>
    </row>
    <row r="39" spans="4:10" x14ac:dyDescent="0.25">
      <c r="H39" s="15">
        <f>SUM(H27:H38)</f>
        <v>149.5</v>
      </c>
      <c r="I39" s="15">
        <f>SUM(I27:I38)</f>
        <v>288</v>
      </c>
      <c r="J39" s="15">
        <f>SUM(J27:J38)</f>
        <v>228.5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9D0B-9DFC-4D70-9948-A32D596695AA}">
  <dimension ref="A1:G26"/>
  <sheetViews>
    <sheetView zoomScale="110" workbookViewId="0">
      <selection activeCell="G12" sqref="G12"/>
    </sheetView>
  </sheetViews>
  <sheetFormatPr defaultRowHeight="15" x14ac:dyDescent="0.25"/>
  <cols>
    <col min="1" max="1" width="5.5703125" bestFit="1" customWidth="1"/>
    <col min="2" max="2" width="7.140625" customWidth="1"/>
    <col min="3" max="3" width="5.5703125" bestFit="1" customWidth="1"/>
    <col min="4" max="4" width="7.28515625" bestFit="1" customWidth="1"/>
    <col min="6" max="6" width="11.85546875" bestFit="1" customWidth="1"/>
    <col min="8" max="8" width="13.42578125" customWidth="1"/>
  </cols>
  <sheetData>
    <row r="1" spans="1:7" ht="15.75" customHeight="1" x14ac:dyDescent="0.25">
      <c r="A1" s="7" t="s">
        <v>1</v>
      </c>
      <c r="B1" s="11" t="s">
        <v>2</v>
      </c>
      <c r="C1" t="s">
        <v>10</v>
      </c>
      <c r="D1" t="s">
        <v>20</v>
      </c>
    </row>
    <row r="2" spans="1:7" x14ac:dyDescent="0.25">
      <c r="A2" s="8">
        <v>0.3</v>
      </c>
      <c r="B2" s="12">
        <v>0.6</v>
      </c>
      <c r="C2" s="9">
        <f>A2</f>
        <v>0.3</v>
      </c>
      <c r="D2">
        <f>_xlfn.RANK.AVG(C2,$C$2:$C$25,1)</f>
        <v>14</v>
      </c>
      <c r="F2" t="s">
        <v>13</v>
      </c>
      <c r="G2">
        <f>SUM(D2:D13)</f>
        <v>170.5</v>
      </c>
    </row>
    <row r="3" spans="1:7" x14ac:dyDescent="0.25">
      <c r="A3" s="8">
        <v>0.4</v>
      </c>
      <c r="B3" s="12">
        <v>0.1</v>
      </c>
      <c r="C3" s="9">
        <f t="shared" ref="C3:C13" si="0">A3</f>
        <v>0.4</v>
      </c>
      <c r="D3">
        <f>_xlfn.RANK.AVG(C3,$C$2:$C$25,1)</f>
        <v>18</v>
      </c>
      <c r="F3" t="s">
        <v>14</v>
      </c>
      <c r="G3">
        <f>SUM(D14:D25)</f>
        <v>129.5</v>
      </c>
    </row>
    <row r="4" spans="1:7" x14ac:dyDescent="0.25">
      <c r="A4" s="8">
        <v>0.5</v>
      </c>
      <c r="B4" s="12">
        <v>0.1</v>
      </c>
      <c r="C4" s="9">
        <f t="shared" si="0"/>
        <v>0.5</v>
      </c>
      <c r="D4">
        <f>_xlfn.RANK.AVG(C4,$C$2:$C$25,1)</f>
        <v>20</v>
      </c>
    </row>
    <row r="5" spans="1:7" x14ac:dyDescent="0.25">
      <c r="A5" s="8">
        <v>0.3</v>
      </c>
      <c r="B5" s="12">
        <v>0</v>
      </c>
      <c r="C5" s="9">
        <f t="shared" si="0"/>
        <v>0.3</v>
      </c>
      <c r="D5">
        <f>_xlfn.RANK.AVG(C5,$C$2:$C$25,1)</f>
        <v>14</v>
      </c>
      <c r="F5" t="s">
        <v>5</v>
      </c>
      <c r="G5">
        <f>COUNT(A:A)</f>
        <v>12</v>
      </c>
    </row>
    <row r="6" spans="1:7" x14ac:dyDescent="0.25">
      <c r="A6" s="8">
        <v>0.3</v>
      </c>
      <c r="B6" s="12">
        <v>-0.9</v>
      </c>
      <c r="C6" s="9">
        <f t="shared" si="0"/>
        <v>0.3</v>
      </c>
      <c r="D6">
        <f>_xlfn.RANK.AVG(C6,$C$2:$C$25,1)</f>
        <v>14</v>
      </c>
      <c r="F6" t="s">
        <v>6</v>
      </c>
      <c r="G6">
        <f>COUNT(B:B)</f>
        <v>12</v>
      </c>
    </row>
    <row r="7" spans="1:7" x14ac:dyDescent="0.25">
      <c r="A7" s="8">
        <v>-0.1</v>
      </c>
      <c r="B7" s="12">
        <v>-0.5</v>
      </c>
      <c r="C7" s="9">
        <f t="shared" si="0"/>
        <v>-0.1</v>
      </c>
      <c r="D7">
        <f>_xlfn.RANK.AVG(C7,$C$2:$C$25,1)</f>
        <v>3.5</v>
      </c>
    </row>
    <row r="8" spans="1:7" ht="18" x14ac:dyDescent="0.35">
      <c r="A8" s="8">
        <v>0.2</v>
      </c>
      <c r="B8" s="12">
        <v>0.3</v>
      </c>
      <c r="C8" s="9">
        <f t="shared" si="0"/>
        <v>0.2</v>
      </c>
      <c r="D8">
        <f>_xlfn.RANK.AVG(C8,$C$2:$C$25,1)</f>
        <v>10.5</v>
      </c>
      <c r="F8" s="16" t="s">
        <v>25</v>
      </c>
      <c r="G8">
        <f>(G5*(G5+G6+1))/2</f>
        <v>150</v>
      </c>
    </row>
    <row r="9" spans="1:7" ht="18" x14ac:dyDescent="0.35">
      <c r="A9" s="8">
        <v>0.4</v>
      </c>
      <c r="B9" s="12">
        <v>0.7</v>
      </c>
      <c r="C9" s="9">
        <f t="shared" si="0"/>
        <v>0.4</v>
      </c>
      <c r="D9">
        <f>_xlfn.RANK.AVG(C9,$C$2:$C$25,1)</f>
        <v>18</v>
      </c>
      <c r="F9" s="16" t="s">
        <v>26</v>
      </c>
      <c r="G9">
        <f>SQRT( (G5*G6*(G5+G6+1))/12)</f>
        <v>17.320508075688775</v>
      </c>
    </row>
    <row r="10" spans="1:7" x14ac:dyDescent="0.25">
      <c r="A10" s="8">
        <v>0.2</v>
      </c>
      <c r="B10" s="12">
        <v>0.6</v>
      </c>
      <c r="C10" s="9">
        <f t="shared" si="0"/>
        <v>0.2</v>
      </c>
      <c r="D10">
        <f>_xlfn.RANK.AVG(C10,$C$2:$C$25,1)</f>
        <v>10.5</v>
      </c>
    </row>
    <row r="11" spans="1:7" x14ac:dyDescent="0.25">
      <c r="A11" s="8">
        <v>0.4</v>
      </c>
      <c r="B11" s="12">
        <v>0</v>
      </c>
      <c r="C11" s="9">
        <f t="shared" si="0"/>
        <v>0.4</v>
      </c>
      <c r="D11">
        <f>_xlfn.RANK.AVG(C11,$C$2:$C$25,1)</f>
        <v>18</v>
      </c>
      <c r="F11" t="s">
        <v>21</v>
      </c>
      <c r="G11">
        <f>((G2-0.5)-G8)/G9</f>
        <v>1.1547005383792515</v>
      </c>
    </row>
    <row r="12" spans="1:7" x14ac:dyDescent="0.25">
      <c r="A12" s="8">
        <v>0.9</v>
      </c>
      <c r="B12" s="12">
        <v>0.3</v>
      </c>
      <c r="C12" s="9">
        <f t="shared" si="0"/>
        <v>0.9</v>
      </c>
      <c r="D12">
        <f>_xlfn.RANK.AVG(C12,$C$2:$C$25,1)</f>
        <v>24</v>
      </c>
      <c r="F12" t="s">
        <v>22</v>
      </c>
      <c r="G12">
        <f>2*(1-_xlfn.NORM.S.DIST(G11,1))</f>
        <v>0.24821307898992351</v>
      </c>
    </row>
    <row r="13" spans="1:7" x14ac:dyDescent="0.25">
      <c r="A13" s="8">
        <v>0</v>
      </c>
      <c r="B13" s="12">
        <v>-0.1</v>
      </c>
      <c r="C13" s="9">
        <f t="shared" si="0"/>
        <v>0</v>
      </c>
      <c r="D13">
        <f>_xlfn.RANK.AVG(C13,$C$2:$C$25,1)</f>
        <v>6</v>
      </c>
      <c r="F13" t="s">
        <v>24</v>
      </c>
      <c r="G13">
        <f>0.05</f>
        <v>0.05</v>
      </c>
    </row>
    <row r="14" spans="1:7" x14ac:dyDescent="0.25">
      <c r="C14" s="10">
        <f>B2</f>
        <v>0.6</v>
      </c>
      <c r="D14">
        <f>_xlfn.RANK.AVG(C14,$C$2:$C$25,1)</f>
        <v>21.5</v>
      </c>
      <c r="F14" s="15"/>
    </row>
    <row r="15" spans="1:7" x14ac:dyDescent="0.25">
      <c r="C15" s="10">
        <f t="shared" ref="C15:C24" si="1">B3</f>
        <v>0.1</v>
      </c>
      <c r="D15">
        <f>_xlfn.RANK.AVG(C15,$C$2:$C$25,1)</f>
        <v>8.5</v>
      </c>
      <c r="F15" t="s">
        <v>23</v>
      </c>
      <c r="G15" t="str">
        <f>IF(G12&lt;=G13,"Rechazar","No rechazar")</f>
        <v>No rechazar</v>
      </c>
    </row>
    <row r="16" spans="1:7" x14ac:dyDescent="0.25">
      <c r="C16" s="10">
        <f t="shared" si="1"/>
        <v>0.1</v>
      </c>
      <c r="D16">
        <f>_xlfn.RANK.AVG(C16,$C$2:$C$25,1)</f>
        <v>8.5</v>
      </c>
    </row>
    <row r="17" spans="3:4" x14ac:dyDescent="0.25">
      <c r="C17" s="10">
        <f t="shared" si="1"/>
        <v>0</v>
      </c>
      <c r="D17">
        <f>_xlfn.RANK.AVG(C17,$C$2:$C$25,1)</f>
        <v>6</v>
      </c>
    </row>
    <row r="18" spans="3:4" x14ac:dyDescent="0.25">
      <c r="C18" s="10">
        <f t="shared" si="1"/>
        <v>-0.9</v>
      </c>
      <c r="D18">
        <f>_xlfn.RANK.AVG(C18,$C$2:$C$25,1)</f>
        <v>1</v>
      </c>
    </row>
    <row r="19" spans="3:4" x14ac:dyDescent="0.25">
      <c r="C19" s="10">
        <f t="shared" si="1"/>
        <v>-0.5</v>
      </c>
      <c r="D19">
        <f>_xlfn.RANK.AVG(C19,$C$2:$C$25,1)</f>
        <v>2</v>
      </c>
    </row>
    <row r="20" spans="3:4" x14ac:dyDescent="0.25">
      <c r="C20" s="10">
        <f t="shared" si="1"/>
        <v>0.3</v>
      </c>
      <c r="D20">
        <f>_xlfn.RANK.AVG(C20,$C$2:$C$25,1)</f>
        <v>14</v>
      </c>
    </row>
    <row r="21" spans="3:4" x14ac:dyDescent="0.25">
      <c r="C21" s="10">
        <f t="shared" si="1"/>
        <v>0.7</v>
      </c>
      <c r="D21">
        <f>_xlfn.RANK.AVG(C21,$C$2:$C$25,1)</f>
        <v>23</v>
      </c>
    </row>
    <row r="22" spans="3:4" x14ac:dyDescent="0.25">
      <c r="C22" s="10">
        <f t="shared" si="1"/>
        <v>0.6</v>
      </c>
      <c r="D22">
        <f>_xlfn.RANK.AVG(C22,$C$2:$C$25,1)</f>
        <v>21.5</v>
      </c>
    </row>
    <row r="23" spans="3:4" x14ac:dyDescent="0.25">
      <c r="C23" s="10">
        <f t="shared" si="1"/>
        <v>0</v>
      </c>
      <c r="D23">
        <f>_xlfn.RANK.AVG(C23,$C$2:$C$25,1)</f>
        <v>6</v>
      </c>
    </row>
    <row r="24" spans="3:4" x14ac:dyDescent="0.25">
      <c r="C24" s="10">
        <f>B12</f>
        <v>0.3</v>
      </c>
      <c r="D24">
        <f>_xlfn.RANK.AVG(C24,$C$2:$C$25,1)</f>
        <v>14</v>
      </c>
    </row>
    <row r="25" spans="3:4" x14ac:dyDescent="0.25">
      <c r="C25" s="10">
        <f>B13</f>
        <v>-0.1</v>
      </c>
      <c r="D25">
        <f>_xlfn.RANK.AVG(C25,$C$2:$C$25,1)</f>
        <v>3.5</v>
      </c>
    </row>
    <row r="26" spans="3:4" x14ac:dyDescent="0.25">
      <c r="D26">
        <f>SUM(D2:D25)</f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D8AA-A576-411B-9B5E-904EEB20BA8D}">
  <dimension ref="A1:H37"/>
  <sheetViews>
    <sheetView workbookViewId="0">
      <selection activeCell="H29" sqref="H29"/>
    </sheetView>
  </sheetViews>
  <sheetFormatPr defaultRowHeight="15" x14ac:dyDescent="0.25"/>
  <cols>
    <col min="7" max="7" width="13.5703125" bestFit="1" customWidth="1"/>
    <col min="8" max="8" width="12.85546875" bestFit="1" customWidth="1"/>
    <col min="9" max="9" width="14.5703125" bestFit="1" customWidth="1"/>
  </cols>
  <sheetData>
    <row r="1" spans="1:8" x14ac:dyDescent="0.25">
      <c r="A1" s="5" t="s">
        <v>0</v>
      </c>
      <c r="B1" s="7" t="s">
        <v>1</v>
      </c>
      <c r="C1" s="11" t="s">
        <v>2</v>
      </c>
      <c r="D1" s="3" t="s">
        <v>10</v>
      </c>
      <c r="E1" s="3" t="s">
        <v>11</v>
      </c>
    </row>
    <row r="2" spans="1:8" x14ac:dyDescent="0.25">
      <c r="A2" s="6">
        <v>19.100000000000001</v>
      </c>
      <c r="B2" s="8">
        <v>20.3</v>
      </c>
      <c r="C2" s="12">
        <v>22.7</v>
      </c>
      <c r="D2" s="4">
        <f>A2</f>
        <v>19.100000000000001</v>
      </c>
      <c r="E2">
        <f>_xlfn.RANK.AVG(D2,$D$2:$D$37,1)</f>
        <v>12</v>
      </c>
      <c r="G2" t="s">
        <v>3</v>
      </c>
      <c r="H2">
        <v>3</v>
      </c>
    </row>
    <row r="3" spans="1:8" x14ac:dyDescent="0.25">
      <c r="A3" s="6">
        <v>18.100000000000001</v>
      </c>
      <c r="B3" s="8">
        <v>25</v>
      </c>
      <c r="C3" s="12">
        <v>21.3</v>
      </c>
      <c r="D3" s="4">
        <f t="shared" ref="D3:D13" si="0">A3</f>
        <v>18.100000000000001</v>
      </c>
      <c r="E3">
        <f>_xlfn.RANK.AVG(D3,$D$2:$D$37,1)</f>
        <v>9</v>
      </c>
    </row>
    <row r="4" spans="1:8" x14ac:dyDescent="0.25">
      <c r="A4" s="6">
        <v>20.5</v>
      </c>
      <c r="B4" s="8">
        <v>20.8</v>
      </c>
      <c r="C4" s="12">
        <v>17.899999999999999</v>
      </c>
      <c r="D4" s="4">
        <f t="shared" si="0"/>
        <v>20.5</v>
      </c>
      <c r="E4">
        <f>_xlfn.RANK.AVG(D4,$D$2:$D$37,1)</f>
        <v>20</v>
      </c>
      <c r="G4" t="s">
        <v>4</v>
      </c>
      <c r="H4">
        <f>COUNT(A:A)</f>
        <v>12</v>
      </c>
    </row>
    <row r="5" spans="1:8" x14ac:dyDescent="0.25">
      <c r="A5" s="6">
        <v>18.5</v>
      </c>
      <c r="B5" s="8">
        <v>20.7</v>
      </c>
      <c r="C5" s="12">
        <v>21.4</v>
      </c>
      <c r="D5" s="4">
        <f t="shared" si="0"/>
        <v>18.5</v>
      </c>
      <c r="E5">
        <f>_xlfn.RANK.AVG(D5,$D$2:$D$37,1)</f>
        <v>10</v>
      </c>
      <c r="G5" t="s">
        <v>5</v>
      </c>
      <c r="H5">
        <f>COUNT(B:B)</f>
        <v>12</v>
      </c>
    </row>
    <row r="6" spans="1:8" x14ac:dyDescent="0.25">
      <c r="A6" s="6">
        <v>22.9</v>
      </c>
      <c r="B6" s="8">
        <v>20</v>
      </c>
      <c r="C6" s="12">
        <v>17.8</v>
      </c>
      <c r="D6" s="4">
        <f t="shared" si="0"/>
        <v>22.9</v>
      </c>
      <c r="E6">
        <f>_xlfn.RANK.AVG(D6,$D$2:$D$37,1)</f>
        <v>35</v>
      </c>
      <c r="G6" t="s">
        <v>6</v>
      </c>
      <c r="H6">
        <f>COUNT(C:C)</f>
        <v>12</v>
      </c>
    </row>
    <row r="7" spans="1:8" x14ac:dyDescent="0.25">
      <c r="A7" s="6">
        <v>21.7</v>
      </c>
      <c r="B7" s="8">
        <v>20.100000000000001</v>
      </c>
      <c r="C7" s="12">
        <v>21.5</v>
      </c>
      <c r="D7" s="4">
        <f t="shared" si="0"/>
        <v>21.7</v>
      </c>
      <c r="E7">
        <f>_xlfn.RANK.AVG(D7,$D$2:$D$37,1)</f>
        <v>32</v>
      </c>
      <c r="G7" t="s">
        <v>7</v>
      </c>
      <c r="H7">
        <f>SUM(H4:H6)</f>
        <v>36</v>
      </c>
    </row>
    <row r="8" spans="1:8" x14ac:dyDescent="0.25">
      <c r="A8" s="6">
        <v>20.6</v>
      </c>
      <c r="B8" s="8">
        <v>21.4</v>
      </c>
      <c r="C8" s="12">
        <v>20.9</v>
      </c>
      <c r="D8" s="4">
        <f t="shared" si="0"/>
        <v>20.6</v>
      </c>
      <c r="E8">
        <f>_xlfn.RANK.AVG(D8,$D$2:$D$37,1)</f>
        <v>21</v>
      </c>
    </row>
    <row r="9" spans="1:8" x14ac:dyDescent="0.25">
      <c r="A9" s="6">
        <v>20.3</v>
      </c>
      <c r="B9" s="8">
        <v>20.8</v>
      </c>
      <c r="C9" s="12">
        <v>21.5</v>
      </c>
      <c r="D9" s="4">
        <f t="shared" si="0"/>
        <v>20.3</v>
      </c>
      <c r="E9">
        <f>_xlfn.RANK.AVG(D9,$D$2:$D$37,1)</f>
        <v>18</v>
      </c>
      <c r="G9" t="s">
        <v>12</v>
      </c>
      <c r="H9">
        <f>SUM(E2:E13)</f>
        <v>193</v>
      </c>
    </row>
    <row r="10" spans="1:8" x14ac:dyDescent="0.25">
      <c r="A10" s="6">
        <v>17.8</v>
      </c>
      <c r="B10" s="8">
        <v>17.5</v>
      </c>
      <c r="C10" s="12">
        <v>19.3</v>
      </c>
      <c r="D10" s="4">
        <f t="shared" si="0"/>
        <v>17.8</v>
      </c>
      <c r="E10">
        <f>_xlfn.RANK.AVG(D10,$D$2:$D$37,1)</f>
        <v>6</v>
      </c>
      <c r="G10" t="s">
        <v>13</v>
      </c>
      <c r="H10">
        <f>SUM(E14:E25)</f>
        <v>208</v>
      </c>
    </row>
    <row r="11" spans="1:8" x14ac:dyDescent="0.25">
      <c r="A11" s="6">
        <v>18.899999999999999</v>
      </c>
      <c r="B11" s="8">
        <v>16.3</v>
      </c>
      <c r="C11" s="12">
        <v>22.1</v>
      </c>
      <c r="D11" s="4">
        <f t="shared" si="0"/>
        <v>18.899999999999999</v>
      </c>
      <c r="E11">
        <f>_xlfn.RANK.AVG(D11,$D$2:$D$37,1)</f>
        <v>11</v>
      </c>
      <c r="G11" t="s">
        <v>14</v>
      </c>
      <c r="H11">
        <f>SUM(E26:E37)</f>
        <v>265</v>
      </c>
    </row>
    <row r="12" spans="1:8" x14ac:dyDescent="0.25">
      <c r="A12" s="6">
        <v>20.3</v>
      </c>
      <c r="B12" s="8">
        <v>19.3</v>
      </c>
      <c r="C12" s="12">
        <v>21.3</v>
      </c>
      <c r="D12" s="4">
        <f t="shared" si="0"/>
        <v>20.3</v>
      </c>
      <c r="E12">
        <f>_xlfn.RANK.AVG(D12,$D$2:$D$37,1)</f>
        <v>18</v>
      </c>
    </row>
    <row r="13" spans="1:8" x14ac:dyDescent="0.25">
      <c r="A13" s="6">
        <v>16.100000000000001</v>
      </c>
      <c r="B13" s="8">
        <v>17.8</v>
      </c>
      <c r="C13" s="12">
        <v>17.2</v>
      </c>
      <c r="D13" s="4">
        <f t="shared" si="0"/>
        <v>16.100000000000001</v>
      </c>
      <c r="E13">
        <f>_xlfn.RANK.AVG(D13,$D$2:$D$37,1)</f>
        <v>1</v>
      </c>
    </row>
    <row r="14" spans="1:8" x14ac:dyDescent="0.25">
      <c r="A14" s="2"/>
      <c r="B14" s="2"/>
      <c r="C14" s="1"/>
      <c r="D14" s="9">
        <f>B2</f>
        <v>20.3</v>
      </c>
      <c r="E14">
        <f>_xlfn.RANK.AVG(D14,$D$2:$D$37,1)</f>
        <v>18</v>
      </c>
      <c r="G14" s="4" t="s">
        <v>8</v>
      </c>
      <c r="H14">
        <f>12 / (H7*(H7+1))</f>
        <v>9.0090090090090089E-3</v>
      </c>
    </row>
    <row r="15" spans="1:8" x14ac:dyDescent="0.25">
      <c r="D15" s="9">
        <f>B3</f>
        <v>25</v>
      </c>
      <c r="E15">
        <f>_xlfn.RANK.AVG(D15,$D$2:$D$37,1)</f>
        <v>36</v>
      </c>
      <c r="G15" s="13" t="s">
        <v>9</v>
      </c>
      <c r="H15">
        <f>( ((H9)^2)/H4 ) + ( ((H10)^2)/H5 ) + ( ((H11)^2)/H6 )</f>
        <v>12561.5</v>
      </c>
    </row>
    <row r="16" spans="1:8" x14ac:dyDescent="0.25">
      <c r="D16" s="9">
        <f>B4</f>
        <v>20.8</v>
      </c>
      <c r="E16">
        <f>_xlfn.RANK.AVG(D16,$D$2:$D$37,1)</f>
        <v>23.5</v>
      </c>
      <c r="G16" s="14" t="s">
        <v>15</v>
      </c>
      <c r="H16">
        <f>3*(H7+1)</f>
        <v>111</v>
      </c>
    </row>
    <row r="17" spans="4:8" x14ac:dyDescent="0.25">
      <c r="D17" s="9">
        <f>B5</f>
        <v>20.7</v>
      </c>
      <c r="E17">
        <f>_xlfn.RANK.AVG(D17,$D$2:$D$37,1)</f>
        <v>22</v>
      </c>
    </row>
    <row r="18" spans="4:8" x14ac:dyDescent="0.25">
      <c r="D18" s="9">
        <f>B6</f>
        <v>20</v>
      </c>
      <c r="E18">
        <f>_xlfn.RANK.AVG(D18,$D$2:$D$37,1)</f>
        <v>15</v>
      </c>
      <c r="G18" t="s">
        <v>16</v>
      </c>
      <c r="H18">
        <f>H14*H15-H16</f>
        <v>2.1666666666666714</v>
      </c>
    </row>
    <row r="19" spans="4:8" x14ac:dyDescent="0.25">
      <c r="D19" s="9">
        <f>B7</f>
        <v>20.100000000000001</v>
      </c>
      <c r="E19">
        <f>_xlfn.RANK.AVG(D19,$D$2:$D$37,1)</f>
        <v>16</v>
      </c>
      <c r="G19" t="s">
        <v>18</v>
      </c>
      <c r="H19">
        <v>0.05</v>
      </c>
    </row>
    <row r="20" spans="4:8" x14ac:dyDescent="0.25">
      <c r="D20" s="9">
        <f>B8</f>
        <v>21.4</v>
      </c>
      <c r="E20">
        <f>_xlfn.RANK.AVG(D20,$D$2:$D$37,1)</f>
        <v>28.5</v>
      </c>
      <c r="G20" t="s">
        <v>17</v>
      </c>
      <c r="H20">
        <f>_xlfn.CHISQ.DIST.RT(H18,H2-1)</f>
        <v>0.33846542510674138</v>
      </c>
    </row>
    <row r="21" spans="4:8" x14ac:dyDescent="0.25">
      <c r="D21" s="9">
        <f>B9</f>
        <v>20.8</v>
      </c>
      <c r="E21">
        <f>_xlfn.RANK.AVG(D21,$D$2:$D$37,1)</f>
        <v>23.5</v>
      </c>
    </row>
    <row r="22" spans="4:8" x14ac:dyDescent="0.25">
      <c r="D22" s="9">
        <f>B10</f>
        <v>17.5</v>
      </c>
      <c r="E22">
        <f>_xlfn.RANK.AVG(D22,$D$2:$D$37,1)</f>
        <v>4</v>
      </c>
      <c r="G22" t="s">
        <v>19</v>
      </c>
      <c r="H22" t="str">
        <f>IF(H20&lt;=H19,"Rechazar","No rechazar")</f>
        <v>No rechazar</v>
      </c>
    </row>
    <row r="23" spans="4:8" x14ac:dyDescent="0.25">
      <c r="D23" s="9">
        <f>B11</f>
        <v>16.3</v>
      </c>
      <c r="E23">
        <f>_xlfn.RANK.AVG(D23,$D$2:$D$37,1)</f>
        <v>2</v>
      </c>
    </row>
    <row r="24" spans="4:8" x14ac:dyDescent="0.25">
      <c r="D24" s="9">
        <f>B12</f>
        <v>19.3</v>
      </c>
      <c r="E24">
        <f>_xlfn.RANK.AVG(D24,$D$2:$D$37,1)</f>
        <v>13.5</v>
      </c>
    </row>
    <row r="25" spans="4:8" x14ac:dyDescent="0.25">
      <c r="D25" s="9">
        <f>B13</f>
        <v>17.8</v>
      </c>
      <c r="E25">
        <f>_xlfn.RANK.AVG(D25,$D$2:$D$37,1)</f>
        <v>6</v>
      </c>
    </row>
    <row r="26" spans="4:8" x14ac:dyDescent="0.25">
      <c r="D26" s="10">
        <f>C2</f>
        <v>22.7</v>
      </c>
      <c r="E26">
        <f>_xlfn.RANK.AVG(D26,$D$2:$D$37,1)</f>
        <v>34</v>
      </c>
    </row>
    <row r="27" spans="4:8" x14ac:dyDescent="0.25">
      <c r="D27" s="10">
        <f>C3</f>
        <v>21.3</v>
      </c>
      <c r="E27">
        <f>_xlfn.RANK.AVG(D27,$D$2:$D$37,1)</f>
        <v>26.5</v>
      </c>
    </row>
    <row r="28" spans="4:8" x14ac:dyDescent="0.25">
      <c r="D28" s="10">
        <f>C4</f>
        <v>17.899999999999999</v>
      </c>
      <c r="E28">
        <f>_xlfn.RANK.AVG(D28,$D$2:$D$37,1)</f>
        <v>8</v>
      </c>
    </row>
    <row r="29" spans="4:8" x14ac:dyDescent="0.25">
      <c r="D29" s="10">
        <f>C5</f>
        <v>21.4</v>
      </c>
      <c r="E29">
        <f>_xlfn.RANK.AVG(D29,$D$2:$D$37,1)</f>
        <v>28.5</v>
      </c>
    </row>
    <row r="30" spans="4:8" x14ac:dyDescent="0.25">
      <c r="D30" s="10">
        <f>C6</f>
        <v>17.8</v>
      </c>
      <c r="E30">
        <f>_xlfn.RANK.AVG(D30,$D$2:$D$37,1)</f>
        <v>6</v>
      </c>
    </row>
    <row r="31" spans="4:8" x14ac:dyDescent="0.25">
      <c r="D31" s="10">
        <f>C7</f>
        <v>21.5</v>
      </c>
      <c r="E31">
        <f>_xlfn.RANK.AVG(D31,$D$2:$D$37,1)</f>
        <v>30.5</v>
      </c>
    </row>
    <row r="32" spans="4:8" x14ac:dyDescent="0.25">
      <c r="D32" s="10">
        <f>C8</f>
        <v>20.9</v>
      </c>
      <c r="E32">
        <f>_xlfn.RANK.AVG(D32,$D$2:$D$37,1)</f>
        <v>25</v>
      </c>
    </row>
    <row r="33" spans="4:5" x14ac:dyDescent="0.25">
      <c r="D33" s="10">
        <f>C9</f>
        <v>21.5</v>
      </c>
      <c r="E33">
        <f>_xlfn.RANK.AVG(D33,$D$2:$D$37,1)</f>
        <v>30.5</v>
      </c>
    </row>
    <row r="34" spans="4:5" x14ac:dyDescent="0.25">
      <c r="D34" s="10">
        <f>C10</f>
        <v>19.3</v>
      </c>
      <c r="E34">
        <f>_xlfn.RANK.AVG(D34,$D$2:$D$37,1)</f>
        <v>13.5</v>
      </c>
    </row>
    <row r="35" spans="4:5" x14ac:dyDescent="0.25">
      <c r="D35" s="10">
        <f>C11</f>
        <v>22.1</v>
      </c>
      <c r="E35">
        <f>_xlfn.RANK.AVG(D35,$D$2:$D$37,1)</f>
        <v>33</v>
      </c>
    </row>
    <row r="36" spans="4:5" x14ac:dyDescent="0.25">
      <c r="D36" s="10">
        <f>C12</f>
        <v>21.3</v>
      </c>
      <c r="E36">
        <f>_xlfn.RANK.AVG(D36,$D$2:$D$37,1)</f>
        <v>26.5</v>
      </c>
    </row>
    <row r="37" spans="4:5" x14ac:dyDescent="0.25">
      <c r="D37" s="10">
        <f>C13</f>
        <v>17.2</v>
      </c>
      <c r="E37">
        <f>_xlfn.RANK.AVG(D37,$D$2:$D$37,1)</f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89D2-96F1-4499-AC29-60E1EB667554}">
  <dimension ref="A1:H25"/>
  <sheetViews>
    <sheetView workbookViewId="0">
      <selection activeCell="H23" sqref="H23"/>
    </sheetView>
  </sheetViews>
  <sheetFormatPr defaultRowHeight="15" x14ac:dyDescent="0.25"/>
  <cols>
    <col min="1" max="1" width="6.85546875" bestFit="1" customWidth="1"/>
    <col min="2" max="2" width="6.28515625" bestFit="1" customWidth="1"/>
    <col min="3" max="3" width="5.5703125" bestFit="1" customWidth="1"/>
    <col min="4" max="4" width="7.28515625" bestFit="1" customWidth="1"/>
    <col min="6" max="6" width="11.85546875" bestFit="1" customWidth="1"/>
    <col min="8" max="8" width="13.42578125" customWidth="1"/>
  </cols>
  <sheetData>
    <row r="1" spans="1:8" x14ac:dyDescent="0.25">
      <c r="A1" s="18" t="s">
        <v>0</v>
      </c>
      <c r="B1" s="9" t="s">
        <v>1</v>
      </c>
      <c r="C1" t="s">
        <v>10</v>
      </c>
      <c r="D1" t="s">
        <v>20</v>
      </c>
    </row>
    <row r="2" spans="1:8" x14ac:dyDescent="0.25">
      <c r="A2" s="18">
        <v>19.100000000000001</v>
      </c>
      <c r="B2" s="10">
        <v>20.3</v>
      </c>
      <c r="C2" s="18">
        <f>A2</f>
        <v>19.100000000000001</v>
      </c>
      <c r="D2">
        <f>_xlfn.RANK.AVG(C2,$C$2:$C$25,1)</f>
        <v>9</v>
      </c>
      <c r="F2" t="s">
        <v>12</v>
      </c>
      <c r="G2">
        <f>SUM(D2:D13)</f>
        <v>141.5</v>
      </c>
    </row>
    <row r="3" spans="1:8" x14ac:dyDescent="0.25">
      <c r="A3" s="18">
        <v>18.100000000000001</v>
      </c>
      <c r="B3" s="10">
        <v>25</v>
      </c>
      <c r="C3" s="18">
        <f t="shared" ref="C3:C25" si="0">A3</f>
        <v>18.100000000000001</v>
      </c>
      <c r="D3">
        <f>_xlfn.RANK.AVG(C3,$C$2:$C$25,1)</f>
        <v>6</v>
      </c>
      <c r="F3" t="s">
        <v>13</v>
      </c>
      <c r="G3">
        <f>SUM(D14:D25)</f>
        <v>158.5</v>
      </c>
    </row>
    <row r="4" spans="1:8" x14ac:dyDescent="0.25">
      <c r="A4" s="18">
        <v>20.5</v>
      </c>
      <c r="B4" s="10">
        <v>20.8</v>
      </c>
      <c r="C4" s="18">
        <f t="shared" si="0"/>
        <v>20.5</v>
      </c>
      <c r="D4">
        <f>_xlfn.RANK.AVG(C4,$C$2:$C$25,1)</f>
        <v>16</v>
      </c>
    </row>
    <row r="5" spans="1:8" x14ac:dyDescent="0.25">
      <c r="A5" s="18">
        <v>18.5</v>
      </c>
      <c r="B5" s="10">
        <v>20.7</v>
      </c>
      <c r="C5" s="18">
        <f t="shared" si="0"/>
        <v>18.5</v>
      </c>
      <c r="D5">
        <f>_xlfn.RANK.AVG(C5,$C$2:$C$25,1)</f>
        <v>7</v>
      </c>
      <c r="F5" t="s">
        <v>4</v>
      </c>
      <c r="G5">
        <f>COUNT(A:A)</f>
        <v>12</v>
      </c>
    </row>
    <row r="6" spans="1:8" x14ac:dyDescent="0.25">
      <c r="A6" s="18">
        <v>22.9</v>
      </c>
      <c r="B6" s="10">
        <v>20</v>
      </c>
      <c r="C6" s="18">
        <f t="shared" si="0"/>
        <v>22.9</v>
      </c>
      <c r="D6">
        <f>_xlfn.RANK.AVG(C6,$C$2:$C$25,1)</f>
        <v>23</v>
      </c>
      <c r="F6" t="s">
        <v>5</v>
      </c>
      <c r="G6">
        <f>COUNT(B:B)</f>
        <v>12</v>
      </c>
    </row>
    <row r="7" spans="1:8" x14ac:dyDescent="0.25">
      <c r="A7" s="18">
        <v>21.7</v>
      </c>
      <c r="B7" s="10">
        <v>20.100000000000001</v>
      </c>
      <c r="C7" s="18">
        <f t="shared" si="0"/>
        <v>21.7</v>
      </c>
      <c r="D7">
        <f t="shared" ref="D3:D25" si="1">_xlfn.RANK.AVG(C7,$C$2:$C$25,1)</f>
        <v>22</v>
      </c>
    </row>
    <row r="8" spans="1:8" ht="18" x14ac:dyDescent="0.35">
      <c r="A8" s="18">
        <v>20.6</v>
      </c>
      <c r="B8" s="10">
        <v>21.4</v>
      </c>
      <c r="C8" s="18">
        <f t="shared" si="0"/>
        <v>20.6</v>
      </c>
      <c r="D8">
        <f t="shared" si="1"/>
        <v>17</v>
      </c>
      <c r="F8" s="16" t="s">
        <v>25</v>
      </c>
      <c r="G8">
        <f>(G5*(G5+G6+1))/2</f>
        <v>150</v>
      </c>
    </row>
    <row r="9" spans="1:8" ht="18" x14ac:dyDescent="0.35">
      <c r="A9" s="18">
        <v>20.3</v>
      </c>
      <c r="B9" s="10">
        <v>20.8</v>
      </c>
      <c r="C9" s="18">
        <f t="shared" si="0"/>
        <v>20.3</v>
      </c>
      <c r="D9">
        <f t="shared" si="1"/>
        <v>14</v>
      </c>
      <c r="F9" s="16" t="s">
        <v>26</v>
      </c>
      <c r="G9">
        <f>SQRT( (G5*G6*(G5+G6+1))/12)</f>
        <v>17.320508075688775</v>
      </c>
    </row>
    <row r="10" spans="1:8" x14ac:dyDescent="0.25">
      <c r="A10" s="18">
        <v>17.8</v>
      </c>
      <c r="B10" s="10">
        <v>17.5</v>
      </c>
      <c r="C10" s="18">
        <f t="shared" si="0"/>
        <v>17.8</v>
      </c>
      <c r="D10">
        <f t="shared" si="1"/>
        <v>4.5</v>
      </c>
    </row>
    <row r="11" spans="1:8" x14ac:dyDescent="0.25">
      <c r="A11" s="18">
        <v>18.899999999999999</v>
      </c>
      <c r="B11" s="10">
        <v>16.3</v>
      </c>
      <c r="C11" s="18">
        <f t="shared" si="0"/>
        <v>18.899999999999999</v>
      </c>
      <c r="D11">
        <f t="shared" si="1"/>
        <v>8</v>
      </c>
      <c r="F11" t="s">
        <v>21</v>
      </c>
      <c r="G11">
        <f>(G2-G8)/G9</f>
        <v>-0.49074772881118184</v>
      </c>
      <c r="H11" t="s">
        <v>27</v>
      </c>
    </row>
    <row r="12" spans="1:8" x14ac:dyDescent="0.25">
      <c r="A12" s="18">
        <v>20.3</v>
      </c>
      <c r="B12" s="10">
        <v>19.3</v>
      </c>
      <c r="C12" s="18">
        <f t="shared" si="0"/>
        <v>20.3</v>
      </c>
      <c r="D12">
        <f t="shared" si="1"/>
        <v>14</v>
      </c>
      <c r="F12" t="s">
        <v>22</v>
      </c>
      <c r="G12">
        <f>_xlfn.NORM.S.DIST(G11,1)</f>
        <v>0.31180244219784448</v>
      </c>
    </row>
    <row r="13" spans="1:8" x14ac:dyDescent="0.25">
      <c r="A13" s="18">
        <v>16.100000000000001</v>
      </c>
      <c r="B13" s="10">
        <v>17.8</v>
      </c>
      <c r="C13" s="18">
        <f t="shared" si="0"/>
        <v>16.100000000000001</v>
      </c>
      <c r="D13">
        <f t="shared" si="1"/>
        <v>1</v>
      </c>
      <c r="F13" t="s">
        <v>24</v>
      </c>
      <c r="G13">
        <f>0.05</f>
        <v>0.05</v>
      </c>
    </row>
    <row r="14" spans="1:8" x14ac:dyDescent="0.25">
      <c r="C14" s="10">
        <f>B2</f>
        <v>20.3</v>
      </c>
      <c r="D14">
        <f t="shared" si="1"/>
        <v>14</v>
      </c>
      <c r="F14" s="15"/>
    </row>
    <row r="15" spans="1:8" x14ac:dyDescent="0.25">
      <c r="C15" s="10">
        <f t="shared" ref="C15:C25" si="2">B3</f>
        <v>25</v>
      </c>
      <c r="D15">
        <f t="shared" si="1"/>
        <v>24</v>
      </c>
      <c r="F15" t="s">
        <v>23</v>
      </c>
      <c r="G15" t="str">
        <f>IF(G12&lt;=G13,"Rechazar","No rechazar")</f>
        <v>No rechazar</v>
      </c>
    </row>
    <row r="16" spans="1:8" x14ac:dyDescent="0.25">
      <c r="C16" s="10">
        <f t="shared" si="2"/>
        <v>20.8</v>
      </c>
      <c r="D16">
        <f t="shared" si="1"/>
        <v>19.5</v>
      </c>
    </row>
    <row r="17" spans="3:4" x14ac:dyDescent="0.25">
      <c r="C17" s="10">
        <f t="shared" si="2"/>
        <v>20.7</v>
      </c>
      <c r="D17">
        <f t="shared" si="1"/>
        <v>18</v>
      </c>
    </row>
    <row r="18" spans="3:4" x14ac:dyDescent="0.25">
      <c r="C18" s="10">
        <f t="shared" si="2"/>
        <v>20</v>
      </c>
      <c r="D18">
        <f t="shared" si="1"/>
        <v>11</v>
      </c>
    </row>
    <row r="19" spans="3:4" x14ac:dyDescent="0.25">
      <c r="C19" s="10">
        <f t="shared" si="2"/>
        <v>20.100000000000001</v>
      </c>
      <c r="D19">
        <f t="shared" si="1"/>
        <v>12</v>
      </c>
    </row>
    <row r="20" spans="3:4" x14ac:dyDescent="0.25">
      <c r="C20" s="10">
        <f t="shared" si="2"/>
        <v>21.4</v>
      </c>
      <c r="D20">
        <f t="shared" si="1"/>
        <v>21</v>
      </c>
    </row>
    <row r="21" spans="3:4" x14ac:dyDescent="0.25">
      <c r="C21" s="10">
        <f t="shared" si="2"/>
        <v>20.8</v>
      </c>
      <c r="D21">
        <f t="shared" si="1"/>
        <v>19.5</v>
      </c>
    </row>
    <row r="22" spans="3:4" x14ac:dyDescent="0.25">
      <c r="C22" s="10">
        <f t="shared" si="2"/>
        <v>17.5</v>
      </c>
      <c r="D22">
        <f t="shared" si="1"/>
        <v>3</v>
      </c>
    </row>
    <row r="23" spans="3:4" x14ac:dyDescent="0.25">
      <c r="C23" s="10">
        <f t="shared" si="2"/>
        <v>16.3</v>
      </c>
      <c r="D23">
        <f t="shared" si="1"/>
        <v>2</v>
      </c>
    </row>
    <row r="24" spans="3:4" x14ac:dyDescent="0.25">
      <c r="C24" s="10">
        <f t="shared" si="2"/>
        <v>19.3</v>
      </c>
      <c r="D24">
        <f t="shared" si="1"/>
        <v>10</v>
      </c>
    </row>
    <row r="25" spans="3:4" x14ac:dyDescent="0.25">
      <c r="C25" s="10">
        <f t="shared" si="2"/>
        <v>17.8</v>
      </c>
      <c r="D25">
        <f>_xlfn.RANK.AVG(C25,$C$2:$C$25,1)</f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F9AD-22BF-4981-87AD-325405885149}">
  <dimension ref="A1:G25"/>
  <sheetViews>
    <sheetView workbookViewId="0">
      <selection activeCell="G4" sqref="G4"/>
    </sheetView>
  </sheetViews>
  <sheetFormatPr defaultRowHeight="15" x14ac:dyDescent="0.25"/>
  <cols>
    <col min="1" max="1" width="5.5703125" bestFit="1" customWidth="1"/>
    <col min="2" max="2" width="7.140625" customWidth="1"/>
    <col min="3" max="3" width="5.5703125" bestFit="1" customWidth="1"/>
    <col min="4" max="4" width="7.28515625" bestFit="1" customWidth="1"/>
    <col min="6" max="6" width="11.85546875" bestFit="1" customWidth="1"/>
    <col min="8" max="8" width="13.42578125" customWidth="1"/>
  </cols>
  <sheetData>
    <row r="1" spans="1:7" ht="15.75" customHeight="1" x14ac:dyDescent="0.25">
      <c r="A1" s="7" t="s">
        <v>1</v>
      </c>
      <c r="B1" s="11" t="s">
        <v>2</v>
      </c>
      <c r="C1" t="s">
        <v>10</v>
      </c>
      <c r="D1" t="s">
        <v>20</v>
      </c>
    </row>
    <row r="2" spans="1:7" x14ac:dyDescent="0.25">
      <c r="A2" s="8">
        <v>20.3</v>
      </c>
      <c r="B2" s="12">
        <v>22.7</v>
      </c>
      <c r="C2" s="9">
        <f>A2</f>
        <v>20.3</v>
      </c>
      <c r="D2">
        <f>_xlfn.RANK.AVG(C2,$C$2:$C$25,1)</f>
        <v>11</v>
      </c>
      <c r="F2" t="s">
        <v>12</v>
      </c>
      <c r="G2">
        <f>SUM(D2:D13)</f>
        <v>127.5</v>
      </c>
    </row>
    <row r="3" spans="1:7" x14ac:dyDescent="0.25">
      <c r="A3" s="8">
        <v>25</v>
      </c>
      <c r="B3" s="12">
        <v>21.3</v>
      </c>
      <c r="C3" s="9">
        <f t="shared" ref="C3:C13" si="0">A3</f>
        <v>25</v>
      </c>
      <c r="D3">
        <f>_xlfn.RANK.AVG(C3,$C$2:$C$25,1)</f>
        <v>24</v>
      </c>
      <c r="F3" t="s">
        <v>13</v>
      </c>
      <c r="G3">
        <f>SUM(D14:D25)</f>
        <v>172.5</v>
      </c>
    </row>
    <row r="4" spans="1:7" x14ac:dyDescent="0.25">
      <c r="A4" s="8">
        <v>20.8</v>
      </c>
      <c r="B4" s="12">
        <v>17.899999999999999</v>
      </c>
      <c r="C4" s="9">
        <f t="shared" si="0"/>
        <v>20.8</v>
      </c>
      <c r="D4">
        <f>_xlfn.RANK.AVG(C4,$C$2:$C$25,1)</f>
        <v>13.5</v>
      </c>
    </row>
    <row r="5" spans="1:7" x14ac:dyDescent="0.25">
      <c r="A5" s="8">
        <v>20.7</v>
      </c>
      <c r="B5" s="12">
        <v>21.4</v>
      </c>
      <c r="C5" s="9">
        <f t="shared" si="0"/>
        <v>20.7</v>
      </c>
      <c r="D5">
        <f>_xlfn.RANK.AVG(C5,$C$2:$C$25,1)</f>
        <v>12</v>
      </c>
      <c r="F5" t="s">
        <v>4</v>
      </c>
      <c r="G5">
        <f>COUNT(A:A)</f>
        <v>12</v>
      </c>
    </row>
    <row r="6" spans="1:7" x14ac:dyDescent="0.25">
      <c r="A6" s="8">
        <v>20</v>
      </c>
      <c r="B6" s="12">
        <v>17.8</v>
      </c>
      <c r="C6" s="9">
        <f t="shared" si="0"/>
        <v>20</v>
      </c>
      <c r="D6">
        <f>_xlfn.RANK.AVG(C6,$C$2:$C$25,1)</f>
        <v>9</v>
      </c>
      <c r="F6" t="s">
        <v>5</v>
      </c>
      <c r="G6">
        <f>COUNT(B:B)</f>
        <v>12</v>
      </c>
    </row>
    <row r="7" spans="1:7" x14ac:dyDescent="0.25">
      <c r="A7" s="8">
        <v>20.100000000000001</v>
      </c>
      <c r="B7" s="12">
        <v>21.5</v>
      </c>
      <c r="C7" s="9">
        <f t="shared" si="0"/>
        <v>20.100000000000001</v>
      </c>
      <c r="D7">
        <f>_xlfn.RANK.AVG(C7,$C$2:$C$25,1)</f>
        <v>10</v>
      </c>
    </row>
    <row r="8" spans="1:7" ht="18" x14ac:dyDescent="0.35">
      <c r="A8" s="8">
        <v>21.4</v>
      </c>
      <c r="B8" s="12">
        <v>20.9</v>
      </c>
      <c r="C8" s="9">
        <f t="shared" si="0"/>
        <v>21.4</v>
      </c>
      <c r="D8">
        <f t="shared" ref="D8:D24" si="1">_xlfn.RANK.AVG(C8,$C$2:$C$25,1)</f>
        <v>18.5</v>
      </c>
      <c r="F8" s="16" t="s">
        <v>25</v>
      </c>
      <c r="G8">
        <f>(G5*(G5+G6+1))/2</f>
        <v>150</v>
      </c>
    </row>
    <row r="9" spans="1:7" ht="18" x14ac:dyDescent="0.35">
      <c r="A9" s="8">
        <v>20.8</v>
      </c>
      <c r="B9" s="12">
        <v>21.5</v>
      </c>
      <c r="C9" s="9">
        <f t="shared" si="0"/>
        <v>20.8</v>
      </c>
      <c r="D9">
        <f t="shared" si="1"/>
        <v>13.5</v>
      </c>
      <c r="F9" s="16" t="s">
        <v>26</v>
      </c>
      <c r="G9">
        <f>SQRT( (G5*G6*(G5+G6+1))/12)</f>
        <v>17.320508075688775</v>
      </c>
    </row>
    <row r="10" spans="1:7" x14ac:dyDescent="0.25">
      <c r="A10" s="8">
        <v>17.5</v>
      </c>
      <c r="B10" s="12">
        <v>19.3</v>
      </c>
      <c r="C10" s="9">
        <f t="shared" si="0"/>
        <v>17.5</v>
      </c>
      <c r="D10">
        <f t="shared" si="1"/>
        <v>3</v>
      </c>
    </row>
    <row r="11" spans="1:7" x14ac:dyDescent="0.25">
      <c r="A11" s="8">
        <v>16.3</v>
      </c>
      <c r="B11" s="12">
        <v>22.1</v>
      </c>
      <c r="C11" s="9">
        <f t="shared" si="0"/>
        <v>16.3</v>
      </c>
      <c r="D11">
        <f t="shared" si="1"/>
        <v>1</v>
      </c>
      <c r="F11" t="s">
        <v>21</v>
      </c>
      <c r="G11">
        <f>(G2-G8)/G9</f>
        <v>-1.2990381056766578</v>
      </c>
    </row>
    <row r="12" spans="1:7" x14ac:dyDescent="0.25">
      <c r="A12" s="8">
        <v>19.3</v>
      </c>
      <c r="B12" s="12">
        <v>21.3</v>
      </c>
      <c r="C12" s="9">
        <f t="shared" si="0"/>
        <v>19.3</v>
      </c>
      <c r="D12">
        <f t="shared" si="1"/>
        <v>7.5</v>
      </c>
      <c r="F12" t="s">
        <v>22</v>
      </c>
      <c r="G12">
        <f>_xlfn.NORM.S.DIST(G11,1)</f>
        <v>9.6965426141205346E-2</v>
      </c>
    </row>
    <row r="13" spans="1:7" x14ac:dyDescent="0.25">
      <c r="A13" s="8">
        <v>17.8</v>
      </c>
      <c r="B13" s="12">
        <v>17.2</v>
      </c>
      <c r="C13" s="9">
        <f t="shared" si="0"/>
        <v>17.8</v>
      </c>
      <c r="D13">
        <f t="shared" si="1"/>
        <v>4.5</v>
      </c>
      <c r="F13" t="s">
        <v>24</v>
      </c>
      <c r="G13">
        <f>0.05</f>
        <v>0.05</v>
      </c>
    </row>
    <row r="14" spans="1:7" x14ac:dyDescent="0.25">
      <c r="C14" s="10">
        <f>B2</f>
        <v>22.7</v>
      </c>
      <c r="D14">
        <f t="shared" si="1"/>
        <v>23</v>
      </c>
      <c r="F14" s="15"/>
    </row>
    <row r="15" spans="1:7" x14ac:dyDescent="0.25">
      <c r="C15" s="10">
        <f t="shared" ref="C15:C23" si="2">B3</f>
        <v>21.3</v>
      </c>
      <c r="D15">
        <f t="shared" si="1"/>
        <v>16.5</v>
      </c>
      <c r="F15" t="s">
        <v>23</v>
      </c>
      <c r="G15" t="str">
        <f>IF(G12&lt;=G13,"Rechazar","No rechazar")</f>
        <v>No rechazar</v>
      </c>
    </row>
    <row r="16" spans="1:7" x14ac:dyDescent="0.25">
      <c r="C16" s="10">
        <f t="shared" si="2"/>
        <v>17.899999999999999</v>
      </c>
      <c r="D16">
        <f t="shared" si="1"/>
        <v>6</v>
      </c>
    </row>
    <row r="17" spans="3:4" x14ac:dyDescent="0.25">
      <c r="C17" s="10">
        <f t="shared" si="2"/>
        <v>21.4</v>
      </c>
      <c r="D17">
        <f t="shared" si="1"/>
        <v>18.5</v>
      </c>
    </row>
    <row r="18" spans="3:4" x14ac:dyDescent="0.25">
      <c r="C18" s="10">
        <f t="shared" si="2"/>
        <v>17.8</v>
      </c>
      <c r="D18">
        <f t="shared" si="1"/>
        <v>4.5</v>
      </c>
    </row>
    <row r="19" spans="3:4" x14ac:dyDescent="0.25">
      <c r="C19" s="10">
        <f t="shared" si="2"/>
        <v>21.5</v>
      </c>
      <c r="D19">
        <f t="shared" si="1"/>
        <v>20.5</v>
      </c>
    </row>
    <row r="20" spans="3:4" x14ac:dyDescent="0.25">
      <c r="C20" s="10">
        <f t="shared" si="2"/>
        <v>20.9</v>
      </c>
      <c r="D20">
        <f t="shared" si="1"/>
        <v>15</v>
      </c>
    </row>
    <row r="21" spans="3:4" x14ac:dyDescent="0.25">
      <c r="C21" s="10">
        <f t="shared" si="2"/>
        <v>21.5</v>
      </c>
      <c r="D21">
        <f t="shared" si="1"/>
        <v>20.5</v>
      </c>
    </row>
    <row r="22" spans="3:4" x14ac:dyDescent="0.25">
      <c r="C22" s="10">
        <f t="shared" si="2"/>
        <v>19.3</v>
      </c>
      <c r="D22">
        <f t="shared" si="1"/>
        <v>7.5</v>
      </c>
    </row>
    <row r="23" spans="3:4" x14ac:dyDescent="0.25">
      <c r="C23" s="10">
        <f t="shared" si="2"/>
        <v>22.1</v>
      </c>
      <c r="D23">
        <f t="shared" si="1"/>
        <v>22</v>
      </c>
    </row>
    <row r="24" spans="3:4" x14ac:dyDescent="0.25">
      <c r="C24" s="10">
        <f>B12</f>
        <v>21.3</v>
      </c>
      <c r="D24">
        <f t="shared" si="1"/>
        <v>16.5</v>
      </c>
    </row>
    <row r="25" spans="3:4" x14ac:dyDescent="0.25">
      <c r="C25" s="10">
        <f>B13</f>
        <v>17.2</v>
      </c>
      <c r="D25">
        <f>_xlfn.RANK.AVG(C25,$C$2:$C$25,1)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mwwPC_diff</vt:lpstr>
      <vt:lpstr>KW_diff</vt:lpstr>
      <vt:lpstr>mwwCF_diff</vt:lpstr>
      <vt:lpstr>KW_pd</vt:lpstr>
      <vt:lpstr>mwwPC_pd</vt:lpstr>
      <vt:lpstr>mwwCF_pd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2020-11-15T05:43:18Z</dcterms:modified>
</cp:coreProperties>
</file>