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Algebra_Lineal_-Notas___\corto8\"/>
    </mc:Choice>
  </mc:AlternateContent>
  <xr:revisionPtr revIDLastSave="0" documentId="13_ncr:1_{4A965F10-C537-415B-945E-561164107FB3}" xr6:coauthVersionLast="45" xr6:coauthVersionMax="45" xr10:uidLastSave="{00000000-0000-0000-0000-000000000000}"/>
  <bookViews>
    <workbookView xWindow="10620" yWindow="1170" windowWidth="14130" windowHeight="14640" xr2:uid="{28334D49-58AD-574C-827F-41B038F8A2E2}"/>
  </bookViews>
  <sheets>
    <sheet name="PuertoRico" sheetId="3" r:id="rId1"/>
    <sheet name="Barri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2" i="3"/>
  <c r="C3" i="3"/>
  <c r="C4" i="3"/>
  <c r="C5" i="3"/>
  <c r="C6" i="3"/>
  <c r="C7" i="3"/>
  <c r="C8" i="3"/>
  <c r="C9" i="3"/>
  <c r="C10" i="3"/>
  <c r="C11" i="3"/>
  <c r="C12" i="3"/>
  <c r="C13" i="3"/>
  <c r="C2" i="3"/>
  <c r="I13" i="3" l="1"/>
  <c r="L10" i="3"/>
  <c r="J10" i="3" a="1"/>
  <c r="J10" i="3" s="1"/>
  <c r="D14" i="3"/>
  <c r="D15" i="3" s="1"/>
  <c r="I6" i="3" a="1"/>
  <c r="I6" i="3" s="1"/>
  <c r="I2" i="3" a="1"/>
  <c r="I2" i="3" s="1"/>
  <c r="G3" i="3"/>
  <c r="G4" i="3"/>
  <c r="G5" i="3"/>
  <c r="G6" i="3"/>
  <c r="G7" i="3"/>
  <c r="G8" i="3"/>
  <c r="G9" i="3"/>
  <c r="G10" i="3"/>
  <c r="G11" i="3"/>
  <c r="G12" i="3"/>
  <c r="G13" i="3"/>
  <c r="G2" i="3"/>
  <c r="F3" i="3" l="1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A4" i="1" l="1"/>
  <c r="A6" i="1" s="1"/>
  <c r="A7" i="1" s="1"/>
  <c r="A8" i="1" s="1"/>
  <c r="A9" i="1" s="1"/>
  <c r="A10" i="1" s="1"/>
  <c r="A11" i="1" s="1"/>
  <c r="A12" i="1" s="1"/>
  <c r="A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<sst xmlns="http://schemas.openxmlformats.org/spreadsheetml/2006/main" count="19" uniqueCount="19">
  <si>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K</t>
  </si>
  <si>
    <t>L</t>
  </si>
  <si>
    <t>Q</t>
  </si>
  <si>
    <t>Actual</t>
  </si>
  <si>
    <t>Año</t>
  </si>
  <si>
    <t>Aproximado</t>
  </si>
  <si>
    <t>Error</t>
  </si>
  <si>
    <t>A</t>
  </si>
  <si>
    <t>ln(P)</t>
  </si>
  <si>
    <t>sumsq</t>
  </si>
  <si>
    <t>EMC</t>
  </si>
  <si>
    <t>B = (A^T)A</t>
  </si>
  <si>
    <t>C = (A^T)ln(P)</t>
  </si>
  <si>
    <t>B^-1*C</t>
  </si>
  <si>
    <t>ln(P_0):</t>
  </si>
  <si>
    <t>P_0:</t>
  </si>
  <si>
    <t>r:</t>
  </si>
  <si>
    <t>a)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</si>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</sst>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70" formatCode="_(* #,##0.000000_);_(* \(#,##0.000000\);_(* &quot;-&quot;??_);_(@_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2" borderId="1" xfId="1" applyFont="1" applyFill="1" applyBorder="1" applyAlignment="1">
      <alignment horizontal="left" vertical="center" wrapText="1"/>
    </xf>
    <xf numFmtId="165" fontId="0" fillId="0" borderId="0" xfId="2" applyNumberFormat="1" applyFont="1" applyAlignment="1">
      <alignment horizontal="center"/>
    </xf>
    <xf numFmtId="0" fontId="2" fillId="0" borderId="0" xfId="1" applyAlignment="1">
      <alignment horizontal="center"/>
    </xf>
    <xf numFmtId="0" fontId="4" fillId="3" borderId="0" xfId="1" applyFont="1" applyFill="1" applyAlignment="1">
      <alignment horizontal="center"/>
    </xf>
    <xf numFmtId="0" fontId="1" fillId="0" borderId="0" xfId="1" applyFont="1"/>
    <xf numFmtId="0" fontId="2" fillId="4" borderId="0" xfId="1" applyFill="1"/>
    <xf numFmtId="170" fontId="1" fillId="0" borderId="0" xfId="1" applyNumberFormat="1" applyFont="1"/>
    <xf numFmtId="43" fontId="2" fillId="0" borderId="0" xfId="1" applyNumberFormat="1"/>
  </cellXfs>
  <cellStyles count="3">
    <cellStyle name="Comma 2" xfId="2" xr:uid="{E45652C6-A0EC-734E-A328-01DE8232D560}"/>
    <cellStyle name="Normal" xfId="0" builtinId="0"/>
    <cellStyle name="Normal 2" xfId="1" xr:uid="{0E05DF2F-A928-AB4D-94B2-82E058D54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97B2-8B16-7E42-84A3-BBEB278248E4}">
  <dimension ref="A1:L17"/>
  <sheetViews>
    <sheetView tabSelected="1" workbookViewId="0">
      <selection activeCell="C14" sqref="C14"/>
    </sheetView>
  </sheetViews>
  <sheetFormatPr defaultColWidth="8.875" defaultRowHeight="15" x14ac:dyDescent="0.25"/>
  <cols>
    <col min="1" max="1" width="5.125" style="1" bestFit="1" customWidth="1"/>
    <col min="2" max="2" width="10.5" style="1" bestFit="1" customWidth="1"/>
    <col min="3" max="3" width="16.125" style="1" customWidth="1"/>
    <col min="4" max="4" width="12" style="1" customWidth="1"/>
    <col min="5" max="16384" width="8.875" style="1"/>
  </cols>
  <sheetData>
    <row r="1" spans="1:12" x14ac:dyDescent="0.25">
      <c r="A1" s="5" t="s">
        <v>4</v>
      </c>
      <c r="B1" s="5" t="s">
        <v>3</v>
      </c>
      <c r="C1" s="6" t="s">
        <v>5</v>
      </c>
      <c r="D1" s="6" t="s">
        <v>6</v>
      </c>
      <c r="E1" s="6" t="s">
        <v>7</v>
      </c>
      <c r="G1" s="6" t="s">
        <v>8</v>
      </c>
      <c r="I1" s="6" t="s">
        <v>11</v>
      </c>
    </row>
    <row r="2" spans="1:12" ht="15.75" x14ac:dyDescent="0.25">
      <c r="A2" s="4">
        <v>1910</v>
      </c>
      <c r="B2" s="3">
        <v>1118012</v>
      </c>
      <c r="C2" s="8">
        <f>$L$10*EXP(A2*$J$11)</f>
        <v>1275667.7412286261</v>
      </c>
      <c r="D2" s="9">
        <f>B2-C2</f>
        <v>-157655.74122862611</v>
      </c>
      <c r="E2" s="1">
        <f>1</f>
        <v>1</v>
      </c>
      <c r="F2" s="1">
        <f>A2</f>
        <v>1910</v>
      </c>
      <c r="G2" s="1">
        <f>LN(B2)</f>
        <v>13.927062666092173</v>
      </c>
      <c r="I2" s="1" cm="1">
        <f t="array" ref="I2:J3">MMULT(TRANSPOSE(E2:F13),E2:F13)</f>
        <v>12</v>
      </c>
      <c r="J2" s="1">
        <v>23578</v>
      </c>
    </row>
    <row r="3" spans="1:12" ht="15.75" x14ac:dyDescent="0.25">
      <c r="A3" s="4">
        <v>1920</v>
      </c>
      <c r="B3" s="3">
        <v>1299809</v>
      </c>
      <c r="C3" s="8">
        <f t="shared" ref="C3:C13" si="0">$L$10*EXP(A3*$J$11)</f>
        <v>1427347.5022925576</v>
      </c>
      <c r="D3" s="9">
        <f t="shared" ref="D3:D13" si="1">B3-C3</f>
        <v>-127538.50229255762</v>
      </c>
      <c r="E3" s="1">
        <f>1</f>
        <v>1</v>
      </c>
      <c r="F3" s="1">
        <f t="shared" ref="F3:F13" si="2">A3</f>
        <v>1920</v>
      </c>
      <c r="G3" s="1">
        <f t="shared" ref="G3:G13" si="3">LN(B3)</f>
        <v>14.07772788856059</v>
      </c>
      <c r="I3" s="1">
        <v>23578</v>
      </c>
      <c r="J3" s="1">
        <v>46340924</v>
      </c>
    </row>
    <row r="4" spans="1:12" ht="15.75" x14ac:dyDescent="0.25">
      <c r="A4" s="4">
        <v>1930</v>
      </c>
      <c r="B4" s="3">
        <v>1543913</v>
      </c>
      <c r="C4" s="8">
        <f t="shared" si="0"/>
        <v>1597062.3277959593</v>
      </c>
      <c r="D4" s="9">
        <f t="shared" si="1"/>
        <v>-53149.327795959311</v>
      </c>
      <c r="E4" s="1">
        <f>1</f>
        <v>1</v>
      </c>
      <c r="F4" s="1">
        <f t="shared" si="2"/>
        <v>1930</v>
      </c>
      <c r="G4" s="1">
        <f t="shared" si="3"/>
        <v>14.249830660829039</v>
      </c>
    </row>
    <row r="5" spans="1:12" ht="15.75" x14ac:dyDescent="0.25">
      <c r="A5" s="4">
        <v>1940</v>
      </c>
      <c r="B5" s="3">
        <v>1869255</v>
      </c>
      <c r="C5" s="8">
        <f t="shared" si="0"/>
        <v>1786956.6274283924</v>
      </c>
      <c r="D5" s="9">
        <f t="shared" si="1"/>
        <v>82298.372571607586</v>
      </c>
      <c r="E5" s="1">
        <f>1</f>
        <v>1</v>
      </c>
      <c r="F5" s="1">
        <f t="shared" si="2"/>
        <v>1940</v>
      </c>
      <c r="G5" s="1">
        <f t="shared" si="3"/>
        <v>14.441050513728184</v>
      </c>
      <c r="I5" s="6" t="s">
        <v>12</v>
      </c>
    </row>
    <row r="6" spans="1:12" ht="15.75" x14ac:dyDescent="0.25">
      <c r="A6" s="4">
        <v>1950</v>
      </c>
      <c r="B6" s="3">
        <v>2210703</v>
      </c>
      <c r="C6" s="8">
        <f t="shared" si="0"/>
        <v>1999429.7860103424</v>
      </c>
      <c r="D6" s="9">
        <f t="shared" si="1"/>
        <v>211273.21398965758</v>
      </c>
      <c r="E6" s="1">
        <f>1</f>
        <v>1</v>
      </c>
      <c r="F6" s="1">
        <f t="shared" si="2"/>
        <v>1950</v>
      </c>
      <c r="G6" s="1">
        <f t="shared" si="3"/>
        <v>14.608821122458512</v>
      </c>
      <c r="I6" s="1" cm="1">
        <f t="array" ref="I6:I7">MMULT(TRANSPOSE(E2:F13),G2:G13)</f>
        <v>176.10026670446609</v>
      </c>
    </row>
    <row r="7" spans="1:12" ht="15.75" x14ac:dyDescent="0.25">
      <c r="A7" s="4">
        <v>1960</v>
      </c>
      <c r="B7" s="3">
        <v>2349544</v>
      </c>
      <c r="C7" s="8">
        <f t="shared" si="0"/>
        <v>2237166.4806092568</v>
      </c>
      <c r="D7" s="9">
        <f t="shared" si="1"/>
        <v>112377.51939074323</v>
      </c>
      <c r="E7" s="1">
        <f>1</f>
        <v>1</v>
      </c>
      <c r="F7" s="1">
        <f t="shared" si="2"/>
        <v>1960</v>
      </c>
      <c r="G7" s="1">
        <f t="shared" si="3"/>
        <v>14.669731824738458</v>
      </c>
      <c r="I7" s="1">
        <v>346165.90130413749</v>
      </c>
    </row>
    <row r="8" spans="1:12" ht="15.75" x14ac:dyDescent="0.25">
      <c r="A8" s="4">
        <v>1970</v>
      </c>
      <c r="B8" s="3">
        <v>2712033</v>
      </c>
      <c r="C8" s="8">
        <f t="shared" si="0"/>
        <v>2503170.6024288065</v>
      </c>
      <c r="D8" s="9">
        <f t="shared" si="1"/>
        <v>208862.39757119352</v>
      </c>
      <c r="E8" s="1">
        <f>1</f>
        <v>1</v>
      </c>
      <c r="F8" s="1">
        <f t="shared" si="2"/>
        <v>1970</v>
      </c>
      <c r="G8" s="1">
        <f t="shared" si="3"/>
        <v>14.813209096109984</v>
      </c>
    </row>
    <row r="9" spans="1:12" ht="15.75" x14ac:dyDescent="0.25">
      <c r="A9" s="4">
        <v>1980</v>
      </c>
      <c r="B9" s="3">
        <v>3196520</v>
      </c>
      <c r="C9" s="8">
        <f t="shared" si="0"/>
        <v>2800803.2120870077</v>
      </c>
      <c r="D9" s="9">
        <f t="shared" si="1"/>
        <v>395716.78791299229</v>
      </c>
      <c r="E9" s="1">
        <f>1</f>
        <v>1</v>
      </c>
      <c r="F9" s="1">
        <f t="shared" si="2"/>
        <v>1980</v>
      </c>
      <c r="G9" s="1">
        <f t="shared" si="3"/>
        <v>14.977573276012768</v>
      </c>
      <c r="I9" s="6" t="s">
        <v>13</v>
      </c>
    </row>
    <row r="10" spans="1:12" ht="15.75" x14ac:dyDescent="0.25">
      <c r="A10" s="4">
        <v>1990</v>
      </c>
      <c r="B10" s="3">
        <v>3522037</v>
      </c>
      <c r="C10" s="8">
        <f t="shared" si="0"/>
        <v>3133825.0078622075</v>
      </c>
      <c r="D10" s="9">
        <f t="shared" si="1"/>
        <v>388211.99213779252</v>
      </c>
      <c r="E10" s="1">
        <f>1</f>
        <v>1</v>
      </c>
      <c r="F10" s="1">
        <f t="shared" si="2"/>
        <v>1990</v>
      </c>
      <c r="G10" s="1">
        <f t="shared" si="3"/>
        <v>15.07455007337777</v>
      </c>
      <c r="I10" s="6" t="s">
        <v>14</v>
      </c>
      <c r="J10" s="1" cm="1">
        <f t="array" ref="J10:J11">MMULT(MINVERSE(_xlfn.ANCHORARRAY(I2)),_xlfn.ANCHORARRAY(I6))</f>
        <v>-7.3995007074408932</v>
      </c>
      <c r="K10" s="6" t="s">
        <v>15</v>
      </c>
      <c r="L10" s="1">
        <f>EXP(J10)</f>
        <v>6.1155803128815555E-4</v>
      </c>
    </row>
    <row r="11" spans="1:12" ht="15.75" x14ac:dyDescent="0.25">
      <c r="A11" s="4">
        <v>2000</v>
      </c>
      <c r="B11" s="3">
        <v>3808610</v>
      </c>
      <c r="C11" s="8">
        <f t="shared" si="0"/>
        <v>3506443.8435089439</v>
      </c>
      <c r="D11" s="9">
        <f t="shared" si="1"/>
        <v>302166.15649105608</v>
      </c>
      <c r="E11" s="1">
        <f>1</f>
        <v>1</v>
      </c>
      <c r="F11" s="1">
        <f t="shared" si="2"/>
        <v>2000</v>
      </c>
      <c r="G11" s="1">
        <f t="shared" si="3"/>
        <v>15.152774851140123</v>
      </c>
      <c r="I11" s="6" t="s">
        <v>16</v>
      </c>
      <c r="J11" s="1">
        <v>1.1234806819651055E-2</v>
      </c>
      <c r="K11" s="6"/>
    </row>
    <row r="12" spans="1:12" ht="15.75" x14ac:dyDescent="0.25">
      <c r="A12" s="4">
        <v>2010</v>
      </c>
      <c r="B12" s="3">
        <v>3725789</v>
      </c>
      <c r="C12" s="8">
        <f t="shared" si="0"/>
        <v>3923367.8960489002</v>
      </c>
      <c r="D12" s="9">
        <f t="shared" si="1"/>
        <v>-197578.89604890021</v>
      </c>
      <c r="E12" s="1">
        <f>1</f>
        <v>1</v>
      </c>
      <c r="F12" s="1">
        <f t="shared" si="2"/>
        <v>2010</v>
      </c>
      <c r="G12" s="1">
        <f t="shared" si="3"/>
        <v>15.130789199447323</v>
      </c>
    </row>
    <row r="13" spans="1:12" ht="16.5" thickBot="1" x14ac:dyDescent="0.3">
      <c r="A13" s="4">
        <v>2018</v>
      </c>
      <c r="B13" s="3">
        <v>3195153</v>
      </c>
      <c r="C13" s="8">
        <f t="shared" si="0"/>
        <v>4292326.512937516</v>
      </c>
      <c r="D13" s="9">
        <f t="shared" si="1"/>
        <v>-1097173.512937516</v>
      </c>
      <c r="E13" s="1">
        <f>1</f>
        <v>1</v>
      </c>
      <c r="F13" s="1">
        <f t="shared" si="2"/>
        <v>2018</v>
      </c>
      <c r="G13" s="1">
        <f t="shared" si="3"/>
        <v>14.977145531971155</v>
      </c>
      <c r="H13" s="6" t="s">
        <v>17</v>
      </c>
      <c r="I13" s="7" t="str">
        <f>"P ="&amp;L10&amp;"^"&amp;J11&amp; "t"</f>
        <v>P =0.000611558031288156^0.0112348068196511t</v>
      </c>
    </row>
    <row r="14" spans="1:12" ht="15.75" thickBot="1" x14ac:dyDescent="0.3">
      <c r="A14" s="2"/>
      <c r="B14" s="2"/>
      <c r="C14" s="6" t="s">
        <v>9</v>
      </c>
      <c r="D14" s="1">
        <f>SUMSQ(D2:D13)</f>
        <v>1793039705275.4961</v>
      </c>
    </row>
    <row r="15" spans="1:12" x14ac:dyDescent="0.25">
      <c r="C15" s="6" t="s">
        <v>10</v>
      </c>
      <c r="D15" s="1">
        <f>D14^0.5</f>
        <v>1339044.3253587598</v>
      </c>
    </row>
    <row r="17" spans="1:1" x14ac:dyDescent="0.25">
      <c r="A17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154A-0E80-E84D-9106-7114B86F1145}">
  <dimension ref="A1:C13"/>
  <sheetViews>
    <sheetView workbookViewId="0">
      <selection activeCell="E9" sqref="E9"/>
    </sheetView>
  </sheetViews>
  <sheetFormatPr defaultColWidth="11" defaultRowHeight="15.75" x14ac:dyDescent="0.25"/>
  <cols>
    <col min="1" max="1" width="4.125" bestFit="1" customWidth="1"/>
    <col min="2" max="2" width="3.125" bestFit="1" customWidth="1"/>
    <col min="3" max="3" width="4.1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>
        <v>10</v>
      </c>
      <c r="B2">
        <v>10</v>
      </c>
      <c r="C2">
        <v>120</v>
      </c>
    </row>
    <row r="3" spans="1:3" x14ac:dyDescent="0.25">
      <c r="A3">
        <v>10</v>
      </c>
      <c r="B3">
        <v>20</v>
      </c>
      <c r="C3">
        <v>209</v>
      </c>
    </row>
    <row r="4" spans="1:3" x14ac:dyDescent="0.25">
      <c r="A4">
        <f>A2+10</f>
        <v>20</v>
      </c>
      <c r="B4">
        <v>10</v>
      </c>
      <c r="C4">
        <v>138</v>
      </c>
    </row>
    <row r="5" spans="1:3" x14ac:dyDescent="0.25">
      <c r="A5">
        <v>20</v>
      </c>
      <c r="B5">
        <v>20</v>
      </c>
      <c r="C5">
        <v>240</v>
      </c>
    </row>
    <row r="6" spans="1:3" x14ac:dyDescent="0.25">
      <c r="A6">
        <f>A4+10</f>
        <v>30</v>
      </c>
      <c r="B6">
        <v>20</v>
      </c>
      <c r="C6">
        <v>260</v>
      </c>
    </row>
    <row r="7" spans="1:3" x14ac:dyDescent="0.25">
      <c r="A7">
        <f t="shared" ref="A7:A12" si="0">A6+10</f>
        <v>40</v>
      </c>
      <c r="B7">
        <v>20</v>
      </c>
      <c r="C7">
        <v>276</v>
      </c>
    </row>
    <row r="8" spans="1:3" x14ac:dyDescent="0.25">
      <c r="A8">
        <f t="shared" si="0"/>
        <v>50</v>
      </c>
      <c r="B8">
        <v>30</v>
      </c>
      <c r="C8">
        <v>399</v>
      </c>
    </row>
    <row r="9" spans="1:3" x14ac:dyDescent="0.25">
      <c r="A9">
        <f t="shared" si="0"/>
        <v>60</v>
      </c>
      <c r="B9">
        <v>30</v>
      </c>
      <c r="C9">
        <v>413</v>
      </c>
    </row>
    <row r="10" spans="1:3" x14ac:dyDescent="0.25">
      <c r="A10">
        <f t="shared" si="0"/>
        <v>70</v>
      </c>
      <c r="B10">
        <v>40</v>
      </c>
      <c r="C10">
        <v>537</v>
      </c>
    </row>
    <row r="11" spans="1:3" x14ac:dyDescent="0.25">
      <c r="A11">
        <f t="shared" si="0"/>
        <v>80</v>
      </c>
      <c r="B11">
        <v>40</v>
      </c>
      <c r="C11">
        <v>551</v>
      </c>
    </row>
    <row r="12" spans="1:3" x14ac:dyDescent="0.25">
      <c r="A12">
        <f t="shared" si="0"/>
        <v>90</v>
      </c>
      <c r="B12">
        <v>50</v>
      </c>
      <c r="C12">
        <v>675</v>
      </c>
    </row>
    <row r="13" spans="1:3" x14ac:dyDescent="0.25">
      <c r="A13">
        <f>A12+10</f>
        <v>100</v>
      </c>
      <c r="B13">
        <v>50</v>
      </c>
      <c r="C13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PuertoRico</vt:lpstr>
      <vt:lpstr>Barriles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CORZO</cp:lastModifiedBy>
  <dcterms:created xsi:type="dcterms:W3CDTF">2020-10-07T01:22:37Z</dcterms:created>
  <dcterms:modified xsi:type="dcterms:W3CDTF">2020-10-07T20:13:36Z</dcterms:modified>
</cp:coreProperties>
</file>