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Ejercicio\"/>
    </mc:Choice>
  </mc:AlternateContent>
  <xr:revisionPtr revIDLastSave="0" documentId="13_ncr:1_{B948C261-D8AE-4772-9D73-D7A719190334}" xr6:coauthVersionLast="45" xr6:coauthVersionMax="45" xr10:uidLastSave="{00000000-0000-0000-0000-000000000000}"/>
  <bookViews>
    <workbookView xWindow="13395" yWindow="420" windowWidth="14130" windowHeight="14640" firstSheet="1" activeTab="4" xr2:uid="{00000000-000D-0000-FFFF-FFFF00000000}"/>
  </bookViews>
  <sheets>
    <sheet name="Problema 1" sheetId="1" r:id="rId1"/>
    <sheet name="Problema 2" sheetId="2" r:id="rId2"/>
    <sheet name="Problema 3" sheetId="3" r:id="rId3"/>
    <sheet name="Problema 4" sheetId="4" r:id="rId4"/>
    <sheet name="Problem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5" l="1"/>
  <c r="G24" i="5"/>
  <c r="C13" i="5"/>
  <c r="C12" i="5"/>
  <c r="D31" i="4"/>
  <c r="D29" i="4"/>
  <c r="D28" i="4"/>
  <c r="G28" i="4"/>
  <c r="C20" i="4"/>
  <c r="C19" i="4"/>
  <c r="D38" i="3"/>
  <c r="C24" i="3"/>
  <c r="C25" i="3"/>
  <c r="C26" i="3"/>
  <c r="D44" i="2"/>
  <c r="D42" i="2"/>
  <c r="D41" i="2"/>
  <c r="C31" i="2"/>
  <c r="C32" i="2"/>
  <c r="D24" i="5" l="1"/>
  <c r="D26" i="5" s="1"/>
  <c r="D35" i="3"/>
  <c r="D36" i="3" s="1"/>
</calcChain>
</file>

<file path=xl/sharedStrings.xml><?xml version="1.0" encoding="utf-8"?>
<sst xmlns="http://schemas.openxmlformats.org/spreadsheetml/2006/main" count="76" uniqueCount="33">
  <si>
    <t>Parámetro de interés:</t>
  </si>
  <si>
    <t>Hipótesis:</t>
  </si>
  <si>
    <t>H_0:</t>
  </si>
  <si>
    <t>H_a:</t>
  </si>
  <si>
    <t>Significancia:</t>
  </si>
  <si>
    <t>DIFF1:</t>
  </si>
  <si>
    <t>DIFF2:</t>
  </si>
  <si>
    <t>µ:</t>
  </si>
  <si>
    <t>s:</t>
  </si>
  <si>
    <t>n:</t>
  </si>
  <si>
    <t>µ_d &lt;= 0</t>
  </si>
  <si>
    <t>µ_d</t>
  </si>
  <si>
    <t>µ_d &gt; 0</t>
  </si>
  <si>
    <t>Estadístico de prueba:</t>
  </si>
  <si>
    <t>t:</t>
  </si>
  <si>
    <t>valor-p:</t>
  </si>
  <si>
    <t>Rechazar si: valor-p &lt; significancia</t>
  </si>
  <si>
    <t>Conclusión:</t>
  </si>
  <si>
    <t>Con una significancia de 0.05 podemos afirmar que el tiempo de elevación del brazo después de los cambios son menores, sí fue efectivo el cambio.</t>
  </si>
  <si>
    <t>DIFF:</t>
  </si>
  <si>
    <t>Con una significancia de 0.05 podemos afirmar la diferencia de tiempo de recuperación de diapositivas y digital es mayor a 0, por ende hay diferencia significativa.</t>
  </si>
  <si>
    <t>p_1 - p_2</t>
  </si>
  <si>
    <t>p_1 - p_2 &lt;= 0</t>
  </si>
  <si>
    <t>p_1 - p_2 &gt; 0</t>
  </si>
  <si>
    <t>p_1:</t>
  </si>
  <si>
    <t>p_2:</t>
  </si>
  <si>
    <t>z:</t>
  </si>
  <si>
    <t>n_1:</t>
  </si>
  <si>
    <t>n_2:</t>
  </si>
  <si>
    <t>p barra:</t>
  </si>
  <si>
    <t>Con una significancia de 0.05 podemos afirmar que la proporción de votantes de la ciudad que ocupan la contrucción pendiente es mayor a la del condado.</t>
  </si>
  <si>
    <t xml:space="preserve">Con una significancia de 0.05 no tenemos suficiente evidencia para rechazar H_0 por ende no hay evidencia de la eficiencia  del medicamento. </t>
  </si>
  <si>
    <t>A partir de un estadístico descriptivo, se puede obtener la 'n' ideal para poder verificar en un QQ plot y con el teorema de límite central (usualmente n&lt;=30), los datos en sí no deben de ser normales, solamente las medias de los datos, con n&gt;=30 casi siempre se puede obtener una distribución normal. Por medio de un histograma se puede también chequear por normalidad.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</si>
</sst>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400050</xdr:colOff>
      <xdr:row>7</xdr:row>
      <xdr:rowOff>81711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3DE85B-B63A-4B8D-8B9F-E36ABEDBF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96050" cy="1415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551543</xdr:colOff>
      <xdr:row>27</xdr:row>
      <xdr:rowOff>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AA684E-A8E2-4BE5-B855-A11D8BF1E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57143" cy="5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114300</xdr:rowOff>
    </xdr:from>
    <xdr:to>
      <xdr:col>6</xdr:col>
      <xdr:colOff>275809</xdr:colOff>
      <xdr:row>65</xdr:row>
      <xdr:rowOff>18633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B8CD2-957F-4139-9EA8-CB6E4F0D8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067800"/>
          <a:ext cx="3323809" cy="3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551590</xdr:colOff>
      <xdr:row>13</xdr:row>
      <xdr:rowOff>161595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29BAD-CC26-4074-AAD5-FA2439138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76190" cy="2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9</xdr:col>
      <xdr:colOff>465876</xdr:colOff>
      <xdr:row>19</xdr:row>
      <xdr:rowOff>190357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1C90A-7AB0-48E6-BFC6-8F4690AD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6790476" cy="11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342061</xdr:colOff>
      <xdr:row>13</xdr:row>
      <xdr:rowOff>133024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BF262D-D37B-4CD6-881B-457CBB0A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4286" cy="2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389678</xdr:colOff>
      <xdr:row>8</xdr:row>
      <xdr:rowOff>161714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F2D70F-3232-45F8-8679-B547F3FE7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1428" cy="1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M12"/>
  <sheetViews>
    <sheetView workbookViewId="0">
      <selection activeCell="D13" sqref="D13"/>
    </sheetView>
  </sheetViews>
  <sheetFormatPr defaultRowHeight="15" x14ac:dyDescent="0.25"/>
  <sheetData>
    <row r="10" spans="1:13" x14ac:dyDescent="0.25">
      <c r="A10" s="4" t="s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mergeCells count="1">
    <mergeCell ref="A10:M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5707-0B64-42A4-80C0-B148A90F6BEB}">
  <dimension ref="B29:L47"/>
  <sheetViews>
    <sheetView topLeftCell="A16" workbookViewId="0">
      <selection activeCell="D44" sqref="D44"/>
    </sheetView>
  </sheetViews>
  <sheetFormatPr defaultRowHeight="15" x14ac:dyDescent="0.25"/>
  <sheetData>
    <row r="29" spans="2:10" x14ac:dyDescent="0.25">
      <c r="B29" t="s">
        <v>5</v>
      </c>
      <c r="C29">
        <v>3</v>
      </c>
      <c r="D29">
        <v>-4</v>
      </c>
      <c r="E29">
        <v>8</v>
      </c>
      <c r="F29">
        <v>4</v>
      </c>
      <c r="G29">
        <v>6</v>
      </c>
      <c r="H29">
        <v>19</v>
      </c>
      <c r="I29">
        <v>4</v>
      </c>
      <c r="J29">
        <v>3</v>
      </c>
    </row>
    <row r="30" spans="2:10" x14ac:dyDescent="0.25">
      <c r="B30" t="s">
        <v>6</v>
      </c>
      <c r="C30">
        <v>16</v>
      </c>
      <c r="D30">
        <v>13</v>
      </c>
      <c r="E30">
        <v>2</v>
      </c>
      <c r="F30">
        <v>22</v>
      </c>
      <c r="G30">
        <v>0</v>
      </c>
      <c r="H30">
        <v>12</v>
      </c>
      <c r="I30">
        <v>-9</v>
      </c>
      <c r="J30">
        <v>9</v>
      </c>
    </row>
    <row r="31" spans="2:10" x14ac:dyDescent="0.25">
      <c r="B31" t="s">
        <v>7</v>
      </c>
      <c r="C31">
        <f>AVERAGE(C29:J30)</f>
        <v>6.75</v>
      </c>
    </row>
    <row r="32" spans="2:10" x14ac:dyDescent="0.25">
      <c r="B32" t="s">
        <v>8</v>
      </c>
      <c r="C32">
        <f>_xlfn.STDEV.S(C29:J30)</f>
        <v>8.2340755400955601</v>
      </c>
    </row>
    <row r="33" spans="2:12" x14ac:dyDescent="0.25">
      <c r="B33" t="s">
        <v>9</v>
      </c>
      <c r="C33">
        <v>16</v>
      </c>
    </row>
    <row r="35" spans="2:12" x14ac:dyDescent="0.25">
      <c r="B35" s="2" t="s">
        <v>0</v>
      </c>
      <c r="D35" t="s">
        <v>11</v>
      </c>
    </row>
    <row r="36" spans="2:12" x14ac:dyDescent="0.25">
      <c r="B36" s="2" t="s">
        <v>1</v>
      </c>
    </row>
    <row r="37" spans="2:12" x14ac:dyDescent="0.25">
      <c r="C37" t="s">
        <v>2</v>
      </c>
      <c r="D37" t="s">
        <v>10</v>
      </c>
    </row>
    <row r="38" spans="2:12" x14ac:dyDescent="0.25">
      <c r="C38" t="s">
        <v>3</v>
      </c>
      <c r="D38" t="s">
        <v>12</v>
      </c>
    </row>
    <row r="39" spans="2:12" x14ac:dyDescent="0.25">
      <c r="B39" s="2" t="s">
        <v>4</v>
      </c>
      <c r="D39">
        <v>0.05</v>
      </c>
    </row>
    <row r="40" spans="2:12" x14ac:dyDescent="0.25">
      <c r="B40" s="2" t="s">
        <v>13</v>
      </c>
    </row>
    <row r="41" spans="2:12" x14ac:dyDescent="0.25">
      <c r="C41" t="s">
        <v>14</v>
      </c>
      <c r="D41">
        <f>(C31-0)/(C32/SQRT(C33))</f>
        <v>3.2790566310115068</v>
      </c>
    </row>
    <row r="42" spans="2:12" x14ac:dyDescent="0.25">
      <c r="C42" t="s">
        <v>15</v>
      </c>
      <c r="D42">
        <f>_xlfn.T.DIST.RT(D41,C33-1)</f>
        <v>2.5360397286543681E-3</v>
      </c>
    </row>
    <row r="43" spans="2:12" x14ac:dyDescent="0.25">
      <c r="C43" t="s">
        <v>16</v>
      </c>
    </row>
    <row r="44" spans="2:12" x14ac:dyDescent="0.25">
      <c r="D44" t="str">
        <f>IF(D42&lt;D39,"RECHAZAR","NO RECHAZAR")</f>
        <v>RECHAZAR</v>
      </c>
    </row>
    <row r="45" spans="2:12" x14ac:dyDescent="0.25">
      <c r="B45" s="2" t="s">
        <v>17</v>
      </c>
    </row>
    <row r="46" spans="2:12" x14ac:dyDescent="0.25">
      <c r="C46" s="4" t="s">
        <v>18</v>
      </c>
      <c r="D46" s="4"/>
      <c r="E46" s="4"/>
      <c r="F46" s="4"/>
      <c r="G46" s="4"/>
      <c r="H46" s="4"/>
      <c r="I46" s="4"/>
      <c r="J46" s="4"/>
      <c r="K46" s="4"/>
      <c r="L46" s="4"/>
    </row>
    <row r="47" spans="2:12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</row>
  </sheetData>
  <mergeCells count="1">
    <mergeCell ref="C46:L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FAED-61C2-4E37-B054-6116DED888DD}">
  <dimension ref="B23:O41"/>
  <sheetViews>
    <sheetView topLeftCell="A23" workbookViewId="0">
      <selection activeCell="F46" sqref="F46"/>
    </sheetView>
  </sheetViews>
  <sheetFormatPr defaultRowHeight="15" x14ac:dyDescent="0.25"/>
  <cols>
    <col min="4" max="4" width="21.7109375" customWidth="1"/>
  </cols>
  <sheetData>
    <row r="23" spans="2:15" x14ac:dyDescent="0.25">
      <c r="B23" t="s">
        <v>19</v>
      </c>
      <c r="C23">
        <v>5</v>
      </c>
      <c r="D23">
        <v>16</v>
      </c>
      <c r="E23">
        <v>25</v>
      </c>
      <c r="F23">
        <v>10</v>
      </c>
      <c r="G23">
        <v>10</v>
      </c>
      <c r="H23">
        <v>10</v>
      </c>
      <c r="I23">
        <v>28</v>
      </c>
      <c r="J23">
        <v>46</v>
      </c>
      <c r="K23">
        <v>25</v>
      </c>
      <c r="L23">
        <v>38</v>
      </c>
      <c r="M23">
        <v>14</v>
      </c>
      <c r="N23">
        <v>23</v>
      </c>
      <c r="O23">
        <v>14</v>
      </c>
    </row>
    <row r="24" spans="2:15" x14ac:dyDescent="0.25">
      <c r="B24" t="s">
        <v>7</v>
      </c>
      <c r="C24">
        <f>AVERAGE(C23:O23)</f>
        <v>20.307692307692307</v>
      </c>
    </row>
    <row r="25" spans="2:15" x14ac:dyDescent="0.25">
      <c r="B25" t="s">
        <v>9</v>
      </c>
      <c r="C25">
        <f>COUNT(C23:O23)</f>
        <v>13</v>
      </c>
    </row>
    <row r="26" spans="2:15" x14ac:dyDescent="0.25">
      <c r="B26" t="s">
        <v>8</v>
      </c>
      <c r="C26">
        <f>_xlfn.STDEV.S(C23:O23)</f>
        <v>12.023481299694467</v>
      </c>
    </row>
    <row r="29" spans="2:15" x14ac:dyDescent="0.25">
      <c r="B29" s="2" t="s">
        <v>0</v>
      </c>
      <c r="D29" t="s">
        <v>11</v>
      </c>
    </row>
    <row r="30" spans="2:15" x14ac:dyDescent="0.25">
      <c r="B30" s="2" t="s">
        <v>1</v>
      </c>
    </row>
    <row r="31" spans="2:15" x14ac:dyDescent="0.25">
      <c r="C31" t="s">
        <v>2</v>
      </c>
      <c r="D31" t="s">
        <v>10</v>
      </c>
    </row>
    <row r="32" spans="2:15" x14ac:dyDescent="0.25">
      <c r="C32" t="s">
        <v>3</v>
      </c>
      <c r="D32" t="s">
        <v>12</v>
      </c>
    </row>
    <row r="33" spans="2:12" x14ac:dyDescent="0.25">
      <c r="B33" s="2" t="s">
        <v>4</v>
      </c>
      <c r="D33">
        <v>0.05</v>
      </c>
    </row>
    <row r="34" spans="2:12" x14ac:dyDescent="0.25">
      <c r="B34" s="2" t="s">
        <v>13</v>
      </c>
    </row>
    <row r="35" spans="2:12" x14ac:dyDescent="0.25">
      <c r="C35" t="s">
        <v>14</v>
      </c>
      <c r="D35">
        <f>(C24-0)/(C26/SQRT(C25))</f>
        <v>6.0897858179885782</v>
      </c>
    </row>
    <row r="36" spans="2:12" x14ac:dyDescent="0.25">
      <c r="C36" t="s">
        <v>15</v>
      </c>
      <c r="D36" s="3">
        <f>_xlfn.T.DIST.RT(D35,C25-1)</f>
        <v>2.7098316176028213E-5</v>
      </c>
    </row>
    <row r="37" spans="2:12" x14ac:dyDescent="0.25">
      <c r="C37" t="s">
        <v>16</v>
      </c>
    </row>
    <row r="38" spans="2:12" x14ac:dyDescent="0.25">
      <c r="D38" t="str">
        <f>IF(D36&lt;D33,"RECHAZAR","NO RECHAZAR")</f>
        <v>RECHAZAR</v>
      </c>
    </row>
    <row r="39" spans="2:12" x14ac:dyDescent="0.25">
      <c r="B39" s="2" t="s">
        <v>17</v>
      </c>
    </row>
    <row r="40" spans="2:12" x14ac:dyDescent="0.25">
      <c r="C40" s="4" t="s">
        <v>20</v>
      </c>
      <c r="D40" s="4"/>
      <c r="E40" s="4"/>
      <c r="F40" s="4"/>
      <c r="G40" s="4"/>
      <c r="H40" s="4"/>
      <c r="I40" s="4"/>
      <c r="J40" s="4"/>
      <c r="K40" s="4"/>
      <c r="L40" s="4"/>
    </row>
    <row r="41" spans="2:12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</row>
  </sheetData>
  <mergeCells count="1">
    <mergeCell ref="C40:L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39D5-72C2-4AAE-BDA9-CE8B53661082}">
  <dimension ref="B19:L34"/>
  <sheetViews>
    <sheetView topLeftCell="A5" workbookViewId="0">
      <selection activeCell="E30" sqref="E30"/>
    </sheetView>
  </sheetViews>
  <sheetFormatPr defaultRowHeight="15" x14ac:dyDescent="0.25"/>
  <cols>
    <col min="3" max="3" width="10.85546875" customWidth="1"/>
    <col min="4" max="4" width="11.5703125" bestFit="1" customWidth="1"/>
  </cols>
  <sheetData>
    <row r="19" spans="2:7" x14ac:dyDescent="0.25">
      <c r="B19" s="1" t="s">
        <v>24</v>
      </c>
      <c r="C19">
        <f>120/200</f>
        <v>0.6</v>
      </c>
    </row>
    <row r="20" spans="2:7" x14ac:dyDescent="0.25">
      <c r="B20" s="1" t="s">
        <v>25</v>
      </c>
      <c r="C20">
        <f>240/500</f>
        <v>0.48</v>
      </c>
    </row>
    <row r="21" spans="2:7" x14ac:dyDescent="0.25">
      <c r="B21" s="1" t="s">
        <v>27</v>
      </c>
      <c r="C21">
        <v>200</v>
      </c>
      <c r="D21" s="1" t="s">
        <v>28</v>
      </c>
      <c r="E21">
        <v>500</v>
      </c>
    </row>
    <row r="22" spans="2:7" x14ac:dyDescent="0.25">
      <c r="B22" s="2" t="s">
        <v>0</v>
      </c>
      <c r="D22" t="s">
        <v>21</v>
      </c>
    </row>
    <row r="23" spans="2:7" x14ac:dyDescent="0.25">
      <c r="B23" s="2" t="s">
        <v>1</v>
      </c>
    </row>
    <row r="24" spans="2:7" x14ac:dyDescent="0.25">
      <c r="C24" t="s">
        <v>2</v>
      </c>
      <c r="D24" t="s">
        <v>22</v>
      </c>
    </row>
    <row r="25" spans="2:7" x14ac:dyDescent="0.25">
      <c r="C25" t="s">
        <v>3</v>
      </c>
      <c r="D25" t="s">
        <v>23</v>
      </c>
    </row>
    <row r="26" spans="2:7" x14ac:dyDescent="0.25">
      <c r="B26" s="2" t="s">
        <v>4</v>
      </c>
      <c r="D26">
        <v>0.05</v>
      </c>
    </row>
    <row r="27" spans="2:7" x14ac:dyDescent="0.25">
      <c r="B27" s="2" t="s">
        <v>13</v>
      </c>
    </row>
    <row r="28" spans="2:7" x14ac:dyDescent="0.25">
      <c r="C28" t="s">
        <v>26</v>
      </c>
      <c r="D28">
        <f>(C19-C20)/(SQRT(G28*(1-G28)*(1/C21+1/E21)))</f>
        <v>2.8697202159177571</v>
      </c>
      <c r="F28" t="s">
        <v>29</v>
      </c>
      <c r="G28">
        <f xml:space="preserve"> (C21*C19 + E21*C20)  /  (C21+E21)</f>
        <v>0.51428571428571423</v>
      </c>
    </row>
    <row r="29" spans="2:7" x14ac:dyDescent="0.25">
      <c r="C29" t="s">
        <v>15</v>
      </c>
      <c r="D29" s="3">
        <f>1-_xlfn.NORM.S.DIST(D28,1)</f>
        <v>2.0541757121497195E-3</v>
      </c>
    </row>
    <row r="30" spans="2:7" x14ac:dyDescent="0.25">
      <c r="C30" t="s">
        <v>16</v>
      </c>
    </row>
    <row r="31" spans="2:7" x14ac:dyDescent="0.25">
      <c r="D31" t="str">
        <f>IF(D29&lt;D26,"RECHAZAR","NO RECHAZAR")</f>
        <v>RECHAZAR</v>
      </c>
    </row>
    <row r="32" spans="2:7" x14ac:dyDescent="0.25">
      <c r="B32" s="2" t="s">
        <v>17</v>
      </c>
    </row>
    <row r="33" spans="3:12" x14ac:dyDescent="0.25">
      <c r="C33" s="4" t="s">
        <v>30</v>
      </c>
      <c r="D33" s="4"/>
      <c r="E33" s="4"/>
      <c r="F33" s="4"/>
      <c r="G33" s="4"/>
      <c r="H33" s="4"/>
      <c r="I33" s="4"/>
      <c r="J33" s="4"/>
      <c r="K33" s="4"/>
      <c r="L33" s="4"/>
    </row>
    <row r="34" spans="3:12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</row>
  </sheetData>
  <mergeCells count="1">
    <mergeCell ref="C33:L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6474-C727-4CBB-8FF9-B3896C2BD65B}">
  <dimension ref="B12:L29"/>
  <sheetViews>
    <sheetView tabSelected="1" workbookViewId="0">
      <selection activeCell="C28" sqref="C28:L29"/>
    </sheetView>
  </sheetViews>
  <sheetFormatPr defaultRowHeight="15" x14ac:dyDescent="0.25"/>
  <cols>
    <col min="4" max="4" width="13.42578125" customWidth="1"/>
  </cols>
  <sheetData>
    <row r="12" spans="2:3" x14ac:dyDescent="0.25">
      <c r="B12" t="s">
        <v>24</v>
      </c>
      <c r="C12">
        <f>29/120</f>
        <v>0.24166666666666667</v>
      </c>
    </row>
    <row r="13" spans="2:3" x14ac:dyDescent="0.25">
      <c r="B13" t="s">
        <v>25</v>
      </c>
      <c r="C13">
        <f>56/280</f>
        <v>0.2</v>
      </c>
    </row>
    <row r="14" spans="2:3" x14ac:dyDescent="0.25">
      <c r="B14" t="s">
        <v>27</v>
      </c>
      <c r="C14">
        <v>120</v>
      </c>
    </row>
    <row r="15" spans="2:3" x14ac:dyDescent="0.25">
      <c r="B15" t="s">
        <v>28</v>
      </c>
      <c r="C15">
        <v>280</v>
      </c>
    </row>
    <row r="17" spans="2:12" x14ac:dyDescent="0.25">
      <c r="B17" s="2" t="s">
        <v>0</v>
      </c>
      <c r="D17" t="s">
        <v>21</v>
      </c>
    </row>
    <row r="18" spans="2:12" x14ac:dyDescent="0.25">
      <c r="B18" s="2" t="s">
        <v>1</v>
      </c>
    </row>
    <row r="19" spans="2:12" x14ac:dyDescent="0.25">
      <c r="C19" t="s">
        <v>2</v>
      </c>
      <c r="D19" t="s">
        <v>22</v>
      </c>
    </row>
    <row r="20" spans="2:12" x14ac:dyDescent="0.25">
      <c r="C20" t="s">
        <v>3</v>
      </c>
      <c r="D20" t="s">
        <v>23</v>
      </c>
    </row>
    <row r="21" spans="2:12" x14ac:dyDescent="0.25">
      <c r="B21" s="2" t="s">
        <v>4</v>
      </c>
      <c r="D21">
        <v>0.05</v>
      </c>
    </row>
    <row r="22" spans="2:12" x14ac:dyDescent="0.25">
      <c r="B22" s="2" t="s">
        <v>13</v>
      </c>
    </row>
    <row r="23" spans="2:12" x14ac:dyDescent="0.25">
      <c r="C23" t="s">
        <v>26</v>
      </c>
      <c r="D23">
        <f>(C12-C13)/(SQRT(G24*(1-G24)*((1/C14)+(1/C15))))</f>
        <v>0.93352005601867305</v>
      </c>
    </row>
    <row r="24" spans="2:12" x14ac:dyDescent="0.25">
      <c r="C24" t="s">
        <v>15</v>
      </c>
      <c r="D24" s="3">
        <f>1-_xlfn.NORM.S.DIST(D23,1)</f>
        <v>0.17527576006664203</v>
      </c>
      <c r="F24" t="s">
        <v>29</v>
      </c>
      <c r="G24">
        <f>(C14*C12+C15*C13)/(C14+C15)</f>
        <v>0.21249999999999999</v>
      </c>
    </row>
    <row r="25" spans="2:12" x14ac:dyDescent="0.25">
      <c r="C25" t="s">
        <v>16</v>
      </c>
    </row>
    <row r="26" spans="2:12" x14ac:dyDescent="0.25">
      <c r="D26" t="str">
        <f>IF(D24&lt;D21,"RECHAZAR","NO RECHAZAR")</f>
        <v>NO RECHAZAR</v>
      </c>
    </row>
    <row r="27" spans="2:12" x14ac:dyDescent="0.25">
      <c r="B27" s="2" t="s">
        <v>17</v>
      </c>
    </row>
    <row r="28" spans="2:12" x14ac:dyDescent="0.25"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</row>
  </sheetData>
  <mergeCells count="1">
    <mergeCell ref="C28:L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Problema 1</vt:lpstr>
      <vt:lpstr>Problema 2</vt:lpstr>
      <vt:lpstr>Problema 3</vt:lpstr>
      <vt:lpstr>Problema 4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2020-09-09T14:50:21Z</dcterms:modified>
</cp:coreProperties>
</file>