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Administracion_Financiera_I_-Notas___\Tarea\"/>
    </mc:Choice>
  </mc:AlternateContent>
  <xr:revisionPtr revIDLastSave="0" documentId="13_ncr:1_{3E5C24EB-09F5-4E3F-93FB-479613B9A9B1}" xr6:coauthVersionLast="45" xr6:coauthVersionMax="45" xr10:uidLastSave="{00000000-0000-0000-0000-000000000000}"/>
  <bookViews>
    <workbookView xWindow="1560" yWindow="1560" windowWidth="15075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E55" i="1"/>
  <c r="C55" i="1"/>
  <c r="C54" i="1"/>
  <c r="E51" i="1"/>
  <c r="E50" i="1"/>
  <c r="C51" i="1"/>
  <c r="C50" i="1"/>
  <c r="E42" i="1"/>
  <c r="C42" i="1"/>
  <c r="C39" i="1"/>
  <c r="E39" i="1"/>
  <c r="E43" i="1"/>
  <c r="E46" i="1"/>
  <c r="E47" i="1"/>
  <c r="C47" i="1"/>
  <c r="C46" i="1"/>
  <c r="C43" i="1"/>
  <c r="E38" i="1"/>
  <c r="E35" i="1"/>
  <c r="E34" i="1"/>
  <c r="C38" i="1"/>
  <c r="C35" i="1"/>
  <c r="C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G28" authorId="0" shapeId="0" xr:uid="{FBCFE504-58EE-48FC-874A-478D1E12630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En general la mayoría de las razones disminuyeron, las ventas disminuyeron y esto significa que la empresa está peor de lo que estaba, también aumentaron un poco las deudas y esto es malo también para la empresa.</t>
        </r>
      </text>
    </comment>
    <comment ref="F34" authorId="0" shapeId="0" xr:uid="{FED118D5-1176-4458-B13B-42DF054555C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Disminuyó la capacidad de afrontar deudas.</t>
        </r>
      </text>
    </comment>
    <comment ref="F35" authorId="0" shapeId="0" xr:uid="{CC90CF99-44E1-4637-ABBF-CF4DD682B18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Disminuyó la capacidad de pago a CP sin contar inventario.</t>
        </r>
      </text>
    </comment>
    <comment ref="F38" authorId="0" shapeId="0" xr:uid="{51CAD387-95E2-400F-B474-9EE6240312B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Menos significa que las ventas han disminuido.</t>
        </r>
      </text>
    </comment>
    <comment ref="F39" authorId="0" shapeId="0" xr:uid="{9AB05AA0-9348-49EF-A8D2-2A271E808EC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El rendimiento disminuyó, están haciendo mal uso de los activos totales y esto afecta las ventas.</t>
        </r>
      </text>
    </comment>
    <comment ref="F42" authorId="0" shapeId="0" xr:uid="{3FF25FB4-CB41-490C-B32F-37FBBB24BEB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Hubo menos rotación, osea menos ventas.</t>
        </r>
      </text>
    </comment>
    <comment ref="F43" authorId="0" shapeId="0" xr:uid="{FFBEB258-F3CC-4D96-8A73-7628A01D04FD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Disminuyeron los pagos de los clientes a sus deudas pendientes.</t>
        </r>
      </text>
    </comment>
    <comment ref="F46" authorId="0" shapeId="0" xr:uid="{E5A339B9-79D2-4E51-980E-0164630D6F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La deuda aumentó, tienen más pasivos, pero no es un cambio tan drástico.</t>
        </r>
      </text>
    </comment>
    <comment ref="F47" authorId="0" shapeId="0" xr:uid="{7A40A679-505C-48F8-BB7A-1851896F9CD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La capacidad de pagar intereses disminuyó mas no significativamente.</t>
        </r>
      </text>
    </comment>
    <comment ref="F50" authorId="0" shapeId="0" xr:uid="{DB52DC41-259C-4DCA-8527-CCD8D60CCB8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Disminuyó, la cantidad para los accionistas es menor, esto es malo.</t>
        </r>
      </text>
    </comment>
    <comment ref="F51" authorId="0" shapeId="0" xr:uid="{76CFD53B-96EA-4B64-B1A5-F5444B4723F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Disminuyó la capacidad para generar utilidad en operación. </t>
        </r>
      </text>
    </comment>
    <comment ref="F54" authorId="0" shapeId="0" xr:uid="{866969EE-7613-4F63-B9B3-49C1A094D14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Disminuyó, esto quiere decir que tiene bajo rendimiento para generar ventas.
</t>
        </r>
      </text>
    </comment>
    <comment ref="F55" authorId="0" shapeId="0" xr:uid="{7C25CA37-BBEC-487A-826E-4F86D512BB3D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Disminuyó el rendimiento de capital para generar ventas.</t>
        </r>
      </text>
    </comment>
  </commentList>
</comments>
</file>

<file path=xl/sharedStrings.xml><?xml version="1.0" encoding="utf-8"?>
<sst xmlns="http://schemas.openxmlformats.org/spreadsheetml/2006/main" count="56" uniqueCount="45">
  <si>
    <t>Activos</t>
  </si>
  <si>
    <t>Efectivo</t>
  </si>
  <si>
    <t>Cuentas por cobrar</t>
  </si>
  <si>
    <t>Inventarios</t>
  </si>
  <si>
    <t>Total activos circulantes</t>
  </si>
  <si>
    <t>Planta y equipo</t>
  </si>
  <si>
    <t>Depreciación acumulada</t>
  </si>
  <si>
    <t>Activos Fijos Netos</t>
  </si>
  <si>
    <t>Total activos</t>
  </si>
  <si>
    <t>Pasivo y capital contable</t>
  </si>
  <si>
    <t>Cuentas por pagar</t>
  </si>
  <si>
    <t>Documentos por pagar</t>
  </si>
  <si>
    <t>Gastos devengados</t>
  </si>
  <si>
    <t>Total pasivo circulantes</t>
  </si>
  <si>
    <t>Bonos a largo plazo</t>
  </si>
  <si>
    <t>Total Pasivo</t>
  </si>
  <si>
    <t>Capital común</t>
  </si>
  <si>
    <t>Utilidades retenidas</t>
  </si>
  <si>
    <t>Total capital contable</t>
  </si>
  <si>
    <t>Total pasivos y capital contable</t>
  </si>
  <si>
    <t>RAZONES DE LIQUIDEZ</t>
  </si>
  <si>
    <t>PRUEBA DE ÁCIDO</t>
  </si>
  <si>
    <t>RAZON CIRCULANTE</t>
  </si>
  <si>
    <t>RAZON DE ROTACIÓN DE ACTIVOS FIJOS</t>
  </si>
  <si>
    <t>RAZON DE ROTACIÓN DE ACTIVOS TOTALES</t>
  </si>
  <si>
    <t>RAZÓN DE DÍAS PENDIENTES DE COBRO</t>
  </si>
  <si>
    <t>ROTACIÓN DE INVENTARIOS</t>
  </si>
  <si>
    <t>DÍAS DE VENTA</t>
  </si>
  <si>
    <t>RAZONES DE ENDEUDAMIENTO</t>
  </si>
  <si>
    <t>RAZÓN DE DEUDA</t>
  </si>
  <si>
    <t>RAZÓN DE COBERTURA DE INTERESES</t>
  </si>
  <si>
    <t>RAZONES DE RENTABILIDAD</t>
  </si>
  <si>
    <t>MARGEN DE UTILIDAD SOBRE VENTAS</t>
  </si>
  <si>
    <t xml:space="preserve">RAZÓN DE RENTABILIDAD </t>
  </si>
  <si>
    <t>RENTABILIDAD</t>
  </si>
  <si>
    <t>RENDIMIENTO SOBRE ACTIVOS</t>
  </si>
  <si>
    <t>RENDIMIENTO SOBRE CAPITAL</t>
  </si>
  <si>
    <t>RAZONES DE ACTIVOS</t>
  </si>
  <si>
    <t>Ventas</t>
  </si>
  <si>
    <t>Costo de v</t>
  </si>
  <si>
    <t>EBIT</t>
  </si>
  <si>
    <t>Gastos por interes</t>
  </si>
  <si>
    <t>Utilidad neta</t>
  </si>
  <si>
    <t>Comentario</t>
  </si>
  <si>
    <t>COMENTARIO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</si>
</sst>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1" xfId="1" applyFont="1" applyBorder="1"/>
    <xf numFmtId="0" fontId="1" fillId="0" borderId="4" xfId="1" applyBorder="1"/>
    <xf numFmtId="0" fontId="3" fillId="0" borderId="3" xfId="1" applyFont="1" applyBorder="1"/>
    <xf numFmtId="0" fontId="3" fillId="0" borderId="5" xfId="1" applyFont="1" applyBorder="1"/>
    <xf numFmtId="0" fontId="2" fillId="0" borderId="6" xfId="1" applyFont="1" applyBorder="1"/>
    <xf numFmtId="0" fontId="1" fillId="0" borderId="0" xfId="1" applyBorder="1"/>
    <xf numFmtId="0" fontId="1" fillId="0" borderId="7" xfId="1" applyBorder="1"/>
    <xf numFmtId="0" fontId="1" fillId="0" borderId="6" xfId="1" applyBorder="1"/>
    <xf numFmtId="0" fontId="1" fillId="0" borderId="8" xfId="1" applyBorder="1"/>
    <xf numFmtId="0" fontId="1" fillId="0" borderId="9" xfId="1" applyBorder="1"/>
    <xf numFmtId="0" fontId="3" fillId="0" borderId="10" xfId="1" applyFont="1" applyBorder="1"/>
    <xf numFmtId="0" fontId="1" fillId="0" borderId="11" xfId="1" applyBorder="1"/>
    <xf numFmtId="0" fontId="1" fillId="0" borderId="0" xfId="1" applyFont="1" applyBorder="1"/>
    <xf numFmtId="0" fontId="1" fillId="0" borderId="7" xfId="1" applyFont="1" applyBorder="1"/>
    <xf numFmtId="0" fontId="4" fillId="0" borderId="6" xfId="1" applyFont="1" applyBorder="1"/>
    <xf numFmtId="0" fontId="1" fillId="0" borderId="9" xfId="1" applyFont="1" applyBorder="1"/>
    <xf numFmtId="0" fontId="5" fillId="0" borderId="6" xfId="1" applyFont="1" applyBorder="1"/>
    <xf numFmtId="0" fontId="2" fillId="0" borderId="0" xfId="1" applyFont="1" applyBorder="1"/>
    <xf numFmtId="0" fontId="2" fillId="0" borderId="7" xfId="1" applyFont="1" applyBorder="1"/>
    <xf numFmtId="0" fontId="6" fillId="0" borderId="12" xfId="1" applyFont="1" applyBorder="1"/>
    <xf numFmtId="0" fontId="1" fillId="0" borderId="13" xfId="1" applyFont="1" applyBorder="1"/>
    <xf numFmtId="0" fontId="1" fillId="0" borderId="14" xfId="1" applyFont="1" applyBorder="1"/>
    <xf numFmtId="0" fontId="7" fillId="0" borderId="0" xfId="0" applyFont="1"/>
    <xf numFmtId="0" fontId="1" fillId="0" borderId="0" xfId="1" applyFont="1" applyFill="1" applyBorder="1"/>
  </cellXfs>
  <cellStyles count="2">
    <cellStyle name="Normal" xfId="0" builtinId="0"/>
    <cellStyle name="Normal 2" xfId="1" xr:uid="{88D28099-7086-40E6-8FA5-38530972A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546653</xdr:colOff>
      <xdr:row>72</xdr:row>
      <xdr:rowOff>91110</xdr:rowOff>
    </xdr:from>
    <xdr:to>
      <xdr:col>6</xdr:col>
      <xdr:colOff>178639</xdr:colOff>
      <xdr:row>100</xdr:row>
      <xdr:rowOff>138062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AFA53-2ED4-418F-974B-FF1FCC829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653" y="14063871"/>
          <a:ext cx="54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563218</xdr:colOff>
      <xdr:row>56</xdr:row>
      <xdr:rowOff>140805</xdr:rowOff>
    </xdr:from>
    <xdr:to>
      <xdr:col>9</xdr:col>
      <xdr:colOff>261227</xdr:colOff>
      <xdr:row>71</xdr:row>
      <xdr:rowOff>26162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7D29A0-F983-4C18-815A-0943E70B5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218" y="11065566"/>
          <a:ext cx="7342857" cy="2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7"/>
  <sheetViews>
    <sheetView tabSelected="1" topLeftCell="A29" zoomScale="85" zoomScaleNormal="85" workbookViewId="0">
      <selection activeCell="E33" sqref="E33"/>
    </sheetView>
  </sheetViews>
  <sheetFormatPr defaultRowHeight="15" x14ac:dyDescent="0.25"/>
  <cols>
    <col min="2" max="2" width="29.28515625" customWidth="1"/>
    <col min="3" max="3" width="21" customWidth="1"/>
  </cols>
  <sheetData>
    <row r="3" spans="2:5" ht="15.75" x14ac:dyDescent="0.25">
      <c r="B3" s="4"/>
      <c r="C3" s="5">
        <v>2019</v>
      </c>
      <c r="D3" s="5"/>
      <c r="E3" s="6">
        <v>2018</v>
      </c>
    </row>
    <row r="4" spans="2:5" ht="15.75" x14ac:dyDescent="0.25">
      <c r="B4" s="7" t="s">
        <v>0</v>
      </c>
      <c r="C4" s="8"/>
      <c r="D4" s="8"/>
      <c r="E4" s="9"/>
    </row>
    <row r="5" spans="2:5" ht="15.75" x14ac:dyDescent="0.25">
      <c r="B5" s="10" t="s">
        <v>1</v>
      </c>
      <c r="C5" s="8">
        <v>15</v>
      </c>
      <c r="D5" s="8"/>
      <c r="E5" s="9">
        <v>40</v>
      </c>
    </row>
    <row r="6" spans="2:5" ht="15.75" x14ac:dyDescent="0.25">
      <c r="B6" s="10" t="s">
        <v>2</v>
      </c>
      <c r="C6" s="8">
        <v>180</v>
      </c>
      <c r="D6" s="8"/>
      <c r="E6" s="9">
        <v>160</v>
      </c>
    </row>
    <row r="7" spans="2:5" ht="15.75" x14ac:dyDescent="0.25">
      <c r="B7" s="11" t="s">
        <v>3</v>
      </c>
      <c r="C7" s="1">
        <v>270</v>
      </c>
      <c r="D7" s="1"/>
      <c r="E7" s="12">
        <v>200</v>
      </c>
    </row>
    <row r="8" spans="2:5" ht="15.75" x14ac:dyDescent="0.25">
      <c r="B8" s="7" t="s">
        <v>4</v>
      </c>
      <c r="C8" s="8">
        <v>465</v>
      </c>
      <c r="D8" s="8"/>
      <c r="E8" s="9">
        <v>400</v>
      </c>
    </row>
    <row r="9" spans="2:5" ht="15.75" x14ac:dyDescent="0.25">
      <c r="B9" s="10"/>
      <c r="C9" s="8"/>
      <c r="D9" s="8"/>
      <c r="E9" s="9"/>
    </row>
    <row r="10" spans="2:5" ht="15.75" x14ac:dyDescent="0.25">
      <c r="B10" s="10" t="s">
        <v>5</v>
      </c>
      <c r="C10" s="8">
        <v>680</v>
      </c>
      <c r="D10" s="8"/>
      <c r="E10" s="9">
        <v>600</v>
      </c>
    </row>
    <row r="11" spans="2:5" ht="15.75" x14ac:dyDescent="0.25">
      <c r="B11" s="10" t="s">
        <v>6</v>
      </c>
      <c r="C11" s="8">
        <v>300</v>
      </c>
      <c r="D11" s="8"/>
      <c r="E11" s="9">
        <v>250</v>
      </c>
    </row>
    <row r="12" spans="2:5" ht="15.75" x14ac:dyDescent="0.25">
      <c r="B12" s="11" t="s">
        <v>7</v>
      </c>
      <c r="C12" s="1">
        <v>380</v>
      </c>
      <c r="D12" s="1"/>
      <c r="E12" s="12">
        <v>350</v>
      </c>
    </row>
    <row r="13" spans="2:5" ht="16.5" thickBot="1" x14ac:dyDescent="0.3">
      <c r="B13" s="13" t="s">
        <v>8</v>
      </c>
      <c r="C13" s="2">
        <v>845</v>
      </c>
      <c r="D13" s="2"/>
      <c r="E13" s="14">
        <v>750</v>
      </c>
    </row>
    <row r="14" spans="2:5" ht="16.5" thickTop="1" x14ac:dyDescent="0.25">
      <c r="B14" s="10"/>
      <c r="C14" s="8"/>
      <c r="D14" s="8"/>
      <c r="E14" s="9"/>
    </row>
    <row r="15" spans="2:5" ht="15.75" x14ac:dyDescent="0.25">
      <c r="B15" s="7" t="s">
        <v>9</v>
      </c>
      <c r="C15" s="15"/>
      <c r="D15" s="15"/>
      <c r="E15" s="16"/>
    </row>
    <row r="16" spans="2:5" ht="15.75" x14ac:dyDescent="0.25">
      <c r="B16" s="17" t="s">
        <v>10</v>
      </c>
      <c r="C16" s="15">
        <v>30</v>
      </c>
      <c r="D16" s="15"/>
      <c r="E16" s="16">
        <v>15</v>
      </c>
    </row>
    <row r="17" spans="2:7" ht="15.75" x14ac:dyDescent="0.25">
      <c r="B17" s="17" t="s">
        <v>11</v>
      </c>
      <c r="C17" s="15">
        <v>40</v>
      </c>
      <c r="D17" s="15"/>
      <c r="E17" s="16">
        <v>35</v>
      </c>
    </row>
    <row r="18" spans="2:7" ht="15.75" x14ac:dyDescent="0.25">
      <c r="B18" s="17" t="s">
        <v>12</v>
      </c>
      <c r="C18" s="3">
        <v>60</v>
      </c>
      <c r="D18" s="3"/>
      <c r="E18" s="18">
        <v>55</v>
      </c>
    </row>
    <row r="19" spans="2:7" ht="15.75" x14ac:dyDescent="0.25">
      <c r="B19" s="19" t="s">
        <v>13</v>
      </c>
      <c r="C19" s="15">
        <v>130</v>
      </c>
      <c r="D19" s="15"/>
      <c r="E19" s="16">
        <v>105</v>
      </c>
    </row>
    <row r="20" spans="2:7" ht="15.75" x14ac:dyDescent="0.25">
      <c r="B20" s="17" t="s">
        <v>14</v>
      </c>
      <c r="C20" s="15">
        <v>300</v>
      </c>
      <c r="D20" s="15"/>
      <c r="E20" s="16">
        <v>255</v>
      </c>
    </row>
    <row r="21" spans="2:7" ht="15.75" x14ac:dyDescent="0.25">
      <c r="B21" s="19" t="s">
        <v>15</v>
      </c>
      <c r="C21" s="20">
        <v>430</v>
      </c>
      <c r="D21" s="20"/>
      <c r="E21" s="21">
        <v>360</v>
      </c>
    </row>
    <row r="22" spans="2:7" ht="15.75" x14ac:dyDescent="0.25">
      <c r="B22" s="17" t="s">
        <v>16</v>
      </c>
      <c r="C22" s="15">
        <v>130</v>
      </c>
      <c r="D22" s="15"/>
      <c r="E22" s="16">
        <v>130</v>
      </c>
    </row>
    <row r="23" spans="2:7" ht="15.75" x14ac:dyDescent="0.25">
      <c r="B23" s="17" t="s">
        <v>17</v>
      </c>
      <c r="C23" s="15">
        <v>285</v>
      </c>
      <c r="D23" s="15"/>
      <c r="E23" s="16">
        <v>260</v>
      </c>
    </row>
    <row r="24" spans="2:7" ht="15.75" x14ac:dyDescent="0.25">
      <c r="B24" s="19" t="s">
        <v>18</v>
      </c>
      <c r="C24" s="20">
        <v>415</v>
      </c>
      <c r="D24" s="20"/>
      <c r="E24" s="21">
        <v>390</v>
      </c>
    </row>
    <row r="25" spans="2:7" ht="15.75" x14ac:dyDescent="0.25">
      <c r="B25" s="22" t="s">
        <v>19</v>
      </c>
      <c r="C25" s="23">
        <v>845</v>
      </c>
      <c r="D25" s="23"/>
      <c r="E25" s="24">
        <v>750</v>
      </c>
    </row>
    <row r="27" spans="2:7" ht="15.75" x14ac:dyDescent="0.25">
      <c r="B27" t="s">
        <v>38</v>
      </c>
      <c r="C27" s="26">
        <v>1500</v>
      </c>
      <c r="E27" s="26">
        <v>1435.8</v>
      </c>
    </row>
    <row r="28" spans="2:7" ht="15.75" x14ac:dyDescent="0.25">
      <c r="B28" t="s">
        <v>39</v>
      </c>
      <c r="C28" s="26">
        <v>1230</v>
      </c>
      <c r="E28" s="26">
        <v>1176.7</v>
      </c>
      <c r="G28" t="s">
        <v>44</v>
      </c>
    </row>
    <row r="29" spans="2:7" ht="15.75" x14ac:dyDescent="0.25">
      <c r="B29" t="s">
        <v>40</v>
      </c>
      <c r="C29" s="26">
        <v>130</v>
      </c>
      <c r="E29" s="26">
        <v>134.1</v>
      </c>
    </row>
    <row r="30" spans="2:7" ht="15.75" x14ac:dyDescent="0.25">
      <c r="B30" t="s">
        <v>41</v>
      </c>
      <c r="C30" s="26">
        <v>40</v>
      </c>
      <c r="E30" s="26">
        <v>35</v>
      </c>
    </row>
    <row r="31" spans="2:7" ht="15.75" x14ac:dyDescent="0.25">
      <c r="B31" t="s">
        <v>42</v>
      </c>
      <c r="C31" s="26">
        <v>54</v>
      </c>
      <c r="E31" s="26">
        <v>59.5</v>
      </c>
    </row>
    <row r="32" spans="2:7" ht="15.75" x14ac:dyDescent="0.25">
      <c r="C32" s="26"/>
      <c r="E32" s="26"/>
    </row>
    <row r="33" spans="2:6" x14ac:dyDescent="0.25">
      <c r="B33" s="25" t="s">
        <v>20</v>
      </c>
      <c r="C33" s="25">
        <v>2019</v>
      </c>
      <c r="E33" s="25">
        <v>2018</v>
      </c>
    </row>
    <row r="34" spans="2:6" x14ac:dyDescent="0.25">
      <c r="B34" t="s">
        <v>22</v>
      </c>
      <c r="C34">
        <f>C8/C19</f>
        <v>3.5769230769230771</v>
      </c>
      <c r="E34">
        <f>E8/E19</f>
        <v>3.8095238095238093</v>
      </c>
      <c r="F34" t="s">
        <v>43</v>
      </c>
    </row>
    <row r="35" spans="2:6" x14ac:dyDescent="0.25">
      <c r="B35" t="s">
        <v>21</v>
      </c>
      <c r="C35">
        <f>(C8-C7)/C19</f>
        <v>1.5</v>
      </c>
      <c r="E35">
        <f>(E8-E7)/E19</f>
        <v>1.9047619047619047</v>
      </c>
      <c r="F35" t="s">
        <v>43</v>
      </c>
    </row>
    <row r="37" spans="2:6" x14ac:dyDescent="0.25">
      <c r="B37" s="25" t="s">
        <v>37</v>
      </c>
    </row>
    <row r="38" spans="2:6" x14ac:dyDescent="0.25">
      <c r="B38" t="s">
        <v>23</v>
      </c>
      <c r="C38">
        <f>C27/C12</f>
        <v>3.9473684210526314</v>
      </c>
      <c r="E38">
        <f>E27/E12</f>
        <v>4.1022857142857143</v>
      </c>
      <c r="F38" t="s">
        <v>43</v>
      </c>
    </row>
    <row r="39" spans="2:6" x14ac:dyDescent="0.25">
      <c r="B39" t="s">
        <v>24</v>
      </c>
      <c r="C39">
        <f>C27/C13</f>
        <v>1.7751479289940828</v>
      </c>
      <c r="E39">
        <f>E27/E13</f>
        <v>1.9143999999999999</v>
      </c>
      <c r="F39" t="s">
        <v>43</v>
      </c>
    </row>
    <row r="41" spans="2:6" x14ac:dyDescent="0.25">
      <c r="B41" s="25" t="s">
        <v>25</v>
      </c>
    </row>
    <row r="42" spans="2:6" x14ac:dyDescent="0.25">
      <c r="B42" t="s">
        <v>26</v>
      </c>
      <c r="C42">
        <f>C28/C7</f>
        <v>4.5555555555555554</v>
      </c>
      <c r="E42">
        <f>E28/E7</f>
        <v>5.8835000000000006</v>
      </c>
      <c r="F42" t="s">
        <v>43</v>
      </c>
    </row>
    <row r="43" spans="2:6" x14ac:dyDescent="0.25">
      <c r="B43" t="s">
        <v>27</v>
      </c>
      <c r="C43">
        <f>C6/(C27/365)</f>
        <v>43.8</v>
      </c>
      <c r="E43">
        <f>E6/(E27/365)</f>
        <v>40.674188605655381</v>
      </c>
      <c r="F43" t="s">
        <v>43</v>
      </c>
    </row>
    <row r="45" spans="2:6" x14ac:dyDescent="0.25">
      <c r="B45" s="25" t="s">
        <v>28</v>
      </c>
    </row>
    <row r="46" spans="2:6" x14ac:dyDescent="0.25">
      <c r="B46" t="s">
        <v>29</v>
      </c>
      <c r="C46">
        <f>C21/C13</f>
        <v>0.50887573964497046</v>
      </c>
      <c r="E46">
        <f>E21/E13</f>
        <v>0.48</v>
      </c>
      <c r="F46" t="s">
        <v>43</v>
      </c>
    </row>
    <row r="47" spans="2:6" x14ac:dyDescent="0.25">
      <c r="B47" t="s">
        <v>30</v>
      </c>
      <c r="C47">
        <f>C29/C30</f>
        <v>3.25</v>
      </c>
      <c r="E47">
        <f>E29/E30</f>
        <v>3.8314285714285714</v>
      </c>
      <c r="F47" t="s">
        <v>43</v>
      </c>
    </row>
    <row r="49" spans="2:6" x14ac:dyDescent="0.25">
      <c r="B49" s="25" t="s">
        <v>31</v>
      </c>
    </row>
    <row r="50" spans="2:6" x14ac:dyDescent="0.25">
      <c r="B50" t="s">
        <v>32</v>
      </c>
      <c r="C50">
        <f>C31/C27</f>
        <v>3.5999999999999997E-2</v>
      </c>
      <c r="E50">
        <f t="shared" ref="E50" si="0">E31/E27</f>
        <v>4.1440312021172869E-2</v>
      </c>
      <c r="F50" t="s">
        <v>43</v>
      </c>
    </row>
    <row r="51" spans="2:6" x14ac:dyDescent="0.25">
      <c r="B51" t="s">
        <v>33</v>
      </c>
      <c r="C51">
        <f>C29/C13</f>
        <v>0.15384615384615385</v>
      </c>
      <c r="E51">
        <f t="shared" ref="E51" si="1">E29/E13</f>
        <v>0.17879999999999999</v>
      </c>
      <c r="F51" t="s">
        <v>43</v>
      </c>
    </row>
    <row r="53" spans="2:6" x14ac:dyDescent="0.25">
      <c r="B53" s="25" t="s">
        <v>34</v>
      </c>
    </row>
    <row r="54" spans="2:6" x14ac:dyDescent="0.25">
      <c r="B54" t="s">
        <v>35</v>
      </c>
      <c r="C54">
        <f>C31/C13</f>
        <v>6.3905325443786978E-2</v>
      </c>
      <c r="E54">
        <f t="shared" ref="E54" si="2">E31/E13</f>
        <v>7.9333333333333339E-2</v>
      </c>
      <c r="F54" t="s">
        <v>43</v>
      </c>
    </row>
    <row r="55" spans="2:6" x14ac:dyDescent="0.25">
      <c r="B55" t="s">
        <v>36</v>
      </c>
      <c r="C55">
        <f>C31/C24</f>
        <v>0.13012048192771083</v>
      </c>
      <c r="E55">
        <f t="shared" ref="E55" si="3">E31/E24</f>
        <v>0.15256410256410258</v>
      </c>
      <c r="F55" t="s">
        <v>43</v>
      </c>
    </row>
    <row r="57" spans="2:6" x14ac:dyDescent="0.25">
      <c r="B57" s="25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2020-08-12T05:27:19Z</dcterms:modified>
</cp:coreProperties>
</file>