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___UFM-Cursos___\4_Semestre-[Julio-Noviembre-2020]\____SumaDeCursosUFM2.2____\___Algebra_Lineal_-Notas___\tareas\"/>
    </mc:Choice>
  </mc:AlternateContent>
  <xr:revisionPtr revIDLastSave="0" documentId="13_ncr:1_{8F830948-24A2-44A5-A541-28E5851A58E8}" xr6:coauthVersionLast="45" xr6:coauthVersionMax="45" xr10:uidLastSave="{00000000-0000-0000-0000-000000000000}"/>
  <bookViews>
    <workbookView xWindow="1170" yWindow="1170" windowWidth="14100" windowHeight="14640" xr2:uid="{00000000-000D-0000-FFFF-FFFF00000000}"/>
  </bookViews>
  <sheets>
    <sheet name="Mlineal" sheetId="1" r:id="rId1"/>
    <sheet name="Mcuadratico" sheetId="2" r:id="rId2"/>
    <sheet name="Sheet3" sheetId="3" r:id="rId3"/>
    <sheet name="Mexponencia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C9" i="1"/>
  <c r="C8" i="1"/>
  <c r="D2" i="2"/>
  <c r="F15" i="2" a="1"/>
  <c r="F15" i="2" s="1"/>
  <c r="I11" i="2"/>
  <c r="I10" i="2"/>
  <c r="I9" i="2"/>
  <c r="I8" i="2"/>
  <c r="I7" i="2"/>
  <c r="I6" i="2"/>
  <c r="I5" i="2"/>
  <c r="I4" i="2"/>
  <c r="I3" i="2"/>
  <c r="J9" i="1" a="1"/>
  <c r="J9" i="1" s="1"/>
  <c r="E187" i="4" l="1"/>
  <c r="E186" i="4"/>
  <c r="D3" i="4"/>
  <c r="D4" i="4"/>
  <c r="E4" i="4" s="1"/>
  <c r="D5" i="4"/>
  <c r="E5" i="4" s="1"/>
  <c r="D6" i="4"/>
  <c r="D7" i="4"/>
  <c r="D8" i="4"/>
  <c r="D9" i="4"/>
  <c r="D10" i="4"/>
  <c r="D11" i="4"/>
  <c r="D12" i="4"/>
  <c r="D13" i="4"/>
  <c r="D14" i="4"/>
  <c r="D15" i="4"/>
  <c r="D16" i="4"/>
  <c r="E16" i="4" s="1"/>
  <c r="D17" i="4"/>
  <c r="D18" i="4"/>
  <c r="D19" i="4"/>
  <c r="D20" i="4"/>
  <c r="D21" i="4"/>
  <c r="D22" i="4"/>
  <c r="D23" i="4"/>
  <c r="D24" i="4"/>
  <c r="E24" i="4" s="1"/>
  <c r="D25" i="4"/>
  <c r="E25" i="4" s="1"/>
  <c r="D26" i="4"/>
  <c r="D27" i="4"/>
  <c r="D28" i="4"/>
  <c r="E28" i="4" s="1"/>
  <c r="D29" i="4"/>
  <c r="E29" i="4" s="1"/>
  <c r="D30" i="4"/>
  <c r="D31" i="4"/>
  <c r="D32" i="4"/>
  <c r="D33" i="4"/>
  <c r="D34" i="4"/>
  <c r="D35" i="4"/>
  <c r="D36" i="4"/>
  <c r="D37" i="4"/>
  <c r="E37" i="4" s="1"/>
  <c r="D38" i="4"/>
  <c r="D39" i="4"/>
  <c r="D40" i="4"/>
  <c r="D41" i="4"/>
  <c r="D42" i="4"/>
  <c r="D43" i="4"/>
  <c r="D44" i="4"/>
  <c r="D45" i="4"/>
  <c r="D46" i="4"/>
  <c r="E46" i="4" s="1"/>
  <c r="D47" i="4"/>
  <c r="E47" i="4" s="1"/>
  <c r="D48" i="4"/>
  <c r="E48" i="4" s="1"/>
  <c r="D49" i="4"/>
  <c r="E49" i="4" s="1"/>
  <c r="D50" i="4"/>
  <c r="D51" i="4"/>
  <c r="D52" i="4"/>
  <c r="D53" i="4"/>
  <c r="D54" i="4"/>
  <c r="D55" i="4"/>
  <c r="D56" i="4"/>
  <c r="D57" i="4"/>
  <c r="D58" i="4"/>
  <c r="D59" i="4"/>
  <c r="E59" i="4" s="1"/>
  <c r="D60" i="4"/>
  <c r="D61" i="4"/>
  <c r="E61" i="4" s="1"/>
  <c r="D62" i="4"/>
  <c r="D63" i="4"/>
  <c r="D64" i="4"/>
  <c r="D65" i="4"/>
  <c r="E65" i="4" s="1"/>
  <c r="D66" i="4"/>
  <c r="D67" i="4"/>
  <c r="D68" i="4"/>
  <c r="D69" i="4"/>
  <c r="D70" i="4"/>
  <c r="E70" i="4" s="1"/>
  <c r="D71" i="4"/>
  <c r="E71" i="4" s="1"/>
  <c r="D72" i="4"/>
  <c r="D73" i="4"/>
  <c r="E73" i="4" s="1"/>
  <c r="D74" i="4"/>
  <c r="D75" i="4"/>
  <c r="E75" i="4" s="1"/>
  <c r="D76" i="4"/>
  <c r="D77" i="4"/>
  <c r="D78" i="4"/>
  <c r="D79" i="4"/>
  <c r="D80" i="4"/>
  <c r="D81" i="4"/>
  <c r="D82" i="4"/>
  <c r="D83" i="4"/>
  <c r="D84" i="4"/>
  <c r="D85" i="4"/>
  <c r="E85" i="4" s="1"/>
  <c r="D86" i="4"/>
  <c r="D87" i="4"/>
  <c r="D88" i="4"/>
  <c r="E88" i="4" s="1"/>
  <c r="D89" i="4"/>
  <c r="E89" i="4" s="1"/>
  <c r="D90" i="4"/>
  <c r="D91" i="4"/>
  <c r="D92" i="4"/>
  <c r="D93" i="4"/>
  <c r="D94" i="4"/>
  <c r="D95" i="4"/>
  <c r="D96" i="4"/>
  <c r="D97" i="4"/>
  <c r="D98" i="4"/>
  <c r="D99" i="4"/>
  <c r="D100" i="4"/>
  <c r="E100" i="4" s="1"/>
  <c r="D101" i="4"/>
  <c r="D102" i="4"/>
  <c r="D103" i="4"/>
  <c r="D104" i="4"/>
  <c r="D105" i="4"/>
  <c r="D106" i="4"/>
  <c r="D107" i="4"/>
  <c r="E107" i="4" s="1"/>
  <c r="D108" i="4"/>
  <c r="E108" i="4" s="1"/>
  <c r="D109" i="4"/>
  <c r="E109" i="4" s="1"/>
  <c r="D110" i="4"/>
  <c r="D111" i="4"/>
  <c r="E111" i="4" s="1"/>
  <c r="D112" i="4"/>
  <c r="E112" i="4" s="1"/>
  <c r="D113" i="4"/>
  <c r="E113" i="4" s="1"/>
  <c r="D114" i="4"/>
  <c r="D115" i="4"/>
  <c r="D116" i="4"/>
  <c r="D117" i="4"/>
  <c r="D118" i="4"/>
  <c r="D119" i="4"/>
  <c r="D120" i="4"/>
  <c r="E120" i="4" s="1"/>
  <c r="D121" i="4"/>
  <c r="E121" i="4" s="1"/>
  <c r="D122" i="4"/>
  <c r="D123" i="4"/>
  <c r="E123" i="4" s="1"/>
  <c r="D124" i="4"/>
  <c r="D125" i="4"/>
  <c r="D126" i="4"/>
  <c r="D127" i="4"/>
  <c r="D128" i="4"/>
  <c r="D129" i="4"/>
  <c r="D130" i="4"/>
  <c r="E130" i="4" s="1"/>
  <c r="D131" i="4"/>
  <c r="E131" i="4" s="1"/>
  <c r="D132" i="4"/>
  <c r="E132" i="4" s="1"/>
  <c r="D133" i="4"/>
  <c r="E133" i="4" s="1"/>
  <c r="D134" i="4"/>
  <c r="D135" i="4"/>
  <c r="E135" i="4" s="1"/>
  <c r="D136" i="4"/>
  <c r="D137" i="4"/>
  <c r="D138" i="4"/>
  <c r="D139" i="4"/>
  <c r="D140" i="4"/>
  <c r="D141" i="4"/>
  <c r="D142" i="4"/>
  <c r="E142" i="4" s="1"/>
  <c r="D143" i="4"/>
  <c r="D144" i="4"/>
  <c r="D145" i="4"/>
  <c r="E145" i="4" s="1"/>
  <c r="D146" i="4"/>
  <c r="D147" i="4"/>
  <c r="D148" i="4"/>
  <c r="E148" i="4" s="1"/>
  <c r="D149" i="4"/>
  <c r="E149" i="4" s="1"/>
  <c r="D150" i="4"/>
  <c r="D151" i="4"/>
  <c r="D152" i="4"/>
  <c r="D153" i="4"/>
  <c r="D154" i="4"/>
  <c r="E154" i="4" s="1"/>
  <c r="D155" i="4"/>
  <c r="D156" i="4"/>
  <c r="D157" i="4"/>
  <c r="E157" i="4" s="1"/>
  <c r="D158" i="4"/>
  <c r="D159" i="4"/>
  <c r="D160" i="4"/>
  <c r="D161" i="4"/>
  <c r="E161" i="4" s="1"/>
  <c r="D162" i="4"/>
  <c r="D163" i="4"/>
  <c r="D164" i="4"/>
  <c r="D165" i="4"/>
  <c r="D166" i="4"/>
  <c r="D167" i="4"/>
  <c r="D168" i="4"/>
  <c r="E168" i="4" s="1"/>
  <c r="D169" i="4"/>
  <c r="E169" i="4" s="1"/>
  <c r="D170" i="4"/>
  <c r="D171" i="4"/>
  <c r="D172" i="4"/>
  <c r="E172" i="4" s="1"/>
  <c r="D173" i="4"/>
  <c r="E173" i="4" s="1"/>
  <c r="D174" i="4"/>
  <c r="D175" i="4"/>
  <c r="D176" i="4"/>
  <c r="D177" i="4"/>
  <c r="D178" i="4"/>
  <c r="D179" i="4"/>
  <c r="D180" i="4"/>
  <c r="D181" i="4"/>
  <c r="E181" i="4" s="1"/>
  <c r="D182" i="4"/>
  <c r="D183" i="4"/>
  <c r="D184" i="4"/>
  <c r="D185" i="4"/>
  <c r="E185" i="4" s="1"/>
  <c r="D2" i="4"/>
  <c r="E6" i="4"/>
  <c r="E10" i="4"/>
  <c r="E11" i="4"/>
  <c r="E12" i="4"/>
  <c r="E13" i="4"/>
  <c r="E17" i="4"/>
  <c r="E22" i="4"/>
  <c r="E23" i="4"/>
  <c r="E30" i="4"/>
  <c r="E34" i="4"/>
  <c r="E35" i="4"/>
  <c r="E36" i="4"/>
  <c r="E40" i="4"/>
  <c r="E41" i="4"/>
  <c r="E42" i="4"/>
  <c r="E52" i="4"/>
  <c r="E53" i="4"/>
  <c r="E54" i="4"/>
  <c r="E58" i="4"/>
  <c r="E60" i="4"/>
  <c r="E64" i="4"/>
  <c r="E66" i="4"/>
  <c r="E72" i="4"/>
  <c r="E76" i="4"/>
  <c r="E77" i="4"/>
  <c r="E78" i="4"/>
  <c r="E82" i="4"/>
  <c r="E83" i="4"/>
  <c r="E84" i="4"/>
  <c r="E90" i="4"/>
  <c r="E94" i="4"/>
  <c r="E95" i="4"/>
  <c r="E96" i="4"/>
  <c r="E97" i="4"/>
  <c r="E101" i="4"/>
  <c r="E102" i="4"/>
  <c r="E106" i="4"/>
  <c r="E114" i="4"/>
  <c r="E118" i="4"/>
  <c r="E119" i="4"/>
  <c r="E124" i="4"/>
  <c r="E125" i="4"/>
  <c r="E126" i="4"/>
  <c r="E136" i="4"/>
  <c r="E137" i="4"/>
  <c r="E138" i="4"/>
  <c r="E143" i="4"/>
  <c r="E144" i="4"/>
  <c r="E150" i="4"/>
  <c r="E155" i="4"/>
  <c r="E156" i="4"/>
  <c r="E160" i="4"/>
  <c r="E162" i="4"/>
  <c r="E166" i="4"/>
  <c r="E167" i="4"/>
  <c r="E174" i="4"/>
  <c r="E178" i="4"/>
  <c r="E179" i="4"/>
  <c r="E180" i="4"/>
  <c r="E184" i="4"/>
  <c r="L13" i="4"/>
  <c r="L12" i="4"/>
  <c r="K15" i="4" s="1"/>
  <c r="L10" i="4" a="1"/>
  <c r="L10" i="4" s="1"/>
  <c r="K7" i="4" a="1"/>
  <c r="K7" i="4" s="1"/>
  <c r="K3" i="4" a="1"/>
  <c r="K3" i="4" s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2" i="4"/>
  <c r="E3" i="4"/>
  <c r="E7" i="4"/>
  <c r="E8" i="4"/>
  <c r="E9" i="4"/>
  <c r="E14" i="4"/>
  <c r="E15" i="4"/>
  <c r="E18" i="4"/>
  <c r="E19" i="4"/>
  <c r="E20" i="4"/>
  <c r="E21" i="4"/>
  <c r="E26" i="4"/>
  <c r="E27" i="4"/>
  <c r="E31" i="4"/>
  <c r="E32" i="4"/>
  <c r="E33" i="4"/>
  <c r="E38" i="4"/>
  <c r="E39" i="4"/>
  <c r="E43" i="4"/>
  <c r="E44" i="4"/>
  <c r="E45" i="4"/>
  <c r="E50" i="4"/>
  <c r="E51" i="4"/>
  <c r="E55" i="4"/>
  <c r="E56" i="4"/>
  <c r="E57" i="4"/>
  <c r="E62" i="4"/>
  <c r="E63" i="4"/>
  <c r="E67" i="4"/>
  <c r="E68" i="4"/>
  <c r="E69" i="4"/>
  <c r="E74" i="4"/>
  <c r="E79" i="4"/>
  <c r="E80" i="4"/>
  <c r="E81" i="4"/>
  <c r="E86" i="4"/>
  <c r="E87" i="4"/>
  <c r="E91" i="4"/>
  <c r="E92" i="4"/>
  <c r="E93" i="4"/>
  <c r="E98" i="4"/>
  <c r="E99" i="4"/>
  <c r="E103" i="4"/>
  <c r="E104" i="4"/>
  <c r="E105" i="4"/>
  <c r="E110" i="4"/>
  <c r="E115" i="4"/>
  <c r="E116" i="4"/>
  <c r="E117" i="4"/>
  <c r="E122" i="4"/>
  <c r="E127" i="4"/>
  <c r="E128" i="4"/>
  <c r="E129" i="4"/>
  <c r="E134" i="4"/>
  <c r="E139" i="4"/>
  <c r="E140" i="4"/>
  <c r="E141" i="4"/>
  <c r="E146" i="4"/>
  <c r="E147" i="4"/>
  <c r="E151" i="4"/>
  <c r="E152" i="4"/>
  <c r="E153" i="4"/>
  <c r="E158" i="4"/>
  <c r="E159" i="4"/>
  <c r="E163" i="4"/>
  <c r="E164" i="4"/>
  <c r="E165" i="4"/>
  <c r="E170" i="4"/>
  <c r="E171" i="4"/>
  <c r="E175" i="4"/>
  <c r="E176" i="4"/>
  <c r="E177" i="4"/>
  <c r="E182" i="4"/>
  <c r="E183" i="4"/>
  <c r="E2" i="4"/>
  <c r="E3" i="2"/>
  <c r="E6" i="2"/>
  <c r="E8" i="2"/>
  <c r="E11" i="2"/>
  <c r="D3" i="2"/>
  <c r="D4" i="2"/>
  <c r="E4" i="2" s="1"/>
  <c r="D5" i="2"/>
  <c r="E5" i="2" s="1"/>
  <c r="D6" i="2"/>
  <c r="D7" i="2"/>
  <c r="E7" i="2" s="1"/>
  <c r="D8" i="2"/>
  <c r="D9" i="2"/>
  <c r="E9" i="2" s="1"/>
  <c r="D10" i="2"/>
  <c r="E10" i="2" s="1"/>
  <c r="D11" i="2"/>
  <c r="E2" i="2"/>
  <c r="D21" i="2"/>
  <c r="A22" i="2" a="1"/>
  <c r="A22" i="2" s="1"/>
  <c r="A16" i="2" a="1"/>
  <c r="A16" i="2" s="1"/>
  <c r="J2" i="2"/>
  <c r="J3" i="2"/>
  <c r="J4" i="2"/>
  <c r="J5" i="2"/>
  <c r="J6" i="2"/>
  <c r="J7" i="2"/>
  <c r="J8" i="2"/>
  <c r="J9" i="2"/>
  <c r="J10" i="2"/>
  <c r="J11" i="2"/>
  <c r="I2" i="2"/>
  <c r="E12" i="2" l="1"/>
  <c r="E13" i="2" s="1"/>
  <c r="H9" i="1" l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8" i="1"/>
  <c r="F9" i="1"/>
  <c r="F10" i="1"/>
  <c r="F11" i="1"/>
  <c r="F12" i="1"/>
  <c r="F13" i="1"/>
  <c r="F14" i="1"/>
  <c r="F15" i="1"/>
  <c r="F16" i="1"/>
  <c r="F17" i="1"/>
  <c r="J13" i="1" s="1" a="1"/>
  <c r="J13" i="1" s="1"/>
  <c r="K16" i="1" s="1" a="1"/>
  <c r="K16" i="1" s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8" i="1"/>
  <c r="C28" i="1" l="1"/>
  <c r="D28" i="1" s="1"/>
  <c r="C29" i="1"/>
  <c r="D29" i="1" s="1"/>
  <c r="C18" i="1"/>
  <c r="D18" i="1" s="1"/>
  <c r="C31" i="1"/>
  <c r="C20" i="1"/>
  <c r="D20" i="1" s="1"/>
  <c r="C26" i="1"/>
  <c r="C21" i="1"/>
  <c r="C33" i="1"/>
  <c r="C22" i="1"/>
  <c r="D22" i="1" s="1"/>
  <c r="C34" i="1"/>
  <c r="C11" i="1"/>
  <c r="C35" i="1"/>
  <c r="D35" i="1" s="1"/>
  <c r="C12" i="1"/>
  <c r="D12" i="1" s="1"/>
  <c r="C25" i="1"/>
  <c r="D25" i="1" s="1"/>
  <c r="C10" i="1"/>
  <c r="D10" i="1" s="1"/>
  <c r="C23" i="1"/>
  <c r="D23" i="1" s="1"/>
  <c r="C36" i="1"/>
  <c r="C13" i="1"/>
  <c r="C14" i="1"/>
  <c r="C24" i="1"/>
  <c r="D24" i="1" s="1"/>
  <c r="C15" i="1"/>
  <c r="D15" i="1" s="1"/>
  <c r="C27" i="1"/>
  <c r="C16" i="1"/>
  <c r="C17" i="1"/>
  <c r="D17" i="1" s="1"/>
  <c r="J19" i="1"/>
  <c r="C30" i="1"/>
  <c r="D30" i="1" s="1"/>
  <c r="C19" i="1"/>
  <c r="D19" i="1" s="1"/>
  <c r="C32" i="1"/>
  <c r="D32" i="1"/>
  <c r="D34" i="1"/>
  <c r="D11" i="1"/>
  <c r="D26" i="1"/>
  <c r="D27" i="1"/>
  <c r="D33" i="1"/>
  <c r="D36" i="1"/>
  <c r="D13" i="1"/>
  <c r="D16" i="1"/>
  <c r="D31" i="1"/>
  <c r="D21" i="1"/>
  <c r="D14" i="1"/>
  <c r="D8" i="1"/>
  <c r="D37" i="1" l="1"/>
  <c r="D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CORZO</author>
  </authors>
  <commentList>
    <comment ref="E15" authorId="0" shapeId="0" xr:uid="{3596E71D-3DA5-4064-AB39-B904AC68870C}">
      <text>
        <r>
          <rPr>
            <b/>
            <sz val="9"/>
            <color indexed="81"/>
            <rFont val="Tahoma"/>
            <family val="2"/>
          </rPr>
          <t>DAVID CORZO:</t>
        </r>
        <r>
          <rPr>
            <sz val="9"/>
            <color indexed="81"/>
            <rFont val="Tahoma"/>
            <family val="2"/>
          </rPr>
          <t xml:space="preserve">
inv((A^T)A) X ((A^T)Y)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<sst xmlns="http://schemas.openxmlformats.org/spreadsheetml/2006/main" count="493" uniqueCount="230">
  <si>
    <t>GRE</t>
  </si>
  <si>
    <t>Admision</t>
  </si>
  <si>
    <t>Position</t>
  </si>
  <si>
    <t>Level</t>
  </si>
  <si>
    <t>Salary</t>
  </si>
  <si>
    <t>Business Analyst</t>
  </si>
  <si>
    <t>Junior Consultant</t>
  </si>
  <si>
    <t>Senior Consultant</t>
  </si>
  <si>
    <t>Manager</t>
  </si>
  <si>
    <t>Country Manager</t>
  </si>
  <si>
    <t>Region Manager</t>
  </si>
  <si>
    <t>Partner</t>
  </si>
  <si>
    <t>Senior Partner</t>
  </si>
  <si>
    <t>C-level</t>
  </si>
  <si>
    <t>CEO</t>
  </si>
  <si>
    <t>date</t>
  </si>
  <si>
    <t>Month</t>
  </si>
  <si>
    <t>total_cases</t>
  </si>
  <si>
    <t>Norh America</t>
  </si>
  <si>
    <t>2020-03-30</t>
  </si>
  <si>
    <t>2020-04-30</t>
  </si>
  <si>
    <t>2020-05-31</t>
  </si>
  <si>
    <t>2020-06-30</t>
  </si>
  <si>
    <t>2020-07-31</t>
  </si>
  <si>
    <t>2020-08-31</t>
  </si>
  <si>
    <t>2020-09-30</t>
  </si>
  <si>
    <t>2020-10-01</t>
  </si>
  <si>
    <t>Asia</t>
  </si>
  <si>
    <t>Afghanistan</t>
  </si>
  <si>
    <t>2020-03-31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</si>
  <si>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</si>
  <si>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</si>
  <si>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</si>
  <si>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</si>
  <si>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</si>
  <si>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</si>
  <si>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</si>
  <si>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</si>
  <si>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</si>
  <si>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</si>
  <si>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</si>
  <si>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</si>
  <si>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</si>
  <si>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</si>
  <si>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</si>
  <si>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</si>
  <si>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</si>
  <si>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</si>
  <si>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</si>
  <si>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</si>
  <si>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</si>
  <si>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</si>
  <si>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</si>
  <si>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</si>
  <si>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</si>
  <si>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</si>
  <si>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</si>
  <si>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</si>
  <si>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</si>
  <si>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</si>
  <si>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</si>
  <si>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</si>
  <si>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</si>
  <si>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</si>
  <si>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</si>
  <si>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</si>
  <si>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</si>
  <si>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</si>
  <si>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</si>
  <si>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</si>
  <si>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</si>
  <si>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</si>
  <si>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</si>
  <si>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</si>
  <si>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</si>
  <si>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</si>
  <si>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</si>
  <si>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</si>
  <si>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</si>
  <si>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</si>
  <si>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</si>
  <si>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</si>
  <si>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</si>
  <si>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</si>
  <si>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</si>
  <si>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</si>
  <si>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</si>
  <si>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</si>
  <si>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</si>
  <si>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</si>
  <si>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</si>
  <si>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</si>
  <si>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</si>
  <si>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</si>
  <si>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</si>
  <si>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</si>
  <si>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</si>
  <si>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</si>
  <si>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</si>
  <si>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</si>
  <si>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</si>
  <si>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</si>
  <si>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</si>
  <si>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</si>
  <si>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</si>
  <si>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</si>
  <si>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</si>
  <si>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</si>
  <si>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</si>
  <si>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</si>
  <si>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</si>
  <si>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</si>
  <si>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</si>
  <si>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</si>
  <si>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</si>
  <si>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</si>
  <si>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</si>
  <si>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</si>
  <si>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</si>
  <si>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</si>
  <si>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</si>
  <si>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</si>
  <si>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</si>
  <si>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</si>
  <si>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</si>
  <si>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</si>
  <si>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</si>
  <si>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</si>
  <si>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</si>
  <si>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</si>
  <si>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</si>
  <si>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</si>
  <si>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</si>
  <si>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</si>
  <si>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</si>
  <si>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</si>
  <si>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</si>
  <si>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</si>
  <si>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</si>
  <si>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</si>
  <si>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</si>
  <si>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</si>
  <si>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</si>
  <si>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</si>
  <si>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</si>
  <si>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</si>
  <si>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</si>
  <si>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</si>
  <si>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</si>
  <si>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</si>
  <si>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</si>
  <si>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</si>
  <si>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</si>
  <si>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</si>
  <si>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</si>
  <si>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</si>
  <si>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</si>
  <si>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</si>
  <si>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</si>
  <si>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</si>
  <si>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</si>
  <si>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</si>
  <si>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</si>
  <si>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</si>
  <si>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</si>
  <si>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</si>
  <si>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</si>
  <si>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</si>
  <si>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</si>
  <si>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</si>
  <si>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</si>
  <si>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</si>
  <si>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</si>
  <si>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</si>
  <si>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</si>
  <si>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</si>
  <si>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</si>
  <si>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</si>
  <si>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</si>
  <si>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</si>
  <si>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</si>
  <si>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</si>
  <si>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</si>
  <si>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</si>
  <si>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</si>
  <si>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</si>
  <si>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</si>
  <si>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</si>
  <si>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</si>
  <si>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</si>
  <si>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</si>
  <si>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</si>
  <si>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</si>
  <si>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</si>
  <si>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</si>
  <si>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</si>
  <si>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</si>
  <si>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</si>
  <si>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</si>
  <si>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</si>
  <si>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</si>
  <si>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</si>
  <si>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</si>
  <si>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</si>
  <si>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</si>
  <si>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</si>
  <si>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</si>
  <si>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Fecha</t>
  </si>
  <si>
    <t>Dia</t>
  </si>
  <si>
    <t>Casos</t>
  </si>
  <si>
    <t>A</t>
  </si>
  <si>
    <t>Y</t>
  </si>
  <si>
    <t>c_0:</t>
  </si>
  <si>
    <t>(A^T)*A</t>
  </si>
  <si>
    <t>c_1:</t>
  </si>
  <si>
    <t>(A^T)*Y</t>
  </si>
  <si>
    <t>Aproximado</t>
  </si>
  <si>
    <t>Error.</t>
  </si>
  <si>
    <t>sumsq</t>
  </si>
  <si>
    <t>EMC</t>
  </si>
  <si>
    <t>Error</t>
  </si>
  <si>
    <t>(A^T)A</t>
  </si>
  <si>
    <t>(A^T)Y</t>
  </si>
  <si>
    <t>c_2:</t>
  </si>
  <si>
    <t>Aprox</t>
  </si>
  <si>
    <t>LN(P)</t>
  </si>
  <si>
    <t>(A^T)LN(P)</t>
  </si>
  <si>
    <t>Ln(P_0):</t>
  </si>
  <si>
    <t>r:</t>
  </si>
  <si>
    <t>P_0: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</si>
</sst>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00000000"/>
    <numFmt numFmtId="166" formatCode="0.0000000000"/>
  </numFmts>
  <fonts count="6" x14ac:knownFonts="1">
    <font>
      <sz val="12"/>
      <color theme="1"/>
      <name val="Arial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2" xfId="0" applyFont="1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Font="1" applyBorder="1" applyAlignment="1"/>
    <xf numFmtId="0" fontId="0" fillId="0" borderId="0" xfId="0" applyFont="1" applyBorder="1" applyAlignment="1"/>
    <xf numFmtId="0" fontId="3" fillId="0" borderId="11" xfId="0" applyFont="1" applyBorder="1" applyAlignment="1"/>
    <xf numFmtId="0" fontId="0" fillId="0" borderId="1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1" xfId="0" applyFont="1" applyBorder="1" applyAlignment="1"/>
    <xf numFmtId="164" fontId="0" fillId="0" borderId="0" xfId="0" applyNumberFormat="1" applyFont="1" applyAlignment="1"/>
    <xf numFmtId="166" fontId="0" fillId="0" borderId="0" xfId="0" applyNumberFormat="1" applyFont="1" applyAlignment="1"/>
    <xf numFmtId="165" fontId="1" fillId="0" borderId="0" xfId="0" applyNumberFormat="1" applyFont="1" applyFill="1" applyBorder="1" applyAlignment="1"/>
    <xf numFmtId="0" fontId="1" fillId="0" borderId="13" xfId="0" applyFont="1" applyBorder="1"/>
    <xf numFmtId="0" fontId="1" fillId="0" borderId="14" xfId="0" applyFont="1" applyBorder="1"/>
    <xf numFmtId="0" fontId="0" fillId="0" borderId="1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16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0" fontId="1" fillId="0" borderId="0" xfId="0" applyFont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Linear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340657494548878E-2"/>
                  <c:y val="0.23858385566229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Mlineal!$A$8:$A$36</c:f>
              <c:numCache>
                <c:formatCode>General</c:formatCode>
                <c:ptCount val="29"/>
                <c:pt idx="0">
                  <c:v>337</c:v>
                </c:pt>
                <c:pt idx="1">
                  <c:v>324</c:v>
                </c:pt>
                <c:pt idx="2">
                  <c:v>316</c:v>
                </c:pt>
                <c:pt idx="3">
                  <c:v>322</c:v>
                </c:pt>
                <c:pt idx="4">
                  <c:v>314</c:v>
                </c:pt>
                <c:pt idx="5">
                  <c:v>330</c:v>
                </c:pt>
                <c:pt idx="6">
                  <c:v>321</c:v>
                </c:pt>
                <c:pt idx="7">
                  <c:v>308</c:v>
                </c:pt>
                <c:pt idx="8">
                  <c:v>302</c:v>
                </c:pt>
                <c:pt idx="9">
                  <c:v>303</c:v>
                </c:pt>
                <c:pt idx="10">
                  <c:v>312</c:v>
                </c:pt>
                <c:pt idx="11">
                  <c:v>326</c:v>
                </c:pt>
                <c:pt idx="12">
                  <c:v>318</c:v>
                </c:pt>
                <c:pt idx="13">
                  <c:v>335</c:v>
                </c:pt>
                <c:pt idx="14">
                  <c:v>328</c:v>
                </c:pt>
                <c:pt idx="15">
                  <c:v>305</c:v>
                </c:pt>
                <c:pt idx="16">
                  <c:v>333</c:v>
                </c:pt>
                <c:pt idx="17">
                  <c:v>315</c:v>
                </c:pt>
                <c:pt idx="18">
                  <c:v>309</c:v>
                </c:pt>
                <c:pt idx="19">
                  <c:v>331</c:v>
                </c:pt>
                <c:pt idx="20">
                  <c:v>320</c:v>
                </c:pt>
                <c:pt idx="21">
                  <c:v>323</c:v>
                </c:pt>
                <c:pt idx="22">
                  <c:v>332</c:v>
                </c:pt>
                <c:pt idx="23">
                  <c:v>300</c:v>
                </c:pt>
                <c:pt idx="24">
                  <c:v>304</c:v>
                </c:pt>
                <c:pt idx="25">
                  <c:v>305</c:v>
                </c:pt>
                <c:pt idx="26">
                  <c:v>301</c:v>
                </c:pt>
                <c:pt idx="27">
                  <c:v>336</c:v>
                </c:pt>
                <c:pt idx="28">
                  <c:v>317</c:v>
                </c:pt>
              </c:numCache>
            </c:numRef>
          </c:xVal>
          <c:yVal>
            <c:numRef>
              <c:f>Mlineal!$B$8:$B$36</c:f>
              <c:numCache>
                <c:formatCode>General</c:formatCode>
                <c:ptCount val="29"/>
                <c:pt idx="0">
                  <c:v>0.92</c:v>
                </c:pt>
                <c:pt idx="1">
                  <c:v>0.76</c:v>
                </c:pt>
                <c:pt idx="2">
                  <c:v>0.72</c:v>
                </c:pt>
                <c:pt idx="3">
                  <c:v>0.8</c:v>
                </c:pt>
                <c:pt idx="4">
                  <c:v>0.65</c:v>
                </c:pt>
                <c:pt idx="5">
                  <c:v>0.9</c:v>
                </c:pt>
                <c:pt idx="6">
                  <c:v>0.75</c:v>
                </c:pt>
                <c:pt idx="7">
                  <c:v>0.68</c:v>
                </c:pt>
                <c:pt idx="8">
                  <c:v>0.5</c:v>
                </c:pt>
                <c:pt idx="9">
                  <c:v>0.52</c:v>
                </c:pt>
                <c:pt idx="10">
                  <c:v>0.64</c:v>
                </c:pt>
                <c:pt idx="11">
                  <c:v>0.8</c:v>
                </c:pt>
                <c:pt idx="12">
                  <c:v>0.71</c:v>
                </c:pt>
                <c:pt idx="13">
                  <c:v>0.92</c:v>
                </c:pt>
                <c:pt idx="14">
                  <c:v>0.85</c:v>
                </c:pt>
                <c:pt idx="15">
                  <c:v>0.56999999999999995</c:v>
                </c:pt>
                <c:pt idx="16">
                  <c:v>0.9</c:v>
                </c:pt>
                <c:pt idx="17">
                  <c:v>0.7</c:v>
                </c:pt>
                <c:pt idx="18">
                  <c:v>0.62</c:v>
                </c:pt>
                <c:pt idx="19">
                  <c:v>0.89</c:v>
                </c:pt>
                <c:pt idx="20">
                  <c:v>0.77</c:v>
                </c:pt>
                <c:pt idx="21">
                  <c:v>0.78</c:v>
                </c:pt>
                <c:pt idx="22">
                  <c:v>0.91</c:v>
                </c:pt>
                <c:pt idx="23">
                  <c:v>0.5</c:v>
                </c:pt>
                <c:pt idx="24">
                  <c:v>0.55000000000000004</c:v>
                </c:pt>
                <c:pt idx="25">
                  <c:v>0.56999999999999995</c:v>
                </c:pt>
                <c:pt idx="26">
                  <c:v>0.5</c:v>
                </c:pt>
                <c:pt idx="27">
                  <c:v>0.93</c:v>
                </c:pt>
                <c:pt idx="28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1B-4494-AE3A-3BA7DF8F8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659968"/>
        <c:axId val="683660624"/>
      </c:scatterChart>
      <c:valAx>
        <c:axId val="68365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83660624"/>
        <c:crosses val="autoZero"/>
        <c:crossBetween val="midCat"/>
      </c:valAx>
      <c:valAx>
        <c:axId val="68366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8365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Quadratic</a:t>
            </a:r>
            <a:r>
              <a:rPr lang="es-GT" baseline="0"/>
              <a:t> model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Mcuadratico!$B$2:$B$11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Mcuadratico!$C$2:$C$11</c:f>
              <c:numCache>
                <c:formatCode>General</c:formatCode>
                <c:ptCount val="10"/>
                <c:pt idx="0">
                  <c:v>45000</c:v>
                </c:pt>
                <c:pt idx="1">
                  <c:v>50000</c:v>
                </c:pt>
                <c:pt idx="2">
                  <c:v>60000</c:v>
                </c:pt>
                <c:pt idx="3">
                  <c:v>80000</c:v>
                </c:pt>
                <c:pt idx="4">
                  <c:v>110000</c:v>
                </c:pt>
                <c:pt idx="5">
                  <c:v>150000</c:v>
                </c:pt>
                <c:pt idx="6">
                  <c:v>200000</c:v>
                </c:pt>
                <c:pt idx="7">
                  <c:v>300000</c:v>
                </c:pt>
                <c:pt idx="8">
                  <c:v>500000</c:v>
                </c:pt>
                <c:pt idx="9">
                  <c:v>1000000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65-4237-92B7-2B08FB4F6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115464"/>
        <c:axId val="630112840"/>
      </c:scatterChart>
      <c:valAx>
        <c:axId val="630115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30112840"/>
        <c:crosses val="autoZero"/>
        <c:crossBetween val="midCat"/>
      </c:valAx>
      <c:valAx>
        <c:axId val="63011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30115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Exponential</a:t>
            </a:r>
            <a:r>
              <a:rPr lang="es-GT" baseline="0"/>
              <a:t> model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26474759405074361"/>
                  <c:y val="1.402303878681831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Mexponencial!$B$2:$B$185</c:f>
              <c:numCache>
                <c:formatCode>General</c:formatCode>
                <c:ptCount val="18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</c:numCache>
            </c:numRef>
          </c:xVal>
          <c:yVal>
            <c:numRef>
              <c:f>Mexponencial!$C$2:$C$185</c:f>
              <c:numCache>
                <c:formatCode>General</c:formatCode>
                <c:ptCount val="184"/>
                <c:pt idx="0">
                  <c:v>243</c:v>
                </c:pt>
                <c:pt idx="1">
                  <c:v>259</c:v>
                </c:pt>
                <c:pt idx="2">
                  <c:v>277</c:v>
                </c:pt>
                <c:pt idx="3">
                  <c:v>304</c:v>
                </c:pt>
                <c:pt idx="4">
                  <c:v>333</c:v>
                </c:pt>
                <c:pt idx="5">
                  <c:v>361</c:v>
                </c:pt>
                <c:pt idx="6">
                  <c:v>377</c:v>
                </c:pt>
                <c:pt idx="7">
                  <c:v>383</c:v>
                </c:pt>
                <c:pt idx="8">
                  <c:v>400</c:v>
                </c:pt>
                <c:pt idx="9">
                  <c:v>409</c:v>
                </c:pt>
                <c:pt idx="10">
                  <c:v>416</c:v>
                </c:pt>
                <c:pt idx="11">
                  <c:v>433</c:v>
                </c:pt>
                <c:pt idx="12">
                  <c:v>446</c:v>
                </c:pt>
                <c:pt idx="13">
                  <c:v>467</c:v>
                </c:pt>
                <c:pt idx="14">
                  <c:v>475</c:v>
                </c:pt>
                <c:pt idx="15">
                  <c:v>494</c:v>
                </c:pt>
                <c:pt idx="16">
                  <c:v>518</c:v>
                </c:pt>
                <c:pt idx="17">
                  <c:v>539</c:v>
                </c:pt>
                <c:pt idx="18">
                  <c:v>548</c:v>
                </c:pt>
                <c:pt idx="19">
                  <c:v>562</c:v>
                </c:pt>
                <c:pt idx="20">
                  <c:v>584</c:v>
                </c:pt>
                <c:pt idx="21">
                  <c:v>609</c:v>
                </c:pt>
                <c:pt idx="22">
                  <c:v>634</c:v>
                </c:pt>
                <c:pt idx="23">
                  <c:v>663</c:v>
                </c:pt>
                <c:pt idx="24">
                  <c:v>678</c:v>
                </c:pt>
                <c:pt idx="25">
                  <c:v>712</c:v>
                </c:pt>
                <c:pt idx="26">
                  <c:v>726</c:v>
                </c:pt>
                <c:pt idx="27">
                  <c:v>736</c:v>
                </c:pt>
                <c:pt idx="28">
                  <c:v>750</c:v>
                </c:pt>
                <c:pt idx="29">
                  <c:v>766</c:v>
                </c:pt>
                <c:pt idx="30">
                  <c:v>773</c:v>
                </c:pt>
                <c:pt idx="31">
                  <c:v>782</c:v>
                </c:pt>
                <c:pt idx="32">
                  <c:v>789</c:v>
                </c:pt>
                <c:pt idx="33">
                  <c:v>795</c:v>
                </c:pt>
                <c:pt idx="34">
                  <c:v>803</c:v>
                </c:pt>
                <c:pt idx="35">
                  <c:v>820</c:v>
                </c:pt>
                <c:pt idx="36">
                  <c:v>832</c:v>
                </c:pt>
                <c:pt idx="37">
                  <c:v>842</c:v>
                </c:pt>
                <c:pt idx="38">
                  <c:v>850</c:v>
                </c:pt>
                <c:pt idx="39">
                  <c:v>856</c:v>
                </c:pt>
                <c:pt idx="40">
                  <c:v>868</c:v>
                </c:pt>
                <c:pt idx="41">
                  <c:v>872</c:v>
                </c:pt>
                <c:pt idx="42">
                  <c:v>876</c:v>
                </c:pt>
                <c:pt idx="43">
                  <c:v>880</c:v>
                </c:pt>
                <c:pt idx="44">
                  <c:v>898</c:v>
                </c:pt>
                <c:pt idx="45">
                  <c:v>916</c:v>
                </c:pt>
                <c:pt idx="46">
                  <c:v>933</c:v>
                </c:pt>
                <c:pt idx="47">
                  <c:v>946</c:v>
                </c:pt>
                <c:pt idx="48">
                  <c:v>948</c:v>
                </c:pt>
                <c:pt idx="49">
                  <c:v>949</c:v>
                </c:pt>
                <c:pt idx="50">
                  <c:v>964</c:v>
                </c:pt>
                <c:pt idx="51">
                  <c:v>969</c:v>
                </c:pt>
                <c:pt idx="52">
                  <c:v>981</c:v>
                </c:pt>
                <c:pt idx="53">
                  <c:v>989</c:v>
                </c:pt>
                <c:pt idx="54">
                  <c:v>998</c:v>
                </c:pt>
                <c:pt idx="55">
                  <c:v>1004</c:v>
                </c:pt>
                <c:pt idx="56">
                  <c:v>1029</c:v>
                </c:pt>
                <c:pt idx="57">
                  <c:v>1050</c:v>
                </c:pt>
                <c:pt idx="58">
                  <c:v>1076</c:v>
                </c:pt>
                <c:pt idx="59">
                  <c:v>1099</c:v>
                </c:pt>
                <c:pt idx="60">
                  <c:v>1122</c:v>
                </c:pt>
                <c:pt idx="61">
                  <c:v>1137</c:v>
                </c:pt>
                <c:pt idx="62">
                  <c:v>1143</c:v>
                </c:pt>
                <c:pt idx="63">
                  <c:v>1164</c:v>
                </c:pt>
                <c:pt idx="64">
                  <c:v>1184</c:v>
                </c:pt>
                <c:pt idx="65">
                  <c:v>1197</c:v>
                </c:pt>
                <c:pt idx="66">
                  <c:v>1212</c:v>
                </c:pt>
                <c:pt idx="67">
                  <c:v>1232</c:v>
                </c:pt>
                <c:pt idx="68">
                  <c:v>1246</c:v>
                </c:pt>
                <c:pt idx="69">
                  <c:v>1263</c:v>
                </c:pt>
                <c:pt idx="70">
                  <c:v>1299</c:v>
                </c:pt>
                <c:pt idx="71">
                  <c:v>1341</c:v>
                </c:pt>
                <c:pt idx="72">
                  <c:v>1385</c:v>
                </c:pt>
                <c:pt idx="73">
                  <c:v>1416</c:v>
                </c:pt>
                <c:pt idx="74">
                  <c:v>1464</c:v>
                </c:pt>
                <c:pt idx="75">
                  <c:v>1521</c:v>
                </c:pt>
                <c:pt idx="76">
                  <c:v>1590</c:v>
                </c:pt>
                <c:pt idx="77">
                  <c:v>1672</c:v>
                </c:pt>
                <c:pt idx="78">
                  <c:v>1722</c:v>
                </c:pt>
                <c:pt idx="79">
                  <c:v>1788</c:v>
                </c:pt>
                <c:pt idx="80">
                  <c:v>1838</c:v>
                </c:pt>
                <c:pt idx="81">
                  <c:v>1891</c:v>
                </c:pt>
                <c:pt idx="82">
                  <c:v>1927</c:v>
                </c:pt>
                <c:pt idx="83">
                  <c:v>1995</c:v>
                </c:pt>
                <c:pt idx="84">
                  <c:v>2047</c:v>
                </c:pt>
                <c:pt idx="85">
                  <c:v>2114</c:v>
                </c:pt>
                <c:pt idx="86">
                  <c:v>2192</c:v>
                </c:pt>
                <c:pt idx="87">
                  <c:v>2269</c:v>
                </c:pt>
                <c:pt idx="88">
                  <c:v>2330</c:v>
                </c:pt>
                <c:pt idx="89">
                  <c:v>2402</c:v>
                </c:pt>
                <c:pt idx="90">
                  <c:v>2466</c:v>
                </c:pt>
                <c:pt idx="91">
                  <c:v>2535</c:v>
                </c:pt>
                <c:pt idx="92">
                  <c:v>2580</c:v>
                </c:pt>
                <c:pt idx="93">
                  <c:v>2662</c:v>
                </c:pt>
                <c:pt idx="94">
                  <c:v>2752</c:v>
                </c:pt>
                <c:pt idx="95">
                  <c:v>2819</c:v>
                </c:pt>
                <c:pt idx="96">
                  <c:v>2893</c:v>
                </c:pt>
                <c:pt idx="97">
                  <c:v>2964</c:v>
                </c:pt>
                <c:pt idx="98">
                  <c:v>3038</c:v>
                </c:pt>
                <c:pt idx="99">
                  <c:v>3106</c:v>
                </c:pt>
                <c:pt idx="100">
                  <c:v>3188</c:v>
                </c:pt>
                <c:pt idx="101">
                  <c:v>3278</c:v>
                </c:pt>
                <c:pt idx="102">
                  <c:v>3371</c:v>
                </c:pt>
                <c:pt idx="103">
                  <c:v>3454</c:v>
                </c:pt>
                <c:pt idx="104">
                  <c:v>3571</c:v>
                </c:pt>
                <c:pt idx="105">
                  <c:v>3667</c:v>
                </c:pt>
                <c:pt idx="106">
                  <c:v>3752</c:v>
                </c:pt>
                <c:pt idx="107">
                  <c:v>3851</c:v>
                </c:pt>
                <c:pt idx="108">
                  <c:v>3906</c:v>
                </c:pt>
                <c:pt idx="109">
                  <c:v>4008</c:v>
                </c:pt>
                <c:pt idx="110">
                  <c:v>4090</c:v>
                </c:pt>
                <c:pt idx="111">
                  <c:v>4171</c:v>
                </c:pt>
                <c:pt idx="112">
                  <c:v>4290</c:v>
                </c:pt>
                <c:pt idx="113">
                  <c:v>4358</c:v>
                </c:pt>
                <c:pt idx="114">
                  <c:v>4466</c:v>
                </c:pt>
                <c:pt idx="115">
                  <c:v>4570</c:v>
                </c:pt>
                <c:pt idx="116">
                  <c:v>4637</c:v>
                </c:pt>
                <c:pt idx="117">
                  <c:v>4763</c:v>
                </c:pt>
                <c:pt idx="118">
                  <c:v>4880</c:v>
                </c:pt>
                <c:pt idx="119">
                  <c:v>4997</c:v>
                </c:pt>
                <c:pt idx="120">
                  <c:v>5105</c:v>
                </c:pt>
                <c:pt idx="121">
                  <c:v>5197</c:v>
                </c:pt>
                <c:pt idx="122">
                  <c:v>5276</c:v>
                </c:pt>
                <c:pt idx="123">
                  <c:v>5396</c:v>
                </c:pt>
                <c:pt idx="124">
                  <c:v>5519</c:v>
                </c:pt>
                <c:pt idx="125">
                  <c:v>5620</c:v>
                </c:pt>
                <c:pt idx="126">
                  <c:v>5750</c:v>
                </c:pt>
                <c:pt idx="127">
                  <c:v>5889</c:v>
                </c:pt>
                <c:pt idx="128">
                  <c:v>6016</c:v>
                </c:pt>
                <c:pt idx="129">
                  <c:v>6151</c:v>
                </c:pt>
                <c:pt idx="130">
                  <c:v>6275</c:v>
                </c:pt>
                <c:pt idx="131">
                  <c:v>6411</c:v>
                </c:pt>
                <c:pt idx="132">
                  <c:v>6536</c:v>
                </c:pt>
                <c:pt idx="133">
                  <c:v>6676</c:v>
                </c:pt>
                <c:pt idx="134">
                  <c:v>6817</c:v>
                </c:pt>
                <c:pt idx="135">
                  <c:v>6971</c:v>
                </c:pt>
                <c:pt idx="136">
                  <c:v>7117</c:v>
                </c:pt>
                <c:pt idx="137">
                  <c:v>7260</c:v>
                </c:pt>
                <c:pt idx="138">
                  <c:v>7380</c:v>
                </c:pt>
                <c:pt idx="139">
                  <c:v>7499</c:v>
                </c:pt>
                <c:pt idx="140">
                  <c:v>7654</c:v>
                </c:pt>
                <c:pt idx="141">
                  <c:v>7812</c:v>
                </c:pt>
                <c:pt idx="142">
                  <c:v>7967</c:v>
                </c:pt>
                <c:pt idx="143">
                  <c:v>8119</c:v>
                </c:pt>
                <c:pt idx="144">
                  <c:v>8275</c:v>
                </c:pt>
                <c:pt idx="145">
                  <c:v>8427</c:v>
                </c:pt>
                <c:pt idx="146">
                  <c:v>8605</c:v>
                </c:pt>
                <c:pt idx="147">
                  <c:v>8759</c:v>
                </c:pt>
                <c:pt idx="148">
                  <c:v>8927</c:v>
                </c:pt>
                <c:pt idx="149">
                  <c:v>9083</c:v>
                </c:pt>
                <c:pt idx="150">
                  <c:v>9195</c:v>
                </c:pt>
                <c:pt idx="151">
                  <c:v>9279</c:v>
                </c:pt>
                <c:pt idx="152">
                  <c:v>9380</c:v>
                </c:pt>
                <c:pt idx="153">
                  <c:v>9513</c:v>
                </c:pt>
                <c:pt idx="154">
                  <c:v>9606</c:v>
                </c:pt>
                <c:pt idx="155">
                  <c:v>9728</c:v>
                </c:pt>
                <c:pt idx="156">
                  <c:v>9844</c:v>
                </c:pt>
                <c:pt idx="157">
                  <c:v>9967</c:v>
                </c:pt>
                <c:pt idx="158">
                  <c:v>10102</c:v>
                </c:pt>
                <c:pt idx="159">
                  <c:v>10255</c:v>
                </c:pt>
                <c:pt idx="160">
                  <c:v>10406</c:v>
                </c:pt>
                <c:pt idx="161">
                  <c:v>10553</c:v>
                </c:pt>
                <c:pt idx="162">
                  <c:v>10704</c:v>
                </c:pt>
                <c:pt idx="163">
                  <c:v>10860</c:v>
                </c:pt>
                <c:pt idx="164">
                  <c:v>11021</c:v>
                </c:pt>
                <c:pt idx="165">
                  <c:v>11185</c:v>
                </c:pt>
                <c:pt idx="166">
                  <c:v>11353</c:v>
                </c:pt>
                <c:pt idx="167">
                  <c:v>11520</c:v>
                </c:pt>
                <c:pt idx="168">
                  <c:v>11672</c:v>
                </c:pt>
                <c:pt idx="169">
                  <c:v>11816</c:v>
                </c:pt>
                <c:pt idx="170">
                  <c:v>11948</c:v>
                </c:pt>
                <c:pt idx="171">
                  <c:v>12073</c:v>
                </c:pt>
                <c:pt idx="172">
                  <c:v>12226</c:v>
                </c:pt>
                <c:pt idx="173">
                  <c:v>12385</c:v>
                </c:pt>
                <c:pt idx="174">
                  <c:v>12535</c:v>
                </c:pt>
                <c:pt idx="175">
                  <c:v>12666</c:v>
                </c:pt>
                <c:pt idx="176">
                  <c:v>12787</c:v>
                </c:pt>
                <c:pt idx="177">
                  <c:v>12921</c:v>
                </c:pt>
                <c:pt idx="178">
                  <c:v>13045</c:v>
                </c:pt>
                <c:pt idx="179">
                  <c:v>13153</c:v>
                </c:pt>
                <c:pt idx="180">
                  <c:v>13259</c:v>
                </c:pt>
                <c:pt idx="181">
                  <c:v>13391</c:v>
                </c:pt>
                <c:pt idx="182">
                  <c:v>13518</c:v>
                </c:pt>
                <c:pt idx="183">
                  <c:v>13649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90-47D2-9271-61309DB3A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595392"/>
        <c:axId val="546595720"/>
      </c:scatterChart>
      <c:valAx>
        <c:axId val="54659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46595720"/>
        <c:crosses val="autoZero"/>
        <c:crossBetween val="midCat"/>
      </c:valAx>
      <c:valAx>
        <c:axId val="546595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4659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130527</xdr:colOff>
      <xdr:row>5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73DA15-0330-4F12-8BF3-FE129A801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69452" cy="11811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124174</xdr:rowOff>
    </xdr:from>
    <xdr:to>
      <xdr:col>5</xdr:col>
      <xdr:colOff>645377</xdr:colOff>
      <xdr:row>54</xdr:row>
      <xdr:rowOff>69578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78590A-7FB0-4E3B-A900-9F5670101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145677</xdr:colOff>
      <xdr:row>26</xdr:row>
      <xdr:rowOff>101972</xdr:rowOff>
    </xdr:from>
    <xdr:to>
      <xdr:col>5</xdr:col>
      <xdr:colOff>425824</xdr:colOff>
      <xdr:row>40</xdr:row>
      <xdr:rowOff>21290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B0D756-4A65-4B5C-AD3C-9202E38DF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749840</xdr:colOff>
      <xdr:row>18</xdr:row>
      <xdr:rowOff>81064</xdr:rowOff>
    </xdr:from>
    <xdr:to>
      <xdr:col>14</xdr:col>
      <xdr:colOff>816773</xdr:colOff>
      <xdr:row>31</xdr:row>
      <xdr:rowOff>146965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8A98ED-7019-4CA0-8B57-F1AD8A0CA9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="82" workbookViewId="0">
      <selection activeCell="C8" sqref="C8"/>
    </sheetView>
  </sheetViews>
  <sheetFormatPr defaultColWidth="11.21875" defaultRowHeight="15" customHeight="1" x14ac:dyDescent="0.2"/>
  <cols>
    <col min="1" max="1" width="4.6640625" customWidth="1"/>
    <col min="2" max="3" width="8.77734375" customWidth="1"/>
    <col min="4" max="4" width="13" customWidth="1"/>
    <col min="5" max="10" width="10.5546875" customWidth="1"/>
    <col min="11" max="11" width="15.77734375" customWidth="1"/>
    <col min="12" max="28" width="10.5546875" customWidth="1"/>
  </cols>
  <sheetData>
    <row r="1" spans="1:11" ht="15.75" customHeight="1" x14ac:dyDescent="0.2"/>
    <row r="2" spans="1:11" ht="15.75" customHeight="1" x14ac:dyDescent="0.2"/>
    <row r="3" spans="1:11" ht="15.75" customHeight="1" x14ac:dyDescent="0.2"/>
    <row r="4" spans="1:11" ht="15.75" customHeight="1" x14ac:dyDescent="0.2"/>
    <row r="5" spans="1:11" ht="15.75" customHeight="1" x14ac:dyDescent="0.2"/>
    <row r="6" spans="1:11" ht="15.75" customHeight="1" thickBot="1" x14ac:dyDescent="0.25"/>
    <row r="7" spans="1:11" ht="15.75" customHeight="1" thickBot="1" x14ac:dyDescent="0.3">
      <c r="A7" s="6" t="s">
        <v>0</v>
      </c>
      <c r="B7" s="25" t="s">
        <v>1</v>
      </c>
      <c r="C7" s="25" t="s">
        <v>216</v>
      </c>
      <c r="D7" s="7" t="s">
        <v>217</v>
      </c>
      <c r="E7" s="3"/>
      <c r="F7" s="4" t="s">
        <v>210</v>
      </c>
      <c r="G7" s="12"/>
      <c r="H7" s="14" t="s">
        <v>211</v>
      </c>
      <c r="I7" s="13"/>
    </row>
    <row r="8" spans="1:11" ht="15.75" customHeight="1" thickBot="1" x14ac:dyDescent="0.3">
      <c r="A8" s="8">
        <v>337</v>
      </c>
      <c r="B8" s="5">
        <v>0.92</v>
      </c>
      <c r="C8" s="5">
        <f>$K$16+$K$17*A8</f>
        <v>0.95180731338990832</v>
      </c>
      <c r="D8" s="9">
        <f>B8-C8</f>
        <v>-3.1807313389908276E-2</v>
      </c>
      <c r="E8" s="3"/>
      <c r="F8" s="17">
        <f>1</f>
        <v>1</v>
      </c>
      <c r="G8" s="18">
        <f>A8</f>
        <v>337</v>
      </c>
      <c r="H8" s="30">
        <f>B8</f>
        <v>0.92</v>
      </c>
      <c r="I8" s="13"/>
      <c r="J8" s="3" t="s">
        <v>215</v>
      </c>
    </row>
    <row r="9" spans="1:11" ht="15.75" customHeight="1" x14ac:dyDescent="0.25">
      <c r="A9" s="8">
        <v>324</v>
      </c>
      <c r="B9" s="5">
        <v>0.76</v>
      </c>
      <c r="C9" s="5">
        <f>$K$16+$K$17*A9</f>
        <v>0.79484512081115355</v>
      </c>
      <c r="D9" s="9">
        <f>B9-C9</f>
        <v>-3.484512081115354E-2</v>
      </c>
      <c r="E9" s="3"/>
      <c r="F9" s="28">
        <f>1</f>
        <v>1</v>
      </c>
      <c r="G9" s="29">
        <f t="shared" ref="G9:G36" si="0">A9</f>
        <v>324</v>
      </c>
      <c r="H9" s="31">
        <f t="shared" ref="H9:H36" si="1">B9</f>
        <v>0.76</v>
      </c>
      <c r="I9" s="13"/>
      <c r="J9" s="21" cm="1">
        <f t="array" ref="J9:J10">MMULT(TRANSPOSE(F8:G36),H8:H36)</f>
        <v>21.009999999999998</v>
      </c>
    </row>
    <row r="10" spans="1:11" ht="15.75" customHeight="1" thickBot="1" x14ac:dyDescent="0.3">
      <c r="A10" s="8">
        <v>316</v>
      </c>
      <c r="B10" s="5">
        <v>0.72</v>
      </c>
      <c r="C10" s="5">
        <f t="shared" ref="C9:C36" si="2">$K$16+$K$17*A10</f>
        <v>0.69825300230115062</v>
      </c>
      <c r="D10" s="9">
        <f t="shared" ref="D10:D36" si="3">B10-C10</f>
        <v>2.1746997698849357E-2</v>
      </c>
      <c r="F10" s="28">
        <f>1</f>
        <v>1</v>
      </c>
      <c r="G10" s="29">
        <f t="shared" si="0"/>
        <v>316</v>
      </c>
      <c r="H10" s="31">
        <f t="shared" si="1"/>
        <v>0.72</v>
      </c>
      <c r="I10" s="13"/>
      <c r="J10" s="15">
        <v>6731.119999999999</v>
      </c>
    </row>
    <row r="11" spans="1:11" ht="15.75" customHeight="1" x14ac:dyDescent="0.25">
      <c r="A11" s="8">
        <v>322</v>
      </c>
      <c r="B11" s="5">
        <v>0.8</v>
      </c>
      <c r="C11" s="5">
        <f t="shared" si="2"/>
        <v>0.77069709118365282</v>
      </c>
      <c r="D11" s="9">
        <f t="shared" si="3"/>
        <v>2.9302908816347228E-2</v>
      </c>
      <c r="F11" s="28">
        <f>1</f>
        <v>1</v>
      </c>
      <c r="G11" s="29">
        <f t="shared" si="0"/>
        <v>322</v>
      </c>
      <c r="H11" s="31">
        <f t="shared" si="1"/>
        <v>0.8</v>
      </c>
      <c r="I11" s="13"/>
    </row>
    <row r="12" spans="1:11" ht="15.75" customHeight="1" thickBot="1" x14ac:dyDescent="0.3">
      <c r="A12" s="8">
        <v>314</v>
      </c>
      <c r="B12" s="5">
        <v>0.65</v>
      </c>
      <c r="C12" s="5">
        <f t="shared" si="2"/>
        <v>0.67410497267364988</v>
      </c>
      <c r="D12" s="9">
        <f t="shared" si="3"/>
        <v>-2.410497267364986E-2</v>
      </c>
      <c r="F12" s="28">
        <f>1</f>
        <v>1</v>
      </c>
      <c r="G12" s="29">
        <f t="shared" si="0"/>
        <v>314</v>
      </c>
      <c r="H12" s="31">
        <f t="shared" si="1"/>
        <v>0.65</v>
      </c>
      <c r="I12" s="13"/>
      <c r="J12" s="3" t="s">
        <v>213</v>
      </c>
    </row>
    <row r="13" spans="1:11" ht="15.75" customHeight="1" x14ac:dyDescent="0.25">
      <c r="A13" s="8">
        <v>330</v>
      </c>
      <c r="B13" s="5">
        <v>0.9</v>
      </c>
      <c r="C13" s="5">
        <f t="shared" si="2"/>
        <v>0.86728920969365575</v>
      </c>
      <c r="D13" s="9">
        <f t="shared" si="3"/>
        <v>3.2710790306344273E-2</v>
      </c>
      <c r="F13" s="28">
        <f>1</f>
        <v>1</v>
      </c>
      <c r="G13" s="29">
        <f t="shared" si="0"/>
        <v>330</v>
      </c>
      <c r="H13" s="31">
        <f t="shared" si="1"/>
        <v>0.9</v>
      </c>
      <c r="I13" s="13"/>
      <c r="J13" s="17" cm="1">
        <f t="array" ref="J13:K14">MMULT(TRANSPOSE(F8:G36),F8:G36)</f>
        <v>29</v>
      </c>
      <c r="K13" s="18">
        <v>9227</v>
      </c>
    </row>
    <row r="14" spans="1:11" ht="15.75" customHeight="1" thickBot="1" x14ac:dyDescent="0.3">
      <c r="A14" s="8">
        <v>321</v>
      </c>
      <c r="B14" s="5">
        <v>0.75</v>
      </c>
      <c r="C14" s="5">
        <f t="shared" si="2"/>
        <v>0.75862307636990245</v>
      </c>
      <c r="D14" s="9">
        <f t="shared" si="3"/>
        <v>-8.6230763699024493E-3</v>
      </c>
      <c r="F14" s="28">
        <f>1</f>
        <v>1</v>
      </c>
      <c r="G14" s="29">
        <f t="shared" si="0"/>
        <v>321</v>
      </c>
      <c r="H14" s="31">
        <f t="shared" si="1"/>
        <v>0.75</v>
      </c>
      <c r="I14" s="13"/>
      <c r="J14" s="19">
        <v>9227</v>
      </c>
      <c r="K14" s="20">
        <v>2939613</v>
      </c>
    </row>
    <row r="15" spans="1:11" ht="15.75" customHeight="1" x14ac:dyDescent="0.25">
      <c r="A15" s="8">
        <v>308</v>
      </c>
      <c r="B15" s="5">
        <v>0.68</v>
      </c>
      <c r="C15" s="5">
        <f t="shared" si="2"/>
        <v>0.60166088379114768</v>
      </c>
      <c r="D15" s="9">
        <f t="shared" si="3"/>
        <v>7.8339116208852366E-2</v>
      </c>
      <c r="F15" s="28">
        <f>1</f>
        <v>1</v>
      </c>
      <c r="G15" s="29">
        <f t="shared" si="0"/>
        <v>308</v>
      </c>
      <c r="H15" s="31">
        <f t="shared" si="1"/>
        <v>0.68</v>
      </c>
      <c r="I15" s="13"/>
    </row>
    <row r="16" spans="1:11" ht="15.75" customHeight="1" x14ac:dyDescent="0.25">
      <c r="A16" s="8">
        <v>302</v>
      </c>
      <c r="B16" s="5">
        <v>0.5</v>
      </c>
      <c r="C16" s="5">
        <f t="shared" si="2"/>
        <v>0.52921679490864548</v>
      </c>
      <c r="D16" s="9">
        <f t="shared" si="3"/>
        <v>-2.9216794908645483E-2</v>
      </c>
      <c r="F16" s="28">
        <f>1</f>
        <v>1</v>
      </c>
      <c r="G16" s="29">
        <f t="shared" si="0"/>
        <v>302</v>
      </c>
      <c r="H16" s="31">
        <f t="shared" si="1"/>
        <v>0.5</v>
      </c>
      <c r="I16" s="13"/>
      <c r="J16" s="3" t="s">
        <v>212</v>
      </c>
      <c r="K16" cm="1">
        <f t="array" ref="K16:K17">MMULT(MINVERSE(_xlfn.ANCHORARRAY(J13)),_xlfn.ANCHORARRAY(J9))</f>
        <v>-3.1171356788439653</v>
      </c>
    </row>
    <row r="17" spans="1:11" ht="15.75" customHeight="1" x14ac:dyDescent="0.25">
      <c r="A17" s="8">
        <v>303</v>
      </c>
      <c r="B17" s="5">
        <v>0.52</v>
      </c>
      <c r="C17" s="5">
        <f t="shared" si="2"/>
        <v>0.54129080972239585</v>
      </c>
      <c r="D17" s="9">
        <f t="shared" si="3"/>
        <v>-2.1290809722395831E-2</v>
      </c>
      <c r="F17" s="28">
        <f>1</f>
        <v>1</v>
      </c>
      <c r="G17" s="29">
        <f t="shared" si="0"/>
        <v>303</v>
      </c>
      <c r="H17" s="31">
        <f t="shared" si="1"/>
        <v>0.52</v>
      </c>
      <c r="I17" s="13"/>
      <c r="J17" s="3" t="s">
        <v>214</v>
      </c>
      <c r="K17" s="23">
        <v>1.2074014813750367E-2</v>
      </c>
    </row>
    <row r="18" spans="1:11" ht="15.75" customHeight="1" x14ac:dyDescent="0.25">
      <c r="A18" s="8">
        <v>312</v>
      </c>
      <c r="B18" s="5">
        <v>0.64</v>
      </c>
      <c r="C18" s="5">
        <f t="shared" si="2"/>
        <v>0.64995694304614915</v>
      </c>
      <c r="D18" s="9">
        <f t="shared" si="3"/>
        <v>-9.9569430461491359E-3</v>
      </c>
      <c r="F18" s="28">
        <f>1</f>
        <v>1</v>
      </c>
      <c r="G18" s="29">
        <f t="shared" si="0"/>
        <v>312</v>
      </c>
      <c r="H18" s="31">
        <f t="shared" si="1"/>
        <v>0.64</v>
      </c>
      <c r="I18" s="13"/>
    </row>
    <row r="19" spans="1:11" ht="15.75" customHeight="1" x14ac:dyDescent="0.25">
      <c r="A19" s="8">
        <v>326</v>
      </c>
      <c r="B19" s="5">
        <v>0.8</v>
      </c>
      <c r="C19" s="5">
        <f t="shared" si="2"/>
        <v>0.81899315043865428</v>
      </c>
      <c r="D19" s="9">
        <f t="shared" si="3"/>
        <v>-1.8993150438654238E-2</v>
      </c>
      <c r="F19" s="28">
        <f>1</f>
        <v>1</v>
      </c>
      <c r="G19" s="29">
        <f t="shared" si="0"/>
        <v>326</v>
      </c>
      <c r="H19" s="31">
        <f t="shared" si="1"/>
        <v>0.8</v>
      </c>
      <c r="I19" s="13"/>
      <c r="J19" t="str">
        <f>"y = "&amp;K16&amp;"+"&amp;K17&amp;"x"</f>
        <v>y = -3.11713567884397+0.0120740148137504x</v>
      </c>
    </row>
    <row r="20" spans="1:11" ht="15.75" customHeight="1" x14ac:dyDescent="0.25">
      <c r="A20" s="8">
        <v>318</v>
      </c>
      <c r="B20" s="5">
        <v>0.71</v>
      </c>
      <c r="C20" s="5">
        <f t="shared" si="2"/>
        <v>0.72240103192865135</v>
      </c>
      <c r="D20" s="9">
        <f t="shared" si="3"/>
        <v>-1.2401031928651385E-2</v>
      </c>
      <c r="F20" s="28">
        <f>1</f>
        <v>1</v>
      </c>
      <c r="G20" s="29">
        <f t="shared" si="0"/>
        <v>318</v>
      </c>
      <c r="H20" s="31">
        <f t="shared" si="1"/>
        <v>0.71</v>
      </c>
      <c r="I20" s="13"/>
    </row>
    <row r="21" spans="1:11" ht="15.75" customHeight="1" x14ac:dyDescent="0.25">
      <c r="A21" s="8">
        <v>335</v>
      </c>
      <c r="B21" s="5">
        <v>0.92</v>
      </c>
      <c r="C21" s="5">
        <f t="shared" si="2"/>
        <v>0.92765928376240758</v>
      </c>
      <c r="D21" s="9">
        <f t="shared" si="3"/>
        <v>-7.6592837624075427E-3</v>
      </c>
      <c r="F21" s="28">
        <f>1</f>
        <v>1</v>
      </c>
      <c r="G21" s="29">
        <f t="shared" si="0"/>
        <v>335</v>
      </c>
      <c r="H21" s="31">
        <f t="shared" si="1"/>
        <v>0.92</v>
      </c>
      <c r="I21" s="13"/>
    </row>
    <row r="22" spans="1:11" ht="15.75" customHeight="1" x14ac:dyDescent="0.25">
      <c r="A22" s="8">
        <v>328</v>
      </c>
      <c r="B22" s="5">
        <v>0.85</v>
      </c>
      <c r="C22" s="5">
        <f t="shared" si="2"/>
        <v>0.84314118006615502</v>
      </c>
      <c r="D22" s="9">
        <f t="shared" si="3"/>
        <v>6.8588199338449618E-3</v>
      </c>
      <c r="F22" s="28">
        <f>1</f>
        <v>1</v>
      </c>
      <c r="G22" s="29">
        <f t="shared" si="0"/>
        <v>328</v>
      </c>
      <c r="H22" s="31">
        <f t="shared" si="1"/>
        <v>0.85</v>
      </c>
      <c r="I22" s="13"/>
    </row>
    <row r="23" spans="1:11" ht="15.75" customHeight="1" x14ac:dyDescent="0.25">
      <c r="A23" s="8">
        <v>305</v>
      </c>
      <c r="B23" s="5">
        <v>0.56999999999999995</v>
      </c>
      <c r="C23" s="5">
        <f t="shared" si="2"/>
        <v>0.56543883934989658</v>
      </c>
      <c r="D23" s="9">
        <f t="shared" si="3"/>
        <v>4.5611606501033686E-3</v>
      </c>
      <c r="F23" s="28">
        <f>1</f>
        <v>1</v>
      </c>
      <c r="G23" s="29">
        <f t="shared" si="0"/>
        <v>305</v>
      </c>
      <c r="H23" s="31">
        <f t="shared" si="1"/>
        <v>0.56999999999999995</v>
      </c>
      <c r="I23" s="13"/>
    </row>
    <row r="24" spans="1:11" ht="15.75" customHeight="1" x14ac:dyDescent="0.25">
      <c r="A24" s="8">
        <v>333</v>
      </c>
      <c r="B24" s="5">
        <v>0.9</v>
      </c>
      <c r="C24" s="5">
        <f t="shared" si="2"/>
        <v>0.90351125413490685</v>
      </c>
      <c r="D24" s="9">
        <f t="shared" si="3"/>
        <v>-3.5112541349068271E-3</v>
      </c>
      <c r="F24" s="28">
        <f>1</f>
        <v>1</v>
      </c>
      <c r="G24" s="29">
        <f t="shared" si="0"/>
        <v>333</v>
      </c>
      <c r="H24" s="31">
        <f t="shared" si="1"/>
        <v>0.9</v>
      </c>
      <c r="I24" s="13"/>
    </row>
    <row r="25" spans="1:11" ht="15.75" customHeight="1" x14ac:dyDescent="0.25">
      <c r="A25" s="8">
        <v>315</v>
      </c>
      <c r="B25" s="5">
        <v>0.7</v>
      </c>
      <c r="C25" s="5">
        <f t="shared" si="2"/>
        <v>0.68617898748740025</v>
      </c>
      <c r="D25" s="9">
        <f t="shared" si="3"/>
        <v>1.3821012512599706E-2</v>
      </c>
      <c r="F25" s="28">
        <f>1</f>
        <v>1</v>
      </c>
      <c r="G25" s="29">
        <f t="shared" si="0"/>
        <v>315</v>
      </c>
      <c r="H25" s="31">
        <f t="shared" si="1"/>
        <v>0.7</v>
      </c>
      <c r="I25" s="13"/>
    </row>
    <row r="26" spans="1:11" ht="15.75" customHeight="1" x14ac:dyDescent="0.25">
      <c r="A26" s="8">
        <v>309</v>
      </c>
      <c r="B26" s="5">
        <v>0.62</v>
      </c>
      <c r="C26" s="5">
        <f t="shared" si="2"/>
        <v>0.61373489860489805</v>
      </c>
      <c r="D26" s="9">
        <f t="shared" si="3"/>
        <v>6.2651013951019463E-3</v>
      </c>
      <c r="F26" s="28">
        <f>1</f>
        <v>1</v>
      </c>
      <c r="G26" s="29">
        <f t="shared" si="0"/>
        <v>309</v>
      </c>
      <c r="H26" s="31">
        <f t="shared" si="1"/>
        <v>0.62</v>
      </c>
      <c r="I26" s="13"/>
    </row>
    <row r="27" spans="1:11" ht="15.75" customHeight="1" x14ac:dyDescent="0.25">
      <c r="A27" s="8">
        <v>331</v>
      </c>
      <c r="B27" s="5">
        <v>0.89</v>
      </c>
      <c r="C27" s="5">
        <f t="shared" si="2"/>
        <v>0.87936322450740612</v>
      </c>
      <c r="D27" s="9">
        <f t="shared" si="3"/>
        <v>1.0636775492593897E-2</v>
      </c>
      <c r="F27" s="28">
        <f>1</f>
        <v>1</v>
      </c>
      <c r="G27" s="29">
        <f t="shared" si="0"/>
        <v>331</v>
      </c>
      <c r="H27" s="31">
        <f t="shared" si="1"/>
        <v>0.89</v>
      </c>
      <c r="I27" s="13"/>
    </row>
    <row r="28" spans="1:11" ht="15.75" customHeight="1" x14ac:dyDescent="0.25">
      <c r="A28" s="8">
        <v>320</v>
      </c>
      <c r="B28" s="5">
        <v>0.77</v>
      </c>
      <c r="C28" s="5">
        <f t="shared" si="2"/>
        <v>0.74654906155615208</v>
      </c>
      <c r="D28" s="9">
        <f t="shared" si="3"/>
        <v>2.3450938443847935E-2</v>
      </c>
      <c r="F28" s="28">
        <f>1</f>
        <v>1</v>
      </c>
      <c r="G28" s="29">
        <f t="shared" si="0"/>
        <v>320</v>
      </c>
      <c r="H28" s="31">
        <f t="shared" si="1"/>
        <v>0.77</v>
      </c>
      <c r="I28" s="13"/>
    </row>
    <row r="29" spans="1:11" ht="15.75" customHeight="1" x14ac:dyDescent="0.25">
      <c r="A29" s="8">
        <v>323</v>
      </c>
      <c r="B29" s="5">
        <v>0.78</v>
      </c>
      <c r="C29" s="5">
        <f t="shared" si="2"/>
        <v>0.78277110599740318</v>
      </c>
      <c r="D29" s="9">
        <f t="shared" si="3"/>
        <v>-2.771105997403156E-3</v>
      </c>
      <c r="F29" s="28">
        <f>1</f>
        <v>1</v>
      </c>
      <c r="G29" s="29">
        <f t="shared" si="0"/>
        <v>323</v>
      </c>
      <c r="H29" s="31">
        <f t="shared" si="1"/>
        <v>0.78</v>
      </c>
      <c r="I29" s="13"/>
    </row>
    <row r="30" spans="1:11" ht="15.75" customHeight="1" x14ac:dyDescent="0.25">
      <c r="A30" s="8">
        <v>332</v>
      </c>
      <c r="B30" s="5">
        <v>0.91</v>
      </c>
      <c r="C30" s="5">
        <f t="shared" si="2"/>
        <v>0.89143723932115648</v>
      </c>
      <c r="D30" s="9">
        <f t="shared" si="3"/>
        <v>1.8562760678843548E-2</v>
      </c>
      <c r="F30" s="28">
        <f>1</f>
        <v>1</v>
      </c>
      <c r="G30" s="29">
        <f t="shared" si="0"/>
        <v>332</v>
      </c>
      <c r="H30" s="31">
        <f t="shared" si="1"/>
        <v>0.91</v>
      </c>
      <c r="I30" s="13"/>
    </row>
    <row r="31" spans="1:11" ht="15.75" customHeight="1" x14ac:dyDescent="0.25">
      <c r="A31" s="8">
        <v>300</v>
      </c>
      <c r="B31" s="5">
        <v>0.5</v>
      </c>
      <c r="C31" s="5">
        <f t="shared" si="2"/>
        <v>0.50506876528114475</v>
      </c>
      <c r="D31" s="9">
        <f t="shared" si="3"/>
        <v>-5.0687652811447492E-3</v>
      </c>
      <c r="F31" s="28">
        <f>1</f>
        <v>1</v>
      </c>
      <c r="G31" s="29">
        <f t="shared" si="0"/>
        <v>300</v>
      </c>
      <c r="H31" s="31">
        <f t="shared" si="1"/>
        <v>0.5</v>
      </c>
      <c r="I31" s="13"/>
    </row>
    <row r="32" spans="1:11" ht="15.75" customHeight="1" x14ac:dyDescent="0.25">
      <c r="A32" s="8">
        <v>304</v>
      </c>
      <c r="B32" s="5">
        <v>0.55000000000000004</v>
      </c>
      <c r="C32" s="5">
        <f t="shared" si="2"/>
        <v>0.55336482453614622</v>
      </c>
      <c r="D32" s="9">
        <f t="shared" si="3"/>
        <v>-3.3648245361461715E-3</v>
      </c>
      <c r="F32" s="28">
        <f>1</f>
        <v>1</v>
      </c>
      <c r="G32" s="29">
        <f t="shared" si="0"/>
        <v>304</v>
      </c>
      <c r="H32" s="31">
        <f t="shared" si="1"/>
        <v>0.55000000000000004</v>
      </c>
      <c r="I32" s="13"/>
    </row>
    <row r="33" spans="1:9" ht="15.75" customHeight="1" x14ac:dyDescent="0.25">
      <c r="A33" s="8">
        <v>305</v>
      </c>
      <c r="B33" s="5">
        <v>0.56999999999999995</v>
      </c>
      <c r="C33" s="5">
        <f t="shared" si="2"/>
        <v>0.56543883934989658</v>
      </c>
      <c r="D33" s="9">
        <f t="shared" si="3"/>
        <v>4.5611606501033686E-3</v>
      </c>
      <c r="F33" s="28">
        <f>1</f>
        <v>1</v>
      </c>
      <c r="G33" s="29">
        <f t="shared" si="0"/>
        <v>305</v>
      </c>
      <c r="H33" s="31">
        <f t="shared" si="1"/>
        <v>0.56999999999999995</v>
      </c>
      <c r="I33" s="13"/>
    </row>
    <row r="34" spans="1:9" ht="15.75" customHeight="1" x14ac:dyDescent="0.25">
      <c r="A34" s="8">
        <v>301</v>
      </c>
      <c r="B34" s="5">
        <v>0.5</v>
      </c>
      <c r="C34" s="5">
        <f t="shared" si="2"/>
        <v>0.51714278009489512</v>
      </c>
      <c r="D34" s="9">
        <f t="shared" si="3"/>
        <v>-1.7142780094895116E-2</v>
      </c>
      <c r="F34" s="28">
        <f>1</f>
        <v>1</v>
      </c>
      <c r="G34" s="29">
        <f t="shared" si="0"/>
        <v>301</v>
      </c>
      <c r="H34" s="31">
        <f t="shared" si="1"/>
        <v>0.5</v>
      </c>
      <c r="I34" s="13"/>
    </row>
    <row r="35" spans="1:9" ht="15.75" customHeight="1" x14ac:dyDescent="0.25">
      <c r="A35" s="8">
        <v>336</v>
      </c>
      <c r="B35" s="5">
        <v>0.93</v>
      </c>
      <c r="C35" s="5">
        <f t="shared" si="2"/>
        <v>0.93973329857615795</v>
      </c>
      <c r="D35" s="9">
        <f t="shared" si="3"/>
        <v>-9.7332985761579005E-3</v>
      </c>
      <c r="F35" s="28">
        <f>1</f>
        <v>1</v>
      </c>
      <c r="G35" s="29">
        <f t="shared" si="0"/>
        <v>336</v>
      </c>
      <c r="H35" s="31">
        <f t="shared" si="1"/>
        <v>0.93</v>
      </c>
      <c r="I35" s="13"/>
    </row>
    <row r="36" spans="1:9" ht="15.75" customHeight="1" thickBot="1" x14ac:dyDescent="0.3">
      <c r="A36" s="10">
        <v>317</v>
      </c>
      <c r="B36" s="26">
        <v>0.7</v>
      </c>
      <c r="C36" s="26">
        <f t="shared" si="2"/>
        <v>0.71032701711490098</v>
      </c>
      <c r="D36" s="11">
        <f t="shared" si="3"/>
        <v>-1.0327017114901027E-2</v>
      </c>
      <c r="F36" s="19">
        <f>1</f>
        <v>1</v>
      </c>
      <c r="G36" s="20">
        <f t="shared" si="0"/>
        <v>317</v>
      </c>
      <c r="H36" s="32">
        <f t="shared" si="1"/>
        <v>0.7</v>
      </c>
      <c r="I36" s="13"/>
    </row>
    <row r="37" spans="1:9" ht="15.75" customHeight="1" x14ac:dyDescent="0.25">
      <c r="C37" s="3" t="s">
        <v>218</v>
      </c>
      <c r="D37" s="24">
        <f>SUMSQ(D8:D36)</f>
        <v>1.5278019380123685E-2</v>
      </c>
      <c r="I37" s="13"/>
    </row>
    <row r="38" spans="1:9" ht="15.75" customHeight="1" x14ac:dyDescent="0.2">
      <c r="C38" s="3" t="s">
        <v>219</v>
      </c>
      <c r="D38" s="22">
        <f>D37^0.5</f>
        <v>0.12360428544400751</v>
      </c>
    </row>
    <row r="39" spans="1:9" ht="15.75" customHeight="1" x14ac:dyDescent="0.2"/>
    <row r="40" spans="1:9" ht="15.75" customHeight="1" x14ac:dyDescent="0.2"/>
    <row r="41" spans="1:9" ht="15.75" customHeight="1" x14ac:dyDescent="0.2"/>
    <row r="42" spans="1:9" ht="15.75" customHeight="1" x14ac:dyDescent="0.2"/>
    <row r="43" spans="1:9" ht="15.75" customHeight="1" x14ac:dyDescent="0.2"/>
    <row r="44" spans="1:9" ht="15.75" customHeight="1" x14ac:dyDescent="0.2"/>
    <row r="45" spans="1:9" ht="15.75" customHeight="1" x14ac:dyDescent="0.2"/>
    <row r="46" spans="1:9" ht="15.75" customHeight="1" x14ac:dyDescent="0.2"/>
    <row r="47" spans="1:9" ht="15.75" customHeight="1" x14ac:dyDescent="0.2"/>
    <row r="48" spans="1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1"/>
  <sheetViews>
    <sheetView zoomScale="85" zoomScaleNormal="85" workbookViewId="0">
      <selection activeCell="D3" sqref="D3"/>
    </sheetView>
  </sheetViews>
  <sheetFormatPr defaultColWidth="11.21875" defaultRowHeight="15" customHeight="1" x14ac:dyDescent="0.2"/>
  <cols>
    <col min="1" max="1" width="15.44140625" customWidth="1"/>
    <col min="2" max="2" width="5.33203125" customWidth="1"/>
    <col min="3" max="3" width="8.109375" customWidth="1"/>
    <col min="4" max="26" width="10.5546875" customWidth="1"/>
  </cols>
  <sheetData>
    <row r="1" spans="1:10" ht="15.75" customHeight="1" thickBot="1" x14ac:dyDescent="0.3">
      <c r="A1" s="1" t="s">
        <v>2</v>
      </c>
      <c r="B1" s="1" t="s">
        <v>3</v>
      </c>
      <c r="C1" s="1" t="s">
        <v>4</v>
      </c>
      <c r="D1" s="33" t="s">
        <v>216</v>
      </c>
      <c r="E1" s="33" t="s">
        <v>220</v>
      </c>
      <c r="G1" s="33" t="s">
        <v>210</v>
      </c>
      <c r="J1" s="3" t="s">
        <v>211</v>
      </c>
    </row>
    <row r="2" spans="1:10" ht="15.75" customHeight="1" x14ac:dyDescent="0.25">
      <c r="A2" s="1" t="s">
        <v>5</v>
      </c>
      <c r="B2" s="1">
        <v>1</v>
      </c>
      <c r="C2" s="1">
        <v>45000</v>
      </c>
      <c r="D2">
        <f>$F$15+$F$16*B2+$F$17*B2^2</f>
        <v>118727.27272727538</v>
      </c>
      <c r="E2">
        <f>C2-D2</f>
        <v>-73727.272727275384</v>
      </c>
      <c r="G2" s="17">
        <v>1</v>
      </c>
      <c r="H2" s="34">
        <v>1</v>
      </c>
      <c r="I2" s="36">
        <f>H2^2</f>
        <v>1</v>
      </c>
      <c r="J2" s="30">
        <f>C2</f>
        <v>45000</v>
      </c>
    </row>
    <row r="3" spans="1:10" ht="15.75" customHeight="1" x14ac:dyDescent="0.25">
      <c r="A3" s="1" t="s">
        <v>6</v>
      </c>
      <c r="B3" s="1">
        <v>2</v>
      </c>
      <c r="C3" s="1">
        <v>50000</v>
      </c>
      <c r="D3">
        <f t="shared" ref="D3:D11" si="0">$F$15+$F$16*B3+$F$17*B3^2</f>
        <v>44151.515151518863</v>
      </c>
      <c r="E3">
        <f t="shared" ref="E3:E11" si="1">C3-D3</f>
        <v>5848.4848484811373</v>
      </c>
      <c r="G3" s="28">
        <v>1</v>
      </c>
      <c r="H3" s="16">
        <v>2</v>
      </c>
      <c r="I3" s="27">
        <f>H3^2</f>
        <v>4</v>
      </c>
      <c r="J3" s="31">
        <f t="shared" ref="J3:J11" si="2">C3</f>
        <v>50000</v>
      </c>
    </row>
    <row r="4" spans="1:10" ht="15.75" customHeight="1" x14ac:dyDescent="0.25">
      <c r="A4" s="1" t="s">
        <v>7</v>
      </c>
      <c r="B4" s="1">
        <v>3</v>
      </c>
      <c r="C4" s="1">
        <v>60000</v>
      </c>
      <c r="D4">
        <f t="shared" si="0"/>
        <v>8439.3939393983455</v>
      </c>
      <c r="E4">
        <f t="shared" si="1"/>
        <v>51560.606060601654</v>
      </c>
      <c r="G4" s="28">
        <v>1</v>
      </c>
      <c r="H4" s="16">
        <v>3</v>
      </c>
      <c r="I4" s="27">
        <f>H4^2</f>
        <v>9</v>
      </c>
      <c r="J4" s="31">
        <f t="shared" si="2"/>
        <v>60000</v>
      </c>
    </row>
    <row r="5" spans="1:10" ht="15.75" customHeight="1" x14ac:dyDescent="0.25">
      <c r="A5" s="1" t="s">
        <v>8</v>
      </c>
      <c r="B5" s="1">
        <v>4</v>
      </c>
      <c r="C5" s="1">
        <v>80000</v>
      </c>
      <c r="D5">
        <f t="shared" si="0"/>
        <v>11590.909090913832</v>
      </c>
      <c r="E5">
        <f t="shared" si="1"/>
        <v>68409.090909086168</v>
      </c>
      <c r="G5" s="28">
        <v>1</v>
      </c>
      <c r="H5" s="16">
        <v>4</v>
      </c>
      <c r="I5" s="27">
        <f>H5^2</f>
        <v>16</v>
      </c>
      <c r="J5" s="31">
        <f t="shared" si="2"/>
        <v>80000</v>
      </c>
    </row>
    <row r="6" spans="1:10" ht="15.75" customHeight="1" x14ac:dyDescent="0.25">
      <c r="A6" s="1" t="s">
        <v>9</v>
      </c>
      <c r="B6" s="1">
        <v>5</v>
      </c>
      <c r="C6" s="1">
        <v>110000</v>
      </c>
      <c r="D6">
        <f t="shared" si="0"/>
        <v>53606.060606065323</v>
      </c>
      <c r="E6">
        <f t="shared" si="1"/>
        <v>56393.939393934677</v>
      </c>
      <c r="G6" s="28">
        <v>1</v>
      </c>
      <c r="H6" s="16">
        <v>5</v>
      </c>
      <c r="I6" s="27">
        <f>H6^2</f>
        <v>25</v>
      </c>
      <c r="J6" s="31">
        <f t="shared" si="2"/>
        <v>110000</v>
      </c>
    </row>
    <row r="7" spans="1:10" ht="15.75" customHeight="1" x14ac:dyDescent="0.25">
      <c r="A7" s="1" t="s">
        <v>10</v>
      </c>
      <c r="B7" s="1">
        <v>6</v>
      </c>
      <c r="C7" s="1">
        <v>150000</v>
      </c>
      <c r="D7">
        <f t="shared" si="0"/>
        <v>134484.84848485282</v>
      </c>
      <c r="E7">
        <f t="shared" si="1"/>
        <v>15515.151515147183</v>
      </c>
      <c r="G7" s="28">
        <v>1</v>
      </c>
      <c r="H7" s="16">
        <v>6</v>
      </c>
      <c r="I7" s="27">
        <f>H7^2</f>
        <v>36</v>
      </c>
      <c r="J7" s="31">
        <f t="shared" si="2"/>
        <v>150000</v>
      </c>
    </row>
    <row r="8" spans="1:10" ht="15.75" customHeight="1" x14ac:dyDescent="0.25">
      <c r="A8" s="1" t="s">
        <v>11</v>
      </c>
      <c r="B8" s="1">
        <v>7</v>
      </c>
      <c r="C8" s="1">
        <v>200000</v>
      </c>
      <c r="D8">
        <f t="shared" si="0"/>
        <v>254227.27272727631</v>
      </c>
      <c r="E8">
        <f t="shared" si="1"/>
        <v>-54227.272727276315</v>
      </c>
      <c r="G8" s="28">
        <v>1</v>
      </c>
      <c r="H8" s="16">
        <v>7</v>
      </c>
      <c r="I8" s="27">
        <f>H8^2</f>
        <v>49</v>
      </c>
      <c r="J8" s="31">
        <f t="shared" si="2"/>
        <v>200000</v>
      </c>
    </row>
    <row r="9" spans="1:10" ht="15.75" customHeight="1" x14ac:dyDescent="0.25">
      <c r="A9" s="1" t="s">
        <v>12</v>
      </c>
      <c r="B9" s="1">
        <v>8</v>
      </c>
      <c r="C9" s="1">
        <v>300000</v>
      </c>
      <c r="D9">
        <f t="shared" si="0"/>
        <v>412833.33333333582</v>
      </c>
      <c r="E9">
        <f t="shared" si="1"/>
        <v>-112833.33333333582</v>
      </c>
      <c r="G9" s="28">
        <v>1</v>
      </c>
      <c r="H9" s="16">
        <v>8</v>
      </c>
      <c r="I9" s="27">
        <f>H9^2</f>
        <v>64</v>
      </c>
      <c r="J9" s="31">
        <f t="shared" si="2"/>
        <v>300000</v>
      </c>
    </row>
    <row r="10" spans="1:10" ht="15.75" customHeight="1" x14ac:dyDescent="0.25">
      <c r="A10" s="1" t="s">
        <v>13</v>
      </c>
      <c r="B10" s="1">
        <v>9</v>
      </c>
      <c r="C10" s="1">
        <v>500000</v>
      </c>
      <c r="D10">
        <f t="shared" si="0"/>
        <v>610303.03030303121</v>
      </c>
      <c r="E10">
        <f t="shared" si="1"/>
        <v>-110303.03030303121</v>
      </c>
      <c r="G10" s="28">
        <v>1</v>
      </c>
      <c r="H10" s="16">
        <v>9</v>
      </c>
      <c r="I10" s="27">
        <f>H10^2</f>
        <v>81</v>
      </c>
      <c r="J10" s="31">
        <f t="shared" si="2"/>
        <v>500000</v>
      </c>
    </row>
    <row r="11" spans="1:10" ht="15.75" customHeight="1" thickBot="1" x14ac:dyDescent="0.3">
      <c r="A11" s="1" t="s">
        <v>14</v>
      </c>
      <c r="B11" s="1">
        <v>10</v>
      </c>
      <c r="C11" s="1">
        <v>1000000</v>
      </c>
      <c r="D11">
        <f t="shared" si="0"/>
        <v>846636.36363636283</v>
      </c>
      <c r="E11">
        <f t="shared" si="1"/>
        <v>153363.63636363717</v>
      </c>
      <c r="G11" s="19">
        <v>1</v>
      </c>
      <c r="H11" s="35">
        <v>10</v>
      </c>
      <c r="I11" s="37">
        <f>H11^2</f>
        <v>100</v>
      </c>
      <c r="J11" s="32">
        <f t="shared" si="2"/>
        <v>1000000</v>
      </c>
    </row>
    <row r="12" spans="1:10" ht="15.75" customHeight="1" x14ac:dyDescent="0.2">
      <c r="D12" s="3" t="s">
        <v>218</v>
      </c>
      <c r="E12">
        <f>SUMSQ(E2:E11)</f>
        <v>67588333333.333305</v>
      </c>
    </row>
    <row r="13" spans="1:10" ht="15.75" customHeight="1" x14ac:dyDescent="0.2">
      <c r="D13" s="3" t="s">
        <v>219</v>
      </c>
      <c r="E13">
        <f>E12^0.5</f>
        <v>259977.56313446225</v>
      </c>
    </row>
    <row r="14" spans="1:10" ht="15.75" customHeight="1" x14ac:dyDescent="0.2">
      <c r="D14" s="3"/>
    </row>
    <row r="15" spans="1:10" ht="15.75" customHeight="1" x14ac:dyDescent="0.25">
      <c r="A15" s="33" t="s">
        <v>221</v>
      </c>
      <c r="E15" s="3" t="s">
        <v>212</v>
      </c>
      <c r="F15" cm="1">
        <f t="array" ref="F15:F17">MMULT(MINVERSE(_xlfn.ANCHORARRAY(A16)),_xlfn.ANCHORARRAY(A22))</f>
        <v>232166.66666666791</v>
      </c>
    </row>
    <row r="16" spans="1:10" ht="15.75" customHeight="1" x14ac:dyDescent="0.2">
      <c r="A16" cm="1">
        <f t="array" ref="A16:C18">MMULT(TRANSPOSE(G2:I11),G2:I11)</f>
        <v>10</v>
      </c>
      <c r="B16">
        <v>55</v>
      </c>
      <c r="C16">
        <v>385</v>
      </c>
      <c r="E16" s="3" t="s">
        <v>214</v>
      </c>
      <c r="F16">
        <v>-132871.21212121053</v>
      </c>
    </row>
    <row r="17" spans="1:6" ht="15.75" customHeight="1" x14ac:dyDescent="0.2">
      <c r="A17">
        <v>55</v>
      </c>
      <c r="B17">
        <v>385</v>
      </c>
      <c r="C17">
        <v>3025</v>
      </c>
      <c r="E17" s="3" t="s">
        <v>223</v>
      </c>
      <c r="F17">
        <v>19431.818181818002</v>
      </c>
    </row>
    <row r="18" spans="1:6" ht="15.75" customHeight="1" x14ac:dyDescent="0.2">
      <c r="A18">
        <v>385</v>
      </c>
      <c r="B18">
        <v>3025</v>
      </c>
      <c r="C18">
        <v>25333</v>
      </c>
    </row>
    <row r="19" spans="1:6" ht="15.75" customHeight="1" x14ac:dyDescent="0.2"/>
    <row r="20" spans="1:6" ht="15.75" customHeight="1" x14ac:dyDescent="0.2"/>
    <row r="21" spans="1:6" ht="15.75" customHeight="1" x14ac:dyDescent="0.2">
      <c r="A21" s="3" t="s">
        <v>222</v>
      </c>
      <c r="D21" t="str">
        <f>"y = "&amp;F17&amp;"x^2+"&amp;F16&amp;"x+"&amp;F15</f>
        <v>y = 19431.818181818x^2+-132871.212121211x+232166.666666668</v>
      </c>
    </row>
    <row r="22" spans="1:6" ht="15.75" customHeight="1" x14ac:dyDescent="0.2">
      <c r="A22" cm="1">
        <f t="array" ref="A22:A24">MMULT(TRANSPOSE(G2:I11),J2:J11)</f>
        <v>2495000</v>
      </c>
    </row>
    <row r="23" spans="1:6" ht="15.75" customHeight="1" x14ac:dyDescent="0.2">
      <c r="A23">
        <v>20395000</v>
      </c>
    </row>
    <row r="24" spans="1:6" ht="15.75" customHeight="1" x14ac:dyDescent="0.2">
      <c r="A24">
        <v>179715000</v>
      </c>
    </row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zoomScale="40" zoomScaleNormal="40" workbookViewId="0"/>
  </sheetViews>
  <sheetFormatPr defaultColWidth="11.21875" defaultRowHeight="15" customHeight="1" x14ac:dyDescent="0.2"/>
  <cols>
    <col min="1" max="26" width="10.5546875" customWidth="1"/>
  </cols>
  <sheetData>
    <row r="1" spans="1:5" ht="15.75" customHeight="1" x14ac:dyDescent="0.2">
      <c r="B1" s="2" t="s">
        <v>15</v>
      </c>
      <c r="C1" s="2" t="s">
        <v>16</v>
      </c>
      <c r="D1" s="2" t="s">
        <v>17</v>
      </c>
    </row>
    <row r="2" spans="1:5" ht="15.75" customHeight="1" x14ac:dyDescent="0.25">
      <c r="A2" s="1" t="s">
        <v>18</v>
      </c>
      <c r="B2" s="1" t="s">
        <v>19</v>
      </c>
      <c r="C2" s="1">
        <v>3</v>
      </c>
      <c r="D2" s="1">
        <v>50</v>
      </c>
    </row>
    <row r="3" spans="1:5" ht="15.75" customHeight="1" x14ac:dyDescent="0.25">
      <c r="A3" s="1" t="s">
        <v>18</v>
      </c>
      <c r="B3" s="1" t="s">
        <v>20</v>
      </c>
      <c r="C3" s="1">
        <v>4</v>
      </c>
      <c r="D3" s="1">
        <v>100</v>
      </c>
    </row>
    <row r="4" spans="1:5" ht="15.75" customHeight="1" x14ac:dyDescent="0.25">
      <c r="A4" s="1" t="s">
        <v>18</v>
      </c>
      <c r="B4" s="1" t="s">
        <v>21</v>
      </c>
      <c r="C4" s="1">
        <v>5</v>
      </c>
      <c r="D4" s="1">
        <v>101</v>
      </c>
    </row>
    <row r="5" spans="1:5" ht="15.75" customHeight="1" x14ac:dyDescent="0.25">
      <c r="A5" s="1" t="s">
        <v>18</v>
      </c>
      <c r="B5" s="1" t="s">
        <v>22</v>
      </c>
      <c r="C5" s="1">
        <v>6</v>
      </c>
      <c r="D5" s="1">
        <v>103</v>
      </c>
    </row>
    <row r="6" spans="1:5" ht="15.75" customHeight="1" x14ac:dyDescent="0.25">
      <c r="A6" s="1" t="s">
        <v>18</v>
      </c>
      <c r="B6" s="1" t="s">
        <v>23</v>
      </c>
      <c r="C6" s="1">
        <v>7</v>
      </c>
      <c r="D6" s="1">
        <v>120</v>
      </c>
    </row>
    <row r="7" spans="1:5" ht="15.75" customHeight="1" x14ac:dyDescent="0.25">
      <c r="A7" s="1" t="s">
        <v>18</v>
      </c>
      <c r="B7" s="1" t="s">
        <v>24</v>
      </c>
      <c r="C7" s="1">
        <v>8</v>
      </c>
      <c r="D7" s="1">
        <v>1997</v>
      </c>
    </row>
    <row r="8" spans="1:5" ht="15.75" customHeight="1" x14ac:dyDescent="0.25">
      <c r="A8" s="1" t="s">
        <v>18</v>
      </c>
      <c r="B8" s="1" t="s">
        <v>25</v>
      </c>
      <c r="C8" s="1">
        <v>9</v>
      </c>
      <c r="D8" s="1">
        <v>3934</v>
      </c>
    </row>
    <row r="9" spans="1:5" ht="15.75" customHeight="1" x14ac:dyDescent="0.25">
      <c r="A9" s="1" t="s">
        <v>18</v>
      </c>
      <c r="B9" s="1" t="s">
        <v>26</v>
      </c>
      <c r="C9" s="1">
        <v>10</v>
      </c>
      <c r="D9" s="1">
        <v>3963</v>
      </c>
    </row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5">
      <c r="A14" s="1" t="s">
        <v>27</v>
      </c>
      <c r="B14" s="1" t="s">
        <v>28</v>
      </c>
      <c r="C14" s="1" t="s">
        <v>29</v>
      </c>
      <c r="D14" s="1">
        <v>3</v>
      </c>
      <c r="E14" s="1">
        <v>141</v>
      </c>
    </row>
    <row r="15" spans="1:5" ht="15.75" customHeight="1" x14ac:dyDescent="0.25">
      <c r="A15" s="1" t="s">
        <v>27</v>
      </c>
      <c r="B15" s="1" t="s">
        <v>28</v>
      </c>
      <c r="C15" s="1" t="s">
        <v>20</v>
      </c>
      <c r="D15" s="1">
        <v>4</v>
      </c>
      <c r="E15" s="1">
        <v>1949</v>
      </c>
    </row>
    <row r="16" spans="1:5" ht="15.75" customHeight="1" x14ac:dyDescent="0.25">
      <c r="A16" s="1" t="s">
        <v>27</v>
      </c>
      <c r="B16" s="1" t="s">
        <v>28</v>
      </c>
      <c r="C16" s="1" t="s">
        <v>21</v>
      </c>
      <c r="D16" s="1">
        <v>5</v>
      </c>
      <c r="E16" s="1">
        <v>14525</v>
      </c>
    </row>
    <row r="17" spans="1:5" ht="15.75" customHeight="1" x14ac:dyDescent="0.25">
      <c r="A17" s="1" t="s">
        <v>27</v>
      </c>
      <c r="B17" s="1" t="s">
        <v>28</v>
      </c>
      <c r="C17" s="1" t="s">
        <v>22</v>
      </c>
      <c r="D17" s="1">
        <v>6</v>
      </c>
      <c r="E17" s="1">
        <v>31238</v>
      </c>
    </row>
    <row r="18" spans="1:5" ht="15.75" customHeight="1" x14ac:dyDescent="0.25">
      <c r="A18" s="1" t="s">
        <v>27</v>
      </c>
      <c r="B18" s="1" t="s">
        <v>28</v>
      </c>
      <c r="C18" s="1" t="s">
        <v>23</v>
      </c>
      <c r="D18" s="1">
        <v>7</v>
      </c>
      <c r="E18" s="1">
        <v>36542</v>
      </c>
    </row>
    <row r="19" spans="1:5" ht="15.75" customHeight="1" x14ac:dyDescent="0.25">
      <c r="A19" s="1" t="s">
        <v>27</v>
      </c>
      <c r="B19" s="1" t="s">
        <v>28</v>
      </c>
      <c r="C19" s="1" t="s">
        <v>24</v>
      </c>
      <c r="D19" s="1">
        <v>8</v>
      </c>
      <c r="E19" s="1">
        <v>38162</v>
      </c>
    </row>
    <row r="20" spans="1:5" ht="15.75" customHeight="1" x14ac:dyDescent="0.25">
      <c r="A20" s="1" t="s">
        <v>27</v>
      </c>
      <c r="B20" s="1" t="s">
        <v>28</v>
      </c>
      <c r="C20" s="1" t="s">
        <v>25</v>
      </c>
      <c r="D20" s="1">
        <v>9</v>
      </c>
      <c r="E20" s="1">
        <v>39254</v>
      </c>
    </row>
    <row r="21" spans="1:5" ht="15.75" customHeight="1" x14ac:dyDescent="0.25">
      <c r="A21" s="1" t="s">
        <v>27</v>
      </c>
      <c r="B21" s="1" t="s">
        <v>28</v>
      </c>
      <c r="C21" s="1" t="s">
        <v>26</v>
      </c>
      <c r="D21" s="1">
        <v>10</v>
      </c>
      <c r="E21" s="1">
        <v>39268</v>
      </c>
    </row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spans="1:3" ht="15.75" customHeight="1" x14ac:dyDescent="0.2"/>
    <row r="34" spans="1:3" ht="15.75" customHeight="1" x14ac:dyDescent="0.25">
      <c r="A34" s="1" t="s">
        <v>30</v>
      </c>
      <c r="B34" s="1">
        <v>1</v>
      </c>
      <c r="C34" s="1">
        <v>121</v>
      </c>
    </row>
    <row r="35" spans="1:3" ht="15.75" customHeight="1" x14ac:dyDescent="0.25">
      <c r="A35" s="1" t="s">
        <v>31</v>
      </c>
      <c r="B35" s="1">
        <v>2</v>
      </c>
      <c r="C35" s="1">
        <v>121</v>
      </c>
    </row>
    <row r="36" spans="1:3" ht="15.75" customHeight="1" x14ac:dyDescent="0.25">
      <c r="A36" s="1" t="s">
        <v>32</v>
      </c>
      <c r="B36" s="1">
        <v>3</v>
      </c>
      <c r="C36" s="1">
        <v>122</v>
      </c>
    </row>
    <row r="37" spans="1:3" ht="15.75" customHeight="1" x14ac:dyDescent="0.25">
      <c r="A37" s="1" t="s">
        <v>33</v>
      </c>
      <c r="B37" s="1">
        <v>4</v>
      </c>
      <c r="C37" s="1">
        <v>124</v>
      </c>
    </row>
    <row r="38" spans="1:3" ht="15.75" customHeight="1" x14ac:dyDescent="0.25">
      <c r="A38" s="1" t="s">
        <v>34</v>
      </c>
      <c r="B38" s="1">
        <v>5</v>
      </c>
      <c r="C38" s="1">
        <v>132</v>
      </c>
    </row>
    <row r="39" spans="1:3" ht="15.75" customHeight="1" x14ac:dyDescent="0.25">
      <c r="A39" s="1" t="s">
        <v>35</v>
      </c>
      <c r="B39" s="1">
        <v>6</v>
      </c>
      <c r="C39" s="1">
        <v>171</v>
      </c>
    </row>
    <row r="40" spans="1:3" ht="15.75" customHeight="1" x14ac:dyDescent="0.25">
      <c r="A40" s="1" t="s">
        <v>36</v>
      </c>
      <c r="B40" s="1">
        <v>7</v>
      </c>
      <c r="C40" s="1">
        <v>263</v>
      </c>
    </row>
    <row r="41" spans="1:3" ht="15.75" customHeight="1" x14ac:dyDescent="0.25">
      <c r="A41" s="1" t="s">
        <v>37</v>
      </c>
      <c r="B41" s="1">
        <v>8</v>
      </c>
      <c r="C41" s="1">
        <v>396</v>
      </c>
    </row>
    <row r="42" spans="1:3" ht="15.75" customHeight="1" x14ac:dyDescent="0.25">
      <c r="A42" s="1" t="s">
        <v>38</v>
      </c>
      <c r="B42" s="1">
        <v>9</v>
      </c>
      <c r="C42" s="1">
        <v>509</v>
      </c>
    </row>
    <row r="43" spans="1:3" ht="15.75" customHeight="1" x14ac:dyDescent="0.25">
      <c r="A43" s="1" t="s">
        <v>39</v>
      </c>
      <c r="B43" s="1">
        <v>10</v>
      </c>
      <c r="C43" s="1">
        <v>563</v>
      </c>
    </row>
    <row r="44" spans="1:3" ht="15.75" customHeight="1" x14ac:dyDescent="0.25">
      <c r="A44" s="1" t="s">
        <v>40</v>
      </c>
      <c r="B44" s="1">
        <v>11</v>
      </c>
      <c r="C44" s="1">
        <v>630</v>
      </c>
    </row>
    <row r="45" spans="1:3" ht="15.75" customHeight="1" x14ac:dyDescent="0.25">
      <c r="A45" s="1" t="s">
        <v>41</v>
      </c>
      <c r="B45" s="1">
        <v>12</v>
      </c>
      <c r="C45" s="1">
        <v>717</v>
      </c>
    </row>
    <row r="46" spans="1:3" ht="15.75" customHeight="1" x14ac:dyDescent="0.25">
      <c r="A46" s="1" t="s">
        <v>42</v>
      </c>
      <c r="B46" s="1">
        <v>13</v>
      </c>
      <c r="C46" s="1">
        <v>798</v>
      </c>
    </row>
    <row r="47" spans="1:3" ht="15.75" customHeight="1" x14ac:dyDescent="0.25">
      <c r="A47" s="1" t="s">
        <v>43</v>
      </c>
      <c r="B47" s="1">
        <v>14</v>
      </c>
      <c r="C47" s="1">
        <v>894</v>
      </c>
    </row>
    <row r="48" spans="1:3" ht="15.75" customHeight="1" x14ac:dyDescent="0.25">
      <c r="A48" s="1" t="s">
        <v>44</v>
      </c>
      <c r="B48" s="1">
        <v>15</v>
      </c>
      <c r="C48" s="1">
        <v>973</v>
      </c>
    </row>
    <row r="49" spans="1:3" ht="15.75" customHeight="1" x14ac:dyDescent="0.25">
      <c r="A49" s="1" t="s">
        <v>45</v>
      </c>
      <c r="B49" s="1">
        <v>16</v>
      </c>
      <c r="C49" s="1">
        <v>1048</v>
      </c>
    </row>
    <row r="50" spans="1:3" ht="15.75" customHeight="1" x14ac:dyDescent="0.25">
      <c r="A50" s="1" t="s">
        <v>46</v>
      </c>
      <c r="B50" s="1">
        <v>17</v>
      </c>
      <c r="C50" s="1">
        <v>1102</v>
      </c>
    </row>
    <row r="51" spans="1:3" ht="15.75" customHeight="1" x14ac:dyDescent="0.25">
      <c r="A51" s="1" t="s">
        <v>47</v>
      </c>
      <c r="B51" s="1">
        <v>18</v>
      </c>
      <c r="C51" s="1">
        <v>1121</v>
      </c>
    </row>
    <row r="52" spans="1:3" ht="15.75" customHeight="1" x14ac:dyDescent="0.25">
      <c r="A52" s="1" t="s">
        <v>48</v>
      </c>
      <c r="B52" s="1">
        <v>19</v>
      </c>
      <c r="C52" s="1">
        <v>1121</v>
      </c>
    </row>
    <row r="53" spans="1:3" ht="15.75" customHeight="1" x14ac:dyDescent="0.25">
      <c r="A53" s="1" t="s">
        <v>49</v>
      </c>
      <c r="B53" s="1">
        <v>20</v>
      </c>
      <c r="C53" s="1">
        <v>1296</v>
      </c>
    </row>
    <row r="54" spans="1:3" ht="15.75" customHeight="1" x14ac:dyDescent="0.25">
      <c r="A54" s="1" t="s">
        <v>50</v>
      </c>
      <c r="B54" s="1">
        <v>21</v>
      </c>
      <c r="C54" s="1">
        <v>1387</v>
      </c>
    </row>
    <row r="55" spans="1:3" ht="15.75" customHeight="1" x14ac:dyDescent="0.25">
      <c r="A55" s="1" t="s">
        <v>51</v>
      </c>
      <c r="B55" s="1">
        <v>22</v>
      </c>
      <c r="C55" s="1">
        <v>1464</v>
      </c>
    </row>
    <row r="56" spans="1:3" ht="15.75" customHeight="1" x14ac:dyDescent="0.25">
      <c r="A56" s="1" t="s">
        <v>52</v>
      </c>
      <c r="B56" s="1">
        <v>23</v>
      </c>
      <c r="C56" s="1">
        <v>1534</v>
      </c>
    </row>
    <row r="57" spans="1:3" ht="15.75" customHeight="1" x14ac:dyDescent="0.25">
      <c r="A57" s="1" t="s">
        <v>53</v>
      </c>
      <c r="B57" s="1">
        <v>24</v>
      </c>
      <c r="C57" s="1">
        <v>1568</v>
      </c>
    </row>
    <row r="58" spans="1:3" ht="15.75" customHeight="1" x14ac:dyDescent="0.25">
      <c r="A58" s="1" t="s">
        <v>54</v>
      </c>
      <c r="B58" s="1">
        <v>25</v>
      </c>
      <c r="C58" s="1">
        <v>1628</v>
      </c>
    </row>
    <row r="59" spans="1:3" ht="15.75" customHeight="1" x14ac:dyDescent="0.25">
      <c r="A59" s="1" t="s">
        <v>55</v>
      </c>
      <c r="B59" s="1">
        <v>26</v>
      </c>
      <c r="C59" s="1">
        <v>1670</v>
      </c>
    </row>
    <row r="60" spans="1:3" ht="15.75" customHeight="1" x14ac:dyDescent="0.25">
      <c r="A60" s="1" t="s">
        <v>56</v>
      </c>
      <c r="B60" s="1">
        <v>27</v>
      </c>
      <c r="C60" s="1">
        <v>1760</v>
      </c>
    </row>
    <row r="61" spans="1:3" ht="15.75" customHeight="1" x14ac:dyDescent="0.25">
      <c r="A61" s="1" t="s">
        <v>57</v>
      </c>
      <c r="B61" s="1">
        <v>28</v>
      </c>
      <c r="C61" s="1">
        <v>1848</v>
      </c>
    </row>
    <row r="62" spans="1:3" ht="15.75" customHeight="1" x14ac:dyDescent="0.25">
      <c r="A62" s="1" t="s">
        <v>58</v>
      </c>
      <c r="B62" s="1">
        <v>29</v>
      </c>
      <c r="C62" s="1">
        <v>1906</v>
      </c>
    </row>
    <row r="63" spans="1:3" ht="15.75" customHeight="1" x14ac:dyDescent="0.25">
      <c r="A63" s="1" t="s">
        <v>59</v>
      </c>
      <c r="B63" s="1">
        <v>30</v>
      </c>
      <c r="C63" s="1">
        <v>1975</v>
      </c>
    </row>
    <row r="64" spans="1:3" ht="15.75" customHeight="1" x14ac:dyDescent="0.25">
      <c r="A64" s="1" t="s">
        <v>24</v>
      </c>
      <c r="B64" s="1">
        <v>31</v>
      </c>
      <c r="C64" s="1">
        <v>1997</v>
      </c>
    </row>
    <row r="65" spans="1:3" ht="15.75" customHeight="1" x14ac:dyDescent="0.2"/>
    <row r="66" spans="1:3" ht="15.75" customHeight="1" x14ac:dyDescent="0.2"/>
    <row r="67" spans="1:3" ht="15.75" customHeight="1" x14ac:dyDescent="0.2"/>
    <row r="68" spans="1:3" ht="15.75" customHeight="1" x14ac:dyDescent="0.2"/>
    <row r="69" spans="1:3" ht="15.75" customHeight="1" x14ac:dyDescent="0.2"/>
    <row r="70" spans="1:3" ht="15.75" customHeight="1" x14ac:dyDescent="0.25">
      <c r="A70" s="1" t="s">
        <v>60</v>
      </c>
      <c r="B70" s="1">
        <v>1</v>
      </c>
      <c r="C70" s="1">
        <v>243</v>
      </c>
    </row>
    <row r="71" spans="1:3" ht="15.75" customHeight="1" x14ac:dyDescent="0.25">
      <c r="A71" s="1" t="s">
        <v>61</v>
      </c>
      <c r="B71" s="1">
        <v>2</v>
      </c>
      <c r="C71" s="1">
        <v>259</v>
      </c>
    </row>
    <row r="72" spans="1:3" ht="15.75" customHeight="1" x14ac:dyDescent="0.25">
      <c r="A72" s="1" t="s">
        <v>62</v>
      </c>
      <c r="B72" s="1">
        <v>3</v>
      </c>
      <c r="C72" s="1">
        <v>277</v>
      </c>
    </row>
    <row r="73" spans="1:3" ht="15.75" customHeight="1" x14ac:dyDescent="0.25">
      <c r="A73" s="1" t="s">
        <v>63</v>
      </c>
      <c r="B73" s="1">
        <v>4</v>
      </c>
      <c r="C73" s="1">
        <v>304</v>
      </c>
    </row>
    <row r="74" spans="1:3" ht="15.75" customHeight="1" x14ac:dyDescent="0.25">
      <c r="A74" s="1" t="s">
        <v>64</v>
      </c>
      <c r="B74" s="1">
        <v>5</v>
      </c>
      <c r="C74" s="1">
        <v>333</v>
      </c>
    </row>
    <row r="75" spans="1:3" ht="15.75" customHeight="1" x14ac:dyDescent="0.25">
      <c r="A75" s="1" t="s">
        <v>65</v>
      </c>
      <c r="B75" s="1">
        <v>6</v>
      </c>
      <c r="C75" s="1">
        <v>361</v>
      </c>
    </row>
    <row r="76" spans="1:3" ht="15.75" customHeight="1" x14ac:dyDescent="0.25">
      <c r="A76" s="1" t="s">
        <v>66</v>
      </c>
      <c r="B76" s="1">
        <v>7</v>
      </c>
      <c r="C76" s="1">
        <v>377</v>
      </c>
    </row>
    <row r="77" spans="1:3" ht="15.75" customHeight="1" x14ac:dyDescent="0.25">
      <c r="A77" s="1" t="s">
        <v>67</v>
      </c>
      <c r="B77" s="1">
        <v>8</v>
      </c>
      <c r="C77" s="1">
        <v>383</v>
      </c>
    </row>
    <row r="78" spans="1:3" ht="15.75" customHeight="1" x14ac:dyDescent="0.25">
      <c r="A78" s="1" t="s">
        <v>68</v>
      </c>
      <c r="B78" s="1">
        <v>9</v>
      </c>
      <c r="C78" s="1">
        <v>400</v>
      </c>
    </row>
    <row r="79" spans="1:3" ht="15.75" customHeight="1" x14ac:dyDescent="0.25">
      <c r="A79" s="1" t="s">
        <v>69</v>
      </c>
      <c r="B79" s="1">
        <v>10</v>
      </c>
      <c r="C79" s="1">
        <v>409</v>
      </c>
    </row>
    <row r="80" spans="1:3" ht="15.75" customHeight="1" x14ac:dyDescent="0.25">
      <c r="A80" s="1" t="s">
        <v>70</v>
      </c>
      <c r="B80" s="1">
        <v>11</v>
      </c>
      <c r="C80" s="1">
        <v>416</v>
      </c>
    </row>
    <row r="81" spans="1:3" ht="15.75" customHeight="1" x14ac:dyDescent="0.25">
      <c r="A81" s="1" t="s">
        <v>71</v>
      </c>
      <c r="B81" s="1">
        <v>12</v>
      </c>
      <c r="C81" s="1">
        <v>433</v>
      </c>
    </row>
    <row r="82" spans="1:3" ht="15.75" customHeight="1" x14ac:dyDescent="0.25">
      <c r="A82" s="1" t="s">
        <v>72</v>
      </c>
      <c r="B82" s="1">
        <v>13</v>
      </c>
      <c r="C82" s="1">
        <v>446</v>
      </c>
    </row>
    <row r="83" spans="1:3" ht="15.75" customHeight="1" x14ac:dyDescent="0.25">
      <c r="A83" s="1" t="s">
        <v>73</v>
      </c>
      <c r="B83" s="1">
        <v>14</v>
      </c>
      <c r="C83" s="1">
        <v>467</v>
      </c>
    </row>
    <row r="84" spans="1:3" ht="15.75" customHeight="1" x14ac:dyDescent="0.25">
      <c r="A84" s="1" t="s">
        <v>74</v>
      </c>
      <c r="B84" s="1">
        <v>15</v>
      </c>
      <c r="C84" s="1">
        <v>475</v>
      </c>
    </row>
    <row r="85" spans="1:3" ht="15.75" customHeight="1" x14ac:dyDescent="0.25">
      <c r="A85" s="1" t="s">
        <v>75</v>
      </c>
      <c r="B85" s="1">
        <v>16</v>
      </c>
      <c r="C85" s="1">
        <v>494</v>
      </c>
    </row>
    <row r="86" spans="1:3" ht="15.75" customHeight="1" x14ac:dyDescent="0.25">
      <c r="A86" s="1" t="s">
        <v>76</v>
      </c>
      <c r="B86" s="1">
        <v>17</v>
      </c>
      <c r="C86" s="1">
        <v>518</v>
      </c>
    </row>
    <row r="87" spans="1:3" ht="15.75" customHeight="1" x14ac:dyDescent="0.25">
      <c r="A87" s="1" t="s">
        <v>77</v>
      </c>
      <c r="B87" s="1">
        <v>18</v>
      </c>
      <c r="C87" s="1">
        <v>539</v>
      </c>
    </row>
    <row r="88" spans="1:3" ht="15.75" customHeight="1" x14ac:dyDescent="0.25">
      <c r="A88" s="1" t="s">
        <v>78</v>
      </c>
      <c r="B88" s="1">
        <v>19</v>
      </c>
      <c r="C88" s="1">
        <v>548</v>
      </c>
    </row>
    <row r="89" spans="1:3" ht="15.75" customHeight="1" x14ac:dyDescent="0.25">
      <c r="A89" s="1" t="s">
        <v>79</v>
      </c>
      <c r="B89" s="1">
        <v>20</v>
      </c>
      <c r="C89" s="1">
        <v>562</v>
      </c>
    </row>
    <row r="90" spans="1:3" ht="15.75" customHeight="1" x14ac:dyDescent="0.25">
      <c r="A90" s="1" t="s">
        <v>80</v>
      </c>
      <c r="B90" s="1">
        <v>21</v>
      </c>
      <c r="C90" s="1">
        <v>584</v>
      </c>
    </row>
    <row r="91" spans="1:3" ht="15.75" customHeight="1" x14ac:dyDescent="0.25">
      <c r="A91" s="1" t="s">
        <v>81</v>
      </c>
      <c r="B91" s="1">
        <v>22</v>
      </c>
      <c r="C91" s="1">
        <v>609</v>
      </c>
    </row>
    <row r="92" spans="1:3" ht="15.75" customHeight="1" x14ac:dyDescent="0.25">
      <c r="A92" s="1" t="s">
        <v>82</v>
      </c>
      <c r="B92" s="1">
        <v>23</v>
      </c>
      <c r="C92" s="1">
        <v>634</v>
      </c>
    </row>
    <row r="93" spans="1:3" ht="15.75" customHeight="1" x14ac:dyDescent="0.25">
      <c r="A93" s="1" t="s">
        <v>83</v>
      </c>
      <c r="B93" s="1">
        <v>24</v>
      </c>
      <c r="C93" s="1">
        <v>663</v>
      </c>
    </row>
    <row r="94" spans="1:3" ht="15.75" customHeight="1" x14ac:dyDescent="0.25">
      <c r="A94" s="1" t="s">
        <v>84</v>
      </c>
      <c r="B94" s="1">
        <v>25</v>
      </c>
      <c r="C94" s="1">
        <v>678</v>
      </c>
    </row>
    <row r="95" spans="1:3" ht="15.75" customHeight="1" x14ac:dyDescent="0.25">
      <c r="A95" s="1" t="s">
        <v>85</v>
      </c>
      <c r="B95" s="1">
        <v>26</v>
      </c>
      <c r="C95" s="1">
        <v>712</v>
      </c>
    </row>
    <row r="96" spans="1:3" ht="15.75" customHeight="1" x14ac:dyDescent="0.25">
      <c r="A96" s="1" t="s">
        <v>86</v>
      </c>
      <c r="B96" s="1">
        <v>27</v>
      </c>
      <c r="C96" s="1">
        <v>726</v>
      </c>
    </row>
    <row r="97" spans="1:3" ht="15.75" customHeight="1" x14ac:dyDescent="0.25">
      <c r="A97" s="1" t="s">
        <v>87</v>
      </c>
      <c r="B97" s="1">
        <v>28</v>
      </c>
      <c r="C97" s="1">
        <v>736</v>
      </c>
    </row>
    <row r="98" spans="1:3" ht="15.75" customHeight="1" x14ac:dyDescent="0.25">
      <c r="A98" s="1" t="s">
        <v>88</v>
      </c>
      <c r="B98" s="1">
        <v>29</v>
      </c>
      <c r="C98" s="1">
        <v>750</v>
      </c>
    </row>
    <row r="99" spans="1:3" ht="15.75" customHeight="1" x14ac:dyDescent="0.25">
      <c r="A99" s="1" t="s">
        <v>20</v>
      </c>
      <c r="B99" s="1">
        <v>30</v>
      </c>
      <c r="C99" s="1">
        <v>766</v>
      </c>
    </row>
    <row r="100" spans="1:3" ht="15.75" customHeight="1" x14ac:dyDescent="0.25">
      <c r="A100" s="1" t="s">
        <v>89</v>
      </c>
      <c r="B100" s="1">
        <v>31</v>
      </c>
      <c r="C100" s="1">
        <v>773</v>
      </c>
    </row>
    <row r="101" spans="1:3" ht="15.75" customHeight="1" x14ac:dyDescent="0.25">
      <c r="A101" s="1" t="s">
        <v>90</v>
      </c>
      <c r="B101" s="1">
        <v>32</v>
      </c>
      <c r="C101" s="1">
        <v>782</v>
      </c>
    </row>
    <row r="102" spans="1:3" ht="15.75" customHeight="1" x14ac:dyDescent="0.25">
      <c r="A102" s="1" t="s">
        <v>91</v>
      </c>
      <c r="B102" s="1">
        <v>33</v>
      </c>
      <c r="C102" s="1">
        <v>789</v>
      </c>
    </row>
    <row r="103" spans="1:3" ht="15.75" customHeight="1" x14ac:dyDescent="0.25">
      <c r="A103" s="1" t="s">
        <v>92</v>
      </c>
      <c r="B103" s="1">
        <v>34</v>
      </c>
      <c r="C103" s="1">
        <v>795</v>
      </c>
    </row>
    <row r="104" spans="1:3" ht="15.75" customHeight="1" x14ac:dyDescent="0.25">
      <c r="A104" s="1" t="s">
        <v>93</v>
      </c>
      <c r="B104" s="1">
        <v>35</v>
      </c>
      <c r="C104" s="1">
        <v>803</v>
      </c>
    </row>
    <row r="105" spans="1:3" ht="15.75" customHeight="1" x14ac:dyDescent="0.25">
      <c r="A105" s="1" t="s">
        <v>94</v>
      </c>
      <c r="B105" s="1">
        <v>36</v>
      </c>
      <c r="C105" s="1">
        <v>820</v>
      </c>
    </row>
    <row r="106" spans="1:3" ht="15.75" customHeight="1" x14ac:dyDescent="0.25">
      <c r="A106" s="1" t="s">
        <v>95</v>
      </c>
      <c r="B106" s="1">
        <v>37</v>
      </c>
      <c r="C106" s="1">
        <v>832</v>
      </c>
    </row>
    <row r="107" spans="1:3" ht="15.75" customHeight="1" x14ac:dyDescent="0.25">
      <c r="A107" s="1" t="s">
        <v>96</v>
      </c>
      <c r="B107" s="1">
        <v>38</v>
      </c>
      <c r="C107" s="1">
        <v>842</v>
      </c>
    </row>
    <row r="108" spans="1:3" ht="15.75" customHeight="1" x14ac:dyDescent="0.25">
      <c r="A108" s="1" t="s">
        <v>97</v>
      </c>
      <c r="B108" s="1">
        <v>39</v>
      </c>
      <c r="C108" s="1">
        <v>850</v>
      </c>
    </row>
    <row r="109" spans="1:3" ht="15.75" customHeight="1" x14ac:dyDescent="0.25">
      <c r="A109" s="1" t="s">
        <v>98</v>
      </c>
      <c r="B109" s="1">
        <v>40</v>
      </c>
      <c r="C109" s="1">
        <v>856</v>
      </c>
    </row>
    <row r="110" spans="1:3" ht="15.75" customHeight="1" x14ac:dyDescent="0.25">
      <c r="A110" s="1" t="s">
        <v>99</v>
      </c>
      <c r="B110" s="1">
        <v>41</v>
      </c>
      <c r="C110" s="1">
        <v>868</v>
      </c>
    </row>
    <row r="111" spans="1:3" ht="15.75" customHeight="1" x14ac:dyDescent="0.25">
      <c r="A111" s="1" t="s">
        <v>100</v>
      </c>
      <c r="B111" s="1">
        <v>42</v>
      </c>
      <c r="C111" s="1">
        <v>872</v>
      </c>
    </row>
    <row r="112" spans="1:3" ht="15.75" customHeight="1" x14ac:dyDescent="0.25">
      <c r="A112" s="1" t="s">
        <v>101</v>
      </c>
      <c r="B112" s="1">
        <v>43</v>
      </c>
      <c r="C112" s="1">
        <v>876</v>
      </c>
    </row>
    <row r="113" spans="1:3" ht="15.75" customHeight="1" x14ac:dyDescent="0.25">
      <c r="A113" s="1" t="s">
        <v>102</v>
      </c>
      <c r="B113" s="1">
        <v>44</v>
      </c>
      <c r="C113" s="1">
        <v>880</v>
      </c>
    </row>
    <row r="114" spans="1:3" ht="15.75" customHeight="1" x14ac:dyDescent="0.25">
      <c r="A114" s="1" t="s">
        <v>103</v>
      </c>
      <c r="B114" s="1">
        <v>45</v>
      </c>
      <c r="C114" s="1">
        <v>898</v>
      </c>
    </row>
    <row r="115" spans="1:3" ht="15.75" customHeight="1" x14ac:dyDescent="0.25">
      <c r="A115" s="1" t="s">
        <v>104</v>
      </c>
      <c r="B115" s="1">
        <v>46</v>
      </c>
      <c r="C115" s="1">
        <v>916</v>
      </c>
    </row>
    <row r="116" spans="1:3" ht="15.75" customHeight="1" x14ac:dyDescent="0.25">
      <c r="A116" s="1" t="s">
        <v>105</v>
      </c>
      <c r="B116" s="1">
        <v>47</v>
      </c>
      <c r="C116" s="1">
        <v>933</v>
      </c>
    </row>
    <row r="117" spans="1:3" ht="15.75" customHeight="1" x14ac:dyDescent="0.25">
      <c r="A117" s="1" t="s">
        <v>106</v>
      </c>
      <c r="B117" s="1">
        <v>48</v>
      </c>
      <c r="C117" s="1">
        <v>946</v>
      </c>
    </row>
    <row r="118" spans="1:3" ht="15.75" customHeight="1" x14ac:dyDescent="0.25">
      <c r="A118" s="1" t="s">
        <v>107</v>
      </c>
      <c r="B118" s="1">
        <v>49</v>
      </c>
      <c r="C118" s="1">
        <v>948</v>
      </c>
    </row>
    <row r="119" spans="1:3" ht="15.75" customHeight="1" x14ac:dyDescent="0.25">
      <c r="A119" s="1" t="s">
        <v>108</v>
      </c>
      <c r="B119" s="1">
        <v>50</v>
      </c>
      <c r="C119" s="1">
        <v>949</v>
      </c>
    </row>
    <row r="120" spans="1:3" ht="15.75" customHeight="1" x14ac:dyDescent="0.25">
      <c r="A120" s="1" t="s">
        <v>109</v>
      </c>
      <c r="B120" s="1">
        <v>51</v>
      </c>
      <c r="C120" s="1">
        <v>964</v>
      </c>
    </row>
    <row r="121" spans="1:3" ht="15.75" customHeight="1" x14ac:dyDescent="0.25">
      <c r="A121" s="1" t="s">
        <v>110</v>
      </c>
      <c r="B121" s="1">
        <v>52</v>
      </c>
      <c r="C121" s="1">
        <v>969</v>
      </c>
    </row>
    <row r="122" spans="1:3" ht="15.75" customHeight="1" x14ac:dyDescent="0.25">
      <c r="A122" s="1" t="s">
        <v>111</v>
      </c>
      <c r="B122" s="1">
        <v>53</v>
      </c>
      <c r="C122" s="1">
        <v>981</v>
      </c>
    </row>
    <row r="123" spans="1:3" ht="15.75" customHeight="1" x14ac:dyDescent="0.25">
      <c r="A123" s="1" t="s">
        <v>112</v>
      </c>
      <c r="B123" s="1">
        <v>54</v>
      </c>
      <c r="C123" s="1">
        <v>989</v>
      </c>
    </row>
    <row r="124" spans="1:3" ht="15.75" customHeight="1" x14ac:dyDescent="0.25">
      <c r="A124" s="1" t="s">
        <v>113</v>
      </c>
      <c r="B124" s="1">
        <v>55</v>
      </c>
      <c r="C124" s="1">
        <v>998</v>
      </c>
    </row>
    <row r="125" spans="1:3" ht="15.75" customHeight="1" x14ac:dyDescent="0.25">
      <c r="A125" s="1" t="s">
        <v>114</v>
      </c>
      <c r="B125" s="1">
        <v>56</v>
      </c>
      <c r="C125" s="1">
        <v>1004</v>
      </c>
    </row>
    <row r="126" spans="1:3" ht="15.75" customHeight="1" x14ac:dyDescent="0.25">
      <c r="A126" s="1" t="s">
        <v>115</v>
      </c>
      <c r="B126" s="1">
        <v>57</v>
      </c>
      <c r="C126" s="1">
        <v>1029</v>
      </c>
    </row>
    <row r="127" spans="1:3" ht="15.75" customHeight="1" x14ac:dyDescent="0.25">
      <c r="A127" s="1" t="s">
        <v>116</v>
      </c>
      <c r="B127" s="1">
        <v>58</v>
      </c>
      <c r="C127" s="1">
        <v>1050</v>
      </c>
    </row>
    <row r="128" spans="1:3" ht="15.75" customHeight="1" x14ac:dyDescent="0.25">
      <c r="A128" s="1" t="s">
        <v>117</v>
      </c>
      <c r="B128" s="1">
        <v>59</v>
      </c>
      <c r="C128" s="1">
        <v>1076</v>
      </c>
    </row>
    <row r="129" spans="1:3" ht="15.75" customHeight="1" x14ac:dyDescent="0.25">
      <c r="A129" s="1" t="s">
        <v>118</v>
      </c>
      <c r="B129" s="1">
        <v>60</v>
      </c>
      <c r="C129" s="1">
        <v>1099</v>
      </c>
    </row>
    <row r="130" spans="1:3" ht="15.75" customHeight="1" x14ac:dyDescent="0.25">
      <c r="A130" s="1" t="s">
        <v>21</v>
      </c>
      <c r="B130" s="1">
        <v>61</v>
      </c>
      <c r="C130" s="1">
        <v>1122</v>
      </c>
    </row>
    <row r="131" spans="1:3" ht="15.75" customHeight="1" x14ac:dyDescent="0.25">
      <c r="A131" s="1" t="s">
        <v>119</v>
      </c>
      <c r="B131" s="1">
        <v>62</v>
      </c>
      <c r="C131" s="1">
        <v>1137</v>
      </c>
    </row>
    <row r="132" spans="1:3" ht="15.75" customHeight="1" x14ac:dyDescent="0.25">
      <c r="A132" s="1" t="s">
        <v>120</v>
      </c>
      <c r="B132" s="1">
        <v>63</v>
      </c>
      <c r="C132" s="1">
        <v>1143</v>
      </c>
    </row>
    <row r="133" spans="1:3" ht="15.75" customHeight="1" x14ac:dyDescent="0.25">
      <c r="A133" s="1" t="s">
        <v>121</v>
      </c>
      <c r="B133" s="1">
        <v>64</v>
      </c>
      <c r="C133" s="1">
        <v>1164</v>
      </c>
    </row>
    <row r="134" spans="1:3" ht="15.75" customHeight="1" x14ac:dyDescent="0.25">
      <c r="A134" s="1" t="s">
        <v>122</v>
      </c>
      <c r="B134" s="1">
        <v>65</v>
      </c>
      <c r="C134" s="1">
        <v>1184</v>
      </c>
    </row>
    <row r="135" spans="1:3" ht="15.75" customHeight="1" x14ac:dyDescent="0.25">
      <c r="A135" s="1" t="s">
        <v>123</v>
      </c>
      <c r="B135" s="1">
        <v>66</v>
      </c>
      <c r="C135" s="1">
        <v>1197</v>
      </c>
    </row>
    <row r="136" spans="1:3" ht="15.75" customHeight="1" x14ac:dyDescent="0.25">
      <c r="A136" s="1" t="s">
        <v>124</v>
      </c>
      <c r="B136" s="1">
        <v>67</v>
      </c>
      <c r="C136" s="1">
        <v>1212</v>
      </c>
    </row>
    <row r="137" spans="1:3" ht="15.75" customHeight="1" x14ac:dyDescent="0.25">
      <c r="A137" s="1" t="s">
        <v>125</v>
      </c>
      <c r="B137" s="1">
        <v>68</v>
      </c>
      <c r="C137" s="1">
        <v>1232</v>
      </c>
    </row>
    <row r="138" spans="1:3" ht="15.75" customHeight="1" x14ac:dyDescent="0.25">
      <c r="A138" s="1" t="s">
        <v>126</v>
      </c>
      <c r="B138" s="1">
        <v>69</v>
      </c>
      <c r="C138" s="1">
        <v>1246</v>
      </c>
    </row>
    <row r="139" spans="1:3" ht="15.75" customHeight="1" x14ac:dyDescent="0.25">
      <c r="A139" s="1" t="s">
        <v>127</v>
      </c>
      <c r="B139" s="1">
        <v>70</v>
      </c>
      <c r="C139" s="1">
        <v>1263</v>
      </c>
    </row>
    <row r="140" spans="1:3" ht="15.75" customHeight="1" x14ac:dyDescent="0.25">
      <c r="A140" s="1" t="s">
        <v>128</v>
      </c>
      <c r="B140" s="1">
        <v>71</v>
      </c>
      <c r="C140" s="1">
        <v>1299</v>
      </c>
    </row>
    <row r="141" spans="1:3" ht="15.75" customHeight="1" x14ac:dyDescent="0.25">
      <c r="A141" s="1" t="s">
        <v>129</v>
      </c>
      <c r="B141" s="1">
        <v>72</v>
      </c>
      <c r="C141" s="1">
        <v>1341</v>
      </c>
    </row>
    <row r="142" spans="1:3" ht="15.75" customHeight="1" x14ac:dyDescent="0.25">
      <c r="A142" s="1" t="s">
        <v>130</v>
      </c>
      <c r="B142" s="1">
        <v>73</v>
      </c>
      <c r="C142" s="1">
        <v>1385</v>
      </c>
    </row>
    <row r="143" spans="1:3" ht="15.75" customHeight="1" x14ac:dyDescent="0.25">
      <c r="A143" s="1" t="s">
        <v>131</v>
      </c>
      <c r="B143" s="1">
        <v>74</v>
      </c>
      <c r="C143" s="1">
        <v>1416</v>
      </c>
    </row>
    <row r="144" spans="1:3" ht="15.75" customHeight="1" x14ac:dyDescent="0.25">
      <c r="A144" s="1" t="s">
        <v>132</v>
      </c>
      <c r="B144" s="1">
        <v>75</v>
      </c>
      <c r="C144" s="1">
        <v>1464</v>
      </c>
    </row>
    <row r="145" spans="1:3" ht="15.75" customHeight="1" x14ac:dyDescent="0.25">
      <c r="A145" s="1" t="s">
        <v>133</v>
      </c>
      <c r="B145" s="1">
        <v>76</v>
      </c>
      <c r="C145" s="1">
        <v>1521</v>
      </c>
    </row>
    <row r="146" spans="1:3" ht="15.75" customHeight="1" x14ac:dyDescent="0.25">
      <c r="A146" s="1" t="s">
        <v>134</v>
      </c>
      <c r="B146" s="1">
        <v>77</v>
      </c>
      <c r="C146" s="1">
        <v>1590</v>
      </c>
    </row>
    <row r="147" spans="1:3" ht="15.75" customHeight="1" x14ac:dyDescent="0.25">
      <c r="A147" s="1" t="s">
        <v>135</v>
      </c>
      <c r="B147" s="1">
        <v>78</v>
      </c>
      <c r="C147" s="1">
        <v>1672</v>
      </c>
    </row>
    <row r="148" spans="1:3" ht="15.75" customHeight="1" x14ac:dyDescent="0.25">
      <c r="A148" s="1" t="s">
        <v>136</v>
      </c>
      <c r="B148" s="1">
        <v>79</v>
      </c>
      <c r="C148" s="1">
        <v>1722</v>
      </c>
    </row>
    <row r="149" spans="1:3" ht="15.75" customHeight="1" x14ac:dyDescent="0.25">
      <c r="A149" s="1" t="s">
        <v>137</v>
      </c>
      <c r="B149" s="1">
        <v>80</v>
      </c>
      <c r="C149" s="1">
        <v>1788</v>
      </c>
    </row>
    <row r="150" spans="1:3" ht="15.75" customHeight="1" x14ac:dyDescent="0.25">
      <c r="A150" s="1" t="s">
        <v>138</v>
      </c>
      <c r="B150" s="1">
        <v>81</v>
      </c>
      <c r="C150" s="1">
        <v>1838</v>
      </c>
    </row>
    <row r="151" spans="1:3" ht="15.75" customHeight="1" x14ac:dyDescent="0.25">
      <c r="A151" s="1" t="s">
        <v>139</v>
      </c>
      <c r="B151" s="1">
        <v>82</v>
      </c>
      <c r="C151" s="1">
        <v>1891</v>
      </c>
    </row>
    <row r="152" spans="1:3" ht="15.75" customHeight="1" x14ac:dyDescent="0.25">
      <c r="A152" s="1" t="s">
        <v>140</v>
      </c>
      <c r="B152" s="1">
        <v>83</v>
      </c>
      <c r="C152" s="1">
        <v>1927</v>
      </c>
    </row>
    <row r="153" spans="1:3" ht="15.75" customHeight="1" x14ac:dyDescent="0.25">
      <c r="A153" s="1" t="s">
        <v>141</v>
      </c>
      <c r="B153" s="1">
        <v>84</v>
      </c>
      <c r="C153" s="1">
        <v>1995</v>
      </c>
    </row>
    <row r="154" spans="1:3" ht="15.75" customHeight="1" x14ac:dyDescent="0.25">
      <c r="A154" s="1" t="s">
        <v>142</v>
      </c>
      <c r="B154" s="1">
        <v>85</v>
      </c>
      <c r="C154" s="1">
        <v>2047</v>
      </c>
    </row>
    <row r="155" spans="1:3" ht="15.75" customHeight="1" x14ac:dyDescent="0.25">
      <c r="A155" s="1" t="s">
        <v>143</v>
      </c>
      <c r="B155" s="1">
        <v>86</v>
      </c>
      <c r="C155" s="1">
        <v>2114</v>
      </c>
    </row>
    <row r="156" spans="1:3" ht="15.75" customHeight="1" x14ac:dyDescent="0.25">
      <c r="A156" s="1" t="s">
        <v>144</v>
      </c>
      <c r="B156" s="1">
        <v>87</v>
      </c>
      <c r="C156" s="1">
        <v>2192</v>
      </c>
    </row>
    <row r="157" spans="1:3" ht="15.75" customHeight="1" x14ac:dyDescent="0.25">
      <c r="A157" s="1" t="s">
        <v>145</v>
      </c>
      <c r="B157" s="1">
        <v>88</v>
      </c>
      <c r="C157" s="1">
        <v>2269</v>
      </c>
    </row>
    <row r="158" spans="1:3" ht="15.75" customHeight="1" x14ac:dyDescent="0.25">
      <c r="A158" s="1" t="s">
        <v>146</v>
      </c>
      <c r="B158" s="1">
        <v>89</v>
      </c>
      <c r="C158" s="1">
        <v>2330</v>
      </c>
    </row>
    <row r="159" spans="1:3" ht="15.75" customHeight="1" x14ac:dyDescent="0.25">
      <c r="A159" s="1" t="s">
        <v>147</v>
      </c>
      <c r="B159" s="1">
        <v>90</v>
      </c>
      <c r="C159" s="1">
        <v>2402</v>
      </c>
    </row>
    <row r="160" spans="1:3" ht="15.75" customHeight="1" x14ac:dyDescent="0.25">
      <c r="A160" s="1" t="s">
        <v>22</v>
      </c>
      <c r="B160" s="1">
        <v>91</v>
      </c>
      <c r="C160" s="1">
        <v>2466</v>
      </c>
    </row>
    <row r="161" spans="1:3" ht="15.75" customHeight="1" x14ac:dyDescent="0.25">
      <c r="A161" s="1" t="s">
        <v>148</v>
      </c>
      <c r="B161" s="1">
        <v>92</v>
      </c>
      <c r="C161" s="1">
        <v>2535</v>
      </c>
    </row>
    <row r="162" spans="1:3" ht="15.75" customHeight="1" x14ac:dyDescent="0.25">
      <c r="A162" s="1" t="s">
        <v>149</v>
      </c>
      <c r="B162" s="1">
        <v>93</v>
      </c>
      <c r="C162" s="1">
        <v>2580</v>
      </c>
    </row>
    <row r="163" spans="1:3" ht="15.75" customHeight="1" x14ac:dyDescent="0.25">
      <c r="A163" s="1" t="s">
        <v>150</v>
      </c>
      <c r="B163" s="1">
        <v>94</v>
      </c>
      <c r="C163" s="1">
        <v>2662</v>
      </c>
    </row>
    <row r="164" spans="1:3" ht="15.75" customHeight="1" x14ac:dyDescent="0.25">
      <c r="A164" s="1" t="s">
        <v>151</v>
      </c>
      <c r="B164" s="1">
        <v>95</v>
      </c>
      <c r="C164" s="1">
        <v>2752</v>
      </c>
    </row>
    <row r="165" spans="1:3" ht="15.75" customHeight="1" x14ac:dyDescent="0.25">
      <c r="A165" s="1" t="s">
        <v>152</v>
      </c>
      <c r="B165" s="1">
        <v>96</v>
      </c>
      <c r="C165" s="1">
        <v>2819</v>
      </c>
    </row>
    <row r="166" spans="1:3" ht="15.75" customHeight="1" x14ac:dyDescent="0.25">
      <c r="A166" s="1" t="s">
        <v>153</v>
      </c>
      <c r="B166" s="1">
        <v>97</v>
      </c>
      <c r="C166" s="1">
        <v>2893</v>
      </c>
    </row>
    <row r="167" spans="1:3" ht="15.75" customHeight="1" x14ac:dyDescent="0.25">
      <c r="A167" s="1" t="s">
        <v>154</v>
      </c>
      <c r="B167" s="1">
        <v>98</v>
      </c>
      <c r="C167" s="1">
        <v>2964</v>
      </c>
    </row>
    <row r="168" spans="1:3" ht="15.75" customHeight="1" x14ac:dyDescent="0.25">
      <c r="A168" s="1" t="s">
        <v>155</v>
      </c>
      <c r="B168" s="1">
        <v>99</v>
      </c>
      <c r="C168" s="1">
        <v>3038</v>
      </c>
    </row>
    <row r="169" spans="1:3" ht="15.75" customHeight="1" x14ac:dyDescent="0.25">
      <c r="A169" s="1" t="s">
        <v>156</v>
      </c>
      <c r="B169" s="1">
        <v>100</v>
      </c>
      <c r="C169" s="1">
        <v>3106</v>
      </c>
    </row>
    <row r="170" spans="1:3" ht="15.75" customHeight="1" x14ac:dyDescent="0.25">
      <c r="A170" s="1" t="s">
        <v>157</v>
      </c>
      <c r="B170" s="1">
        <v>101</v>
      </c>
      <c r="C170" s="1">
        <v>3188</v>
      </c>
    </row>
    <row r="171" spans="1:3" ht="15.75" customHeight="1" x14ac:dyDescent="0.25">
      <c r="A171" s="1" t="s">
        <v>158</v>
      </c>
      <c r="B171" s="1">
        <v>102</v>
      </c>
      <c r="C171" s="1">
        <v>3278</v>
      </c>
    </row>
    <row r="172" spans="1:3" ht="15.75" customHeight="1" x14ac:dyDescent="0.25">
      <c r="A172" s="1" t="s">
        <v>159</v>
      </c>
      <c r="B172" s="1">
        <v>103</v>
      </c>
      <c r="C172" s="1">
        <v>3371</v>
      </c>
    </row>
    <row r="173" spans="1:3" ht="15.75" customHeight="1" x14ac:dyDescent="0.25">
      <c r="A173" s="1" t="s">
        <v>160</v>
      </c>
      <c r="B173" s="1">
        <v>104</v>
      </c>
      <c r="C173" s="1">
        <v>3454</v>
      </c>
    </row>
    <row r="174" spans="1:3" ht="15.75" customHeight="1" x14ac:dyDescent="0.25">
      <c r="A174" s="1" t="s">
        <v>161</v>
      </c>
      <c r="B174" s="1">
        <v>105</v>
      </c>
      <c r="C174" s="1">
        <v>3571</v>
      </c>
    </row>
    <row r="175" spans="1:3" ht="15.75" customHeight="1" x14ac:dyDescent="0.25">
      <c r="A175" s="1" t="s">
        <v>162</v>
      </c>
      <c r="B175" s="1">
        <v>106</v>
      </c>
      <c r="C175" s="1">
        <v>3667</v>
      </c>
    </row>
    <row r="176" spans="1:3" ht="15.75" customHeight="1" x14ac:dyDescent="0.25">
      <c r="A176" s="1" t="s">
        <v>163</v>
      </c>
      <c r="B176" s="1">
        <v>107</v>
      </c>
      <c r="C176" s="1">
        <v>3752</v>
      </c>
    </row>
    <row r="177" spans="1:3" ht="15.75" customHeight="1" x14ac:dyDescent="0.25">
      <c r="A177" s="1" t="s">
        <v>164</v>
      </c>
      <c r="B177" s="1">
        <v>108</v>
      </c>
      <c r="C177" s="1">
        <v>3851</v>
      </c>
    </row>
    <row r="178" spans="1:3" ht="15.75" customHeight="1" x14ac:dyDescent="0.25">
      <c r="A178" s="1" t="s">
        <v>165</v>
      </c>
      <c r="B178" s="1">
        <v>109</v>
      </c>
      <c r="C178" s="1">
        <v>3906</v>
      </c>
    </row>
    <row r="179" spans="1:3" ht="15.75" customHeight="1" x14ac:dyDescent="0.25">
      <c r="A179" s="1" t="s">
        <v>166</v>
      </c>
      <c r="B179" s="1">
        <v>110</v>
      </c>
      <c r="C179" s="1">
        <v>4008</v>
      </c>
    </row>
    <row r="180" spans="1:3" ht="15.75" customHeight="1" x14ac:dyDescent="0.25">
      <c r="A180" s="1" t="s">
        <v>167</v>
      </c>
      <c r="B180" s="1">
        <v>111</v>
      </c>
      <c r="C180" s="1">
        <v>4090</v>
      </c>
    </row>
    <row r="181" spans="1:3" ht="15.75" customHeight="1" x14ac:dyDescent="0.25">
      <c r="A181" s="1" t="s">
        <v>168</v>
      </c>
      <c r="B181" s="1">
        <v>112</v>
      </c>
      <c r="C181" s="1">
        <v>4171</v>
      </c>
    </row>
    <row r="182" spans="1:3" ht="15.75" customHeight="1" x14ac:dyDescent="0.25">
      <c r="A182" s="1" t="s">
        <v>169</v>
      </c>
      <c r="B182" s="1">
        <v>113</v>
      </c>
      <c r="C182" s="1">
        <v>4290</v>
      </c>
    </row>
    <row r="183" spans="1:3" ht="15.75" customHeight="1" x14ac:dyDescent="0.25">
      <c r="A183" s="1" t="s">
        <v>170</v>
      </c>
      <c r="B183" s="1">
        <v>114</v>
      </c>
      <c r="C183" s="1">
        <v>4358</v>
      </c>
    </row>
    <row r="184" spans="1:3" ht="15.75" customHeight="1" x14ac:dyDescent="0.25">
      <c r="A184" s="1" t="s">
        <v>171</v>
      </c>
      <c r="B184" s="1">
        <v>115</v>
      </c>
      <c r="C184" s="1">
        <v>4466</v>
      </c>
    </row>
    <row r="185" spans="1:3" ht="15.75" customHeight="1" x14ac:dyDescent="0.25">
      <c r="A185" s="1" t="s">
        <v>172</v>
      </c>
      <c r="B185" s="1">
        <v>116</v>
      </c>
      <c r="C185" s="1">
        <v>4570</v>
      </c>
    </row>
    <row r="186" spans="1:3" ht="15.75" customHeight="1" x14ac:dyDescent="0.25">
      <c r="A186" s="1" t="s">
        <v>173</v>
      </c>
      <c r="B186" s="1">
        <v>117</v>
      </c>
      <c r="C186" s="1">
        <v>4637</v>
      </c>
    </row>
    <row r="187" spans="1:3" ht="15.75" customHeight="1" x14ac:dyDescent="0.25">
      <c r="A187" s="1" t="s">
        <v>174</v>
      </c>
      <c r="B187" s="1">
        <v>118</v>
      </c>
      <c r="C187" s="1">
        <v>4763</v>
      </c>
    </row>
    <row r="188" spans="1:3" ht="15.75" customHeight="1" x14ac:dyDescent="0.25">
      <c r="A188" s="1" t="s">
        <v>175</v>
      </c>
      <c r="B188" s="1">
        <v>119</v>
      </c>
      <c r="C188" s="1">
        <v>4880</v>
      </c>
    </row>
    <row r="189" spans="1:3" ht="15.75" customHeight="1" x14ac:dyDescent="0.25">
      <c r="A189" s="1" t="s">
        <v>176</v>
      </c>
      <c r="B189" s="1">
        <v>120</v>
      </c>
      <c r="C189" s="1">
        <v>4997</v>
      </c>
    </row>
    <row r="190" spans="1:3" ht="15.75" customHeight="1" x14ac:dyDescent="0.25">
      <c r="A190" s="1" t="s">
        <v>177</v>
      </c>
      <c r="B190" s="1">
        <v>121</v>
      </c>
      <c r="C190" s="1">
        <v>5105</v>
      </c>
    </row>
    <row r="191" spans="1:3" ht="15.75" customHeight="1" x14ac:dyDescent="0.25">
      <c r="A191" s="1" t="s">
        <v>23</v>
      </c>
      <c r="B191" s="1">
        <v>122</v>
      </c>
      <c r="C191" s="1">
        <v>5197</v>
      </c>
    </row>
    <row r="192" spans="1:3" ht="15.75" customHeight="1" x14ac:dyDescent="0.25">
      <c r="A192" s="1" t="s">
        <v>30</v>
      </c>
      <c r="B192" s="1">
        <v>123</v>
      </c>
      <c r="C192" s="1">
        <v>5276</v>
      </c>
    </row>
    <row r="193" spans="1:3" ht="15.75" customHeight="1" x14ac:dyDescent="0.25">
      <c r="A193" s="1" t="s">
        <v>31</v>
      </c>
      <c r="B193" s="1">
        <v>124</v>
      </c>
      <c r="C193" s="1">
        <v>5396</v>
      </c>
    </row>
    <row r="194" spans="1:3" ht="15.75" customHeight="1" x14ac:dyDescent="0.25">
      <c r="A194" s="1" t="s">
        <v>32</v>
      </c>
      <c r="B194" s="1">
        <v>125</v>
      </c>
      <c r="C194" s="1">
        <v>5519</v>
      </c>
    </row>
    <row r="195" spans="1:3" ht="15.75" customHeight="1" x14ac:dyDescent="0.25">
      <c r="A195" s="1" t="s">
        <v>33</v>
      </c>
      <c r="B195" s="1">
        <v>126</v>
      </c>
      <c r="C195" s="1">
        <v>5620</v>
      </c>
    </row>
    <row r="196" spans="1:3" ht="15.75" customHeight="1" x14ac:dyDescent="0.25">
      <c r="A196" s="1" t="s">
        <v>34</v>
      </c>
      <c r="B196" s="1">
        <v>127</v>
      </c>
      <c r="C196" s="1">
        <v>5750</v>
      </c>
    </row>
    <row r="197" spans="1:3" ht="15.75" customHeight="1" x14ac:dyDescent="0.25">
      <c r="A197" s="1" t="s">
        <v>35</v>
      </c>
      <c r="B197" s="1">
        <v>128</v>
      </c>
      <c r="C197" s="1">
        <v>5889</v>
      </c>
    </row>
    <row r="198" spans="1:3" ht="15.75" customHeight="1" x14ac:dyDescent="0.25">
      <c r="A198" s="1" t="s">
        <v>36</v>
      </c>
      <c r="B198" s="1">
        <v>129</v>
      </c>
      <c r="C198" s="1">
        <v>6016</v>
      </c>
    </row>
    <row r="199" spans="1:3" ht="15.75" customHeight="1" x14ac:dyDescent="0.25">
      <c r="A199" s="1" t="s">
        <v>37</v>
      </c>
      <c r="B199" s="1">
        <v>130</v>
      </c>
      <c r="C199" s="1">
        <v>6151</v>
      </c>
    </row>
    <row r="200" spans="1:3" ht="15.75" customHeight="1" x14ac:dyDescent="0.25">
      <c r="A200" s="1" t="s">
        <v>38</v>
      </c>
      <c r="B200" s="1">
        <v>131</v>
      </c>
      <c r="C200" s="1">
        <v>6275</v>
      </c>
    </row>
    <row r="201" spans="1:3" ht="15.75" customHeight="1" x14ac:dyDescent="0.25">
      <c r="A201" s="1" t="s">
        <v>39</v>
      </c>
      <c r="B201" s="1">
        <v>132</v>
      </c>
      <c r="C201" s="1">
        <v>6411</v>
      </c>
    </row>
    <row r="202" spans="1:3" ht="15.75" customHeight="1" x14ac:dyDescent="0.25">
      <c r="A202" s="1" t="s">
        <v>40</v>
      </c>
      <c r="B202" s="1">
        <v>133</v>
      </c>
      <c r="C202" s="1">
        <v>6536</v>
      </c>
    </row>
    <row r="203" spans="1:3" ht="15.75" customHeight="1" x14ac:dyDescent="0.25">
      <c r="A203" s="1" t="s">
        <v>41</v>
      </c>
      <c r="B203" s="1">
        <v>134</v>
      </c>
      <c r="C203" s="1">
        <v>6676</v>
      </c>
    </row>
    <row r="204" spans="1:3" ht="15.75" customHeight="1" x14ac:dyDescent="0.25">
      <c r="A204" s="1" t="s">
        <v>42</v>
      </c>
      <c r="B204" s="1">
        <v>135</v>
      </c>
      <c r="C204" s="1">
        <v>6817</v>
      </c>
    </row>
    <row r="205" spans="1:3" ht="15.75" customHeight="1" x14ac:dyDescent="0.25">
      <c r="A205" s="1" t="s">
        <v>43</v>
      </c>
      <c r="B205" s="1">
        <v>136</v>
      </c>
      <c r="C205" s="1">
        <v>6971</v>
      </c>
    </row>
    <row r="206" spans="1:3" ht="15.75" customHeight="1" x14ac:dyDescent="0.25">
      <c r="A206" s="1" t="s">
        <v>44</v>
      </c>
      <c r="B206" s="1">
        <v>137</v>
      </c>
      <c r="C206" s="1">
        <v>7117</v>
      </c>
    </row>
    <row r="207" spans="1:3" ht="15.75" customHeight="1" x14ac:dyDescent="0.25">
      <c r="A207" s="1" t="s">
        <v>45</v>
      </c>
      <c r="B207" s="1">
        <v>138</v>
      </c>
      <c r="C207" s="1">
        <v>7260</v>
      </c>
    </row>
    <row r="208" spans="1:3" ht="15.75" customHeight="1" x14ac:dyDescent="0.25">
      <c r="A208" s="1" t="s">
        <v>46</v>
      </c>
      <c r="B208" s="1">
        <v>139</v>
      </c>
      <c r="C208" s="1">
        <v>7380</v>
      </c>
    </row>
    <row r="209" spans="1:3" ht="15.75" customHeight="1" x14ac:dyDescent="0.25">
      <c r="A209" s="1" t="s">
        <v>47</v>
      </c>
      <c r="B209" s="1">
        <v>140</v>
      </c>
      <c r="C209" s="1">
        <v>7499</v>
      </c>
    </row>
    <row r="210" spans="1:3" ht="15.75" customHeight="1" x14ac:dyDescent="0.25">
      <c r="A210" s="1" t="s">
        <v>48</v>
      </c>
      <c r="B210" s="1">
        <v>141</v>
      </c>
      <c r="C210" s="1">
        <v>7654</v>
      </c>
    </row>
    <row r="211" spans="1:3" ht="15.75" customHeight="1" x14ac:dyDescent="0.25">
      <c r="A211" s="1" t="s">
        <v>49</v>
      </c>
      <c r="B211" s="1">
        <v>142</v>
      </c>
      <c r="C211" s="1">
        <v>7812</v>
      </c>
    </row>
    <row r="212" spans="1:3" ht="15.75" customHeight="1" x14ac:dyDescent="0.25">
      <c r="A212" s="1" t="s">
        <v>50</v>
      </c>
      <c r="B212" s="1">
        <v>143</v>
      </c>
      <c r="C212" s="1">
        <v>7967</v>
      </c>
    </row>
    <row r="213" spans="1:3" ht="15.75" customHeight="1" x14ac:dyDescent="0.25">
      <c r="A213" s="1" t="s">
        <v>51</v>
      </c>
      <c r="B213" s="1">
        <v>144</v>
      </c>
      <c r="C213" s="1">
        <v>8119</v>
      </c>
    </row>
    <row r="214" spans="1:3" ht="15.75" customHeight="1" x14ac:dyDescent="0.25">
      <c r="A214" s="1" t="s">
        <v>52</v>
      </c>
      <c r="B214" s="1">
        <v>145</v>
      </c>
      <c r="C214" s="1">
        <v>8275</v>
      </c>
    </row>
    <row r="215" spans="1:3" ht="15.75" customHeight="1" x14ac:dyDescent="0.25">
      <c r="A215" s="1" t="s">
        <v>53</v>
      </c>
      <c r="B215" s="1">
        <v>146</v>
      </c>
      <c r="C215" s="1">
        <v>8427</v>
      </c>
    </row>
    <row r="216" spans="1:3" ht="15.75" customHeight="1" x14ac:dyDescent="0.25">
      <c r="A216" s="1" t="s">
        <v>54</v>
      </c>
      <c r="B216" s="1">
        <v>147</v>
      </c>
      <c r="C216" s="1">
        <v>8605</v>
      </c>
    </row>
    <row r="217" spans="1:3" ht="15.75" customHeight="1" x14ac:dyDescent="0.25">
      <c r="A217" s="1" t="s">
        <v>55</v>
      </c>
      <c r="B217" s="1">
        <v>148</v>
      </c>
      <c r="C217" s="1">
        <v>8759</v>
      </c>
    </row>
    <row r="218" spans="1:3" ht="15.75" customHeight="1" x14ac:dyDescent="0.25">
      <c r="A218" s="1" t="s">
        <v>56</v>
      </c>
      <c r="B218" s="1">
        <v>149</v>
      </c>
      <c r="C218" s="1">
        <v>8927</v>
      </c>
    </row>
    <row r="219" spans="1:3" ht="15.75" customHeight="1" x14ac:dyDescent="0.25">
      <c r="A219" s="1" t="s">
        <v>57</v>
      </c>
      <c r="B219" s="1">
        <v>150</v>
      </c>
      <c r="C219" s="1">
        <v>9083</v>
      </c>
    </row>
    <row r="220" spans="1:3" ht="15.75" customHeight="1" x14ac:dyDescent="0.25">
      <c r="A220" s="1" t="s">
        <v>58</v>
      </c>
      <c r="B220" s="1">
        <v>151</v>
      </c>
      <c r="C220" s="1">
        <v>9195</v>
      </c>
    </row>
    <row r="221" spans="1:3" ht="15.75" customHeight="1" x14ac:dyDescent="0.25">
      <c r="A221" s="1" t="s">
        <v>59</v>
      </c>
      <c r="B221" s="1">
        <v>152</v>
      </c>
      <c r="C221" s="1">
        <v>9279</v>
      </c>
    </row>
    <row r="222" spans="1:3" ht="15.75" customHeight="1" x14ac:dyDescent="0.25">
      <c r="A222" s="1" t="s">
        <v>24</v>
      </c>
      <c r="B222" s="1">
        <v>153</v>
      </c>
      <c r="C222" s="1">
        <v>9380</v>
      </c>
    </row>
    <row r="223" spans="1:3" ht="15.75" customHeight="1" x14ac:dyDescent="0.25">
      <c r="A223" s="1" t="s">
        <v>178</v>
      </c>
      <c r="B223" s="1">
        <v>154</v>
      </c>
      <c r="C223" s="1">
        <v>9513</v>
      </c>
    </row>
    <row r="224" spans="1:3" ht="15.75" customHeight="1" x14ac:dyDescent="0.25">
      <c r="A224" s="1" t="s">
        <v>179</v>
      </c>
      <c r="B224" s="1">
        <v>155</v>
      </c>
      <c r="C224" s="1">
        <v>9606</v>
      </c>
    </row>
    <row r="225" spans="1:3" ht="15.75" customHeight="1" x14ac:dyDescent="0.25">
      <c r="A225" s="1" t="s">
        <v>180</v>
      </c>
      <c r="B225" s="1">
        <v>156</v>
      </c>
      <c r="C225" s="1">
        <v>9728</v>
      </c>
    </row>
    <row r="226" spans="1:3" ht="15.75" customHeight="1" x14ac:dyDescent="0.25">
      <c r="A226" s="1" t="s">
        <v>181</v>
      </c>
      <c r="B226" s="1">
        <v>157</v>
      </c>
      <c r="C226" s="1">
        <v>9844</v>
      </c>
    </row>
    <row r="227" spans="1:3" ht="15.75" customHeight="1" x14ac:dyDescent="0.25">
      <c r="A227" s="1" t="s">
        <v>182</v>
      </c>
      <c r="B227" s="1">
        <v>158</v>
      </c>
      <c r="C227" s="1">
        <v>9967</v>
      </c>
    </row>
    <row r="228" spans="1:3" ht="15.75" customHeight="1" x14ac:dyDescent="0.25">
      <c r="A228" s="1" t="s">
        <v>183</v>
      </c>
      <c r="B228" s="1">
        <v>159</v>
      </c>
      <c r="C228" s="1">
        <v>10102</v>
      </c>
    </row>
    <row r="229" spans="1:3" ht="15.75" customHeight="1" x14ac:dyDescent="0.25">
      <c r="A229" s="1" t="s">
        <v>184</v>
      </c>
      <c r="B229" s="1">
        <v>160</v>
      </c>
      <c r="C229" s="1">
        <v>10255</v>
      </c>
    </row>
    <row r="230" spans="1:3" ht="15.75" customHeight="1" x14ac:dyDescent="0.25">
      <c r="A230" s="1" t="s">
        <v>185</v>
      </c>
      <c r="B230" s="1">
        <v>161</v>
      </c>
      <c r="C230" s="1">
        <v>10406</v>
      </c>
    </row>
    <row r="231" spans="1:3" ht="15.75" customHeight="1" x14ac:dyDescent="0.25">
      <c r="A231" s="1" t="s">
        <v>186</v>
      </c>
      <c r="B231" s="1">
        <v>162</v>
      </c>
      <c r="C231" s="1">
        <v>10553</v>
      </c>
    </row>
    <row r="232" spans="1:3" ht="15.75" customHeight="1" x14ac:dyDescent="0.25">
      <c r="A232" s="1" t="s">
        <v>187</v>
      </c>
      <c r="B232" s="1">
        <v>163</v>
      </c>
      <c r="C232" s="1">
        <v>10704</v>
      </c>
    </row>
    <row r="233" spans="1:3" ht="15.75" customHeight="1" x14ac:dyDescent="0.25">
      <c r="A233" s="1" t="s">
        <v>188</v>
      </c>
      <c r="B233" s="1">
        <v>164</v>
      </c>
      <c r="C233" s="1">
        <v>10860</v>
      </c>
    </row>
    <row r="234" spans="1:3" ht="15.75" customHeight="1" x14ac:dyDescent="0.25">
      <c r="A234" s="1" t="s">
        <v>189</v>
      </c>
      <c r="B234" s="1">
        <v>165</v>
      </c>
      <c r="C234" s="1">
        <v>11021</v>
      </c>
    </row>
    <row r="235" spans="1:3" ht="15.75" customHeight="1" x14ac:dyDescent="0.25">
      <c r="A235" s="1" t="s">
        <v>190</v>
      </c>
      <c r="B235" s="1">
        <v>166</v>
      </c>
      <c r="C235" s="1">
        <v>11185</v>
      </c>
    </row>
    <row r="236" spans="1:3" ht="15.75" customHeight="1" x14ac:dyDescent="0.25">
      <c r="A236" s="1" t="s">
        <v>191</v>
      </c>
      <c r="B236" s="1">
        <v>167</v>
      </c>
      <c r="C236" s="1">
        <v>11353</v>
      </c>
    </row>
    <row r="237" spans="1:3" ht="15.75" customHeight="1" x14ac:dyDescent="0.25">
      <c r="A237" s="1" t="s">
        <v>192</v>
      </c>
      <c r="B237" s="1">
        <v>168</v>
      </c>
      <c r="C237" s="1">
        <v>11520</v>
      </c>
    </row>
    <row r="238" spans="1:3" ht="15.75" customHeight="1" x14ac:dyDescent="0.25">
      <c r="A238" s="1" t="s">
        <v>193</v>
      </c>
      <c r="B238" s="1">
        <v>169</v>
      </c>
      <c r="C238" s="1">
        <v>11672</v>
      </c>
    </row>
    <row r="239" spans="1:3" ht="15.75" customHeight="1" x14ac:dyDescent="0.25">
      <c r="A239" s="1" t="s">
        <v>194</v>
      </c>
      <c r="B239" s="1">
        <v>170</v>
      </c>
      <c r="C239" s="1">
        <v>11816</v>
      </c>
    </row>
    <row r="240" spans="1:3" ht="15.75" customHeight="1" x14ac:dyDescent="0.25">
      <c r="A240" s="1" t="s">
        <v>195</v>
      </c>
      <c r="B240" s="1">
        <v>171</v>
      </c>
      <c r="C240" s="1">
        <v>11948</v>
      </c>
    </row>
    <row r="241" spans="1:3" ht="15.75" customHeight="1" x14ac:dyDescent="0.25">
      <c r="A241" s="1" t="s">
        <v>196</v>
      </c>
      <c r="B241" s="1">
        <v>172</v>
      </c>
      <c r="C241" s="1">
        <v>12073</v>
      </c>
    </row>
    <row r="242" spans="1:3" ht="15.75" customHeight="1" x14ac:dyDescent="0.25">
      <c r="A242" s="1" t="s">
        <v>197</v>
      </c>
      <c r="B242" s="1">
        <v>173</v>
      </c>
      <c r="C242" s="1">
        <v>12226</v>
      </c>
    </row>
    <row r="243" spans="1:3" ht="15.75" customHeight="1" x14ac:dyDescent="0.25">
      <c r="A243" s="1" t="s">
        <v>198</v>
      </c>
      <c r="B243" s="1">
        <v>174</v>
      </c>
      <c r="C243" s="1">
        <v>12385</v>
      </c>
    </row>
    <row r="244" spans="1:3" ht="15.75" customHeight="1" x14ac:dyDescent="0.25">
      <c r="A244" s="1" t="s">
        <v>199</v>
      </c>
      <c r="B244" s="1">
        <v>175</v>
      </c>
      <c r="C244" s="1">
        <v>12535</v>
      </c>
    </row>
    <row r="245" spans="1:3" ht="15.75" customHeight="1" x14ac:dyDescent="0.25">
      <c r="A245" s="1" t="s">
        <v>200</v>
      </c>
      <c r="B245" s="1">
        <v>176</v>
      </c>
      <c r="C245" s="1">
        <v>12666</v>
      </c>
    </row>
    <row r="246" spans="1:3" ht="15.75" customHeight="1" x14ac:dyDescent="0.25">
      <c r="A246" s="1" t="s">
        <v>201</v>
      </c>
      <c r="B246" s="1">
        <v>177</v>
      </c>
      <c r="C246" s="1">
        <v>12787</v>
      </c>
    </row>
    <row r="247" spans="1:3" ht="15.75" customHeight="1" x14ac:dyDescent="0.25">
      <c r="A247" s="1" t="s">
        <v>202</v>
      </c>
      <c r="B247" s="1">
        <v>178</v>
      </c>
      <c r="C247" s="1">
        <v>12921</v>
      </c>
    </row>
    <row r="248" spans="1:3" ht="15.75" customHeight="1" x14ac:dyDescent="0.25">
      <c r="A248" s="1" t="s">
        <v>203</v>
      </c>
      <c r="B248" s="1">
        <v>179</v>
      </c>
      <c r="C248" s="1">
        <v>13045</v>
      </c>
    </row>
    <row r="249" spans="1:3" ht="15.75" customHeight="1" x14ac:dyDescent="0.25">
      <c r="A249" s="1" t="s">
        <v>204</v>
      </c>
      <c r="B249" s="1">
        <v>180</v>
      </c>
      <c r="C249" s="1">
        <v>13153</v>
      </c>
    </row>
    <row r="250" spans="1:3" ht="15.75" customHeight="1" x14ac:dyDescent="0.25">
      <c r="A250" s="1" t="s">
        <v>205</v>
      </c>
      <c r="B250" s="1">
        <v>181</v>
      </c>
      <c r="C250" s="1">
        <v>13259</v>
      </c>
    </row>
    <row r="251" spans="1:3" ht="15.75" customHeight="1" x14ac:dyDescent="0.25">
      <c r="A251" s="1" t="s">
        <v>206</v>
      </c>
      <c r="B251" s="1">
        <v>182</v>
      </c>
      <c r="C251" s="1">
        <v>13391</v>
      </c>
    </row>
    <row r="252" spans="1:3" ht="15.75" customHeight="1" x14ac:dyDescent="0.25">
      <c r="A252" s="1" t="s">
        <v>25</v>
      </c>
      <c r="B252" s="1">
        <v>183</v>
      </c>
      <c r="C252" s="1">
        <v>13518</v>
      </c>
    </row>
    <row r="253" spans="1:3" ht="15.75" customHeight="1" x14ac:dyDescent="0.25">
      <c r="A253" s="1" t="s">
        <v>26</v>
      </c>
      <c r="B253" s="1">
        <v>184</v>
      </c>
      <c r="C253" s="1">
        <v>13649</v>
      </c>
    </row>
    <row r="254" spans="1:3" ht="15.75" customHeight="1" x14ac:dyDescent="0.2"/>
    <row r="255" spans="1:3" ht="15.75" customHeight="1" x14ac:dyDescent="0.2"/>
    <row r="256" spans="1:3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zoomScale="64" workbookViewId="0">
      <selection activeCell="L10" sqref="L10"/>
    </sheetView>
  </sheetViews>
  <sheetFormatPr defaultColWidth="11.21875" defaultRowHeight="15" customHeight="1" x14ac:dyDescent="0.2"/>
  <cols>
    <col min="1" max="1" width="10.44140625" customWidth="1"/>
    <col min="2" max="2" width="4.109375" customWidth="1"/>
    <col min="3" max="3" width="6.109375" customWidth="1"/>
    <col min="4" max="26" width="10.5546875" customWidth="1"/>
  </cols>
  <sheetData>
    <row r="1" spans="1:12" ht="15.75" customHeight="1" x14ac:dyDescent="0.25">
      <c r="A1" s="1" t="s">
        <v>207</v>
      </c>
      <c r="B1" s="1" t="s">
        <v>208</v>
      </c>
      <c r="C1" s="1" t="s">
        <v>209</v>
      </c>
      <c r="D1" s="33" t="s">
        <v>224</v>
      </c>
      <c r="E1" s="33" t="s">
        <v>220</v>
      </c>
      <c r="G1" s="33" t="s">
        <v>210</v>
      </c>
      <c r="I1" s="33" t="s">
        <v>225</v>
      </c>
    </row>
    <row r="2" spans="1:12" ht="15.75" customHeight="1" x14ac:dyDescent="0.25">
      <c r="A2" s="1" t="s">
        <v>60</v>
      </c>
      <c r="B2" s="1">
        <v>1</v>
      </c>
      <c r="C2" s="1">
        <v>243</v>
      </c>
      <c r="D2">
        <f>$L$12*EXP($L$13*B2)</f>
        <v>350.23374329511859</v>
      </c>
      <c r="E2">
        <f>C2-D2</f>
        <v>-107.23374329511859</v>
      </c>
      <c r="G2">
        <v>1</v>
      </c>
      <c r="H2">
        <f>B2</f>
        <v>1</v>
      </c>
      <c r="I2">
        <f>LN(C2)</f>
        <v>5.4930614433405482</v>
      </c>
      <c r="K2" s="3" t="s">
        <v>221</v>
      </c>
    </row>
    <row r="3" spans="1:12" ht="15.75" customHeight="1" x14ac:dyDescent="0.25">
      <c r="A3" s="1" t="s">
        <v>61</v>
      </c>
      <c r="B3" s="1">
        <v>2</v>
      </c>
      <c r="C3" s="1">
        <v>259</v>
      </c>
      <c r="D3">
        <f t="shared" ref="D3:D66" si="0">$L$12*EXP($L$13*B3)</f>
        <v>357.79415895272405</v>
      </c>
      <c r="E3">
        <f t="shared" ref="E3:E66" si="1">C3-D3</f>
        <v>-98.794158952724047</v>
      </c>
      <c r="G3">
        <v>1</v>
      </c>
      <c r="H3">
        <f t="shared" ref="H3:H66" si="2">B3</f>
        <v>2</v>
      </c>
      <c r="I3">
        <f t="shared" ref="I3:I66" si="3">LN(C3)</f>
        <v>5.5568280616995374</v>
      </c>
      <c r="K3" cm="1">
        <f t="array" ref="K3:L4">MMULT(TRANSPOSE(G2:H185),G2:H185)</f>
        <v>184</v>
      </c>
      <c r="L3">
        <v>17020</v>
      </c>
    </row>
    <row r="4" spans="1:12" ht="15.75" customHeight="1" x14ac:dyDescent="0.25">
      <c r="A4" s="1" t="s">
        <v>62</v>
      </c>
      <c r="B4" s="1">
        <v>3</v>
      </c>
      <c r="C4" s="1">
        <v>277</v>
      </c>
      <c r="D4">
        <f t="shared" si="0"/>
        <v>365.51777957275829</v>
      </c>
      <c r="E4">
        <f t="shared" si="1"/>
        <v>-88.517779572758286</v>
      </c>
      <c r="G4">
        <v>1</v>
      </c>
      <c r="H4">
        <f t="shared" si="2"/>
        <v>3</v>
      </c>
      <c r="I4">
        <f t="shared" si="3"/>
        <v>5.6240175061873385</v>
      </c>
      <c r="K4">
        <v>17020</v>
      </c>
      <c r="L4">
        <v>2093460</v>
      </c>
    </row>
    <row r="5" spans="1:12" ht="15.75" customHeight="1" x14ac:dyDescent="0.25">
      <c r="A5" s="1" t="s">
        <v>63</v>
      </c>
      <c r="B5" s="1">
        <v>4</v>
      </c>
      <c r="C5" s="1">
        <v>304</v>
      </c>
      <c r="D5">
        <f t="shared" si="0"/>
        <v>373.408128223392</v>
      </c>
      <c r="E5">
        <f t="shared" si="1"/>
        <v>-69.408128223391998</v>
      </c>
      <c r="G5">
        <v>1</v>
      </c>
      <c r="H5">
        <f t="shared" si="2"/>
        <v>4</v>
      </c>
      <c r="I5">
        <f t="shared" si="3"/>
        <v>5.7170277014062219</v>
      </c>
    </row>
    <row r="6" spans="1:12" ht="15.75" customHeight="1" x14ac:dyDescent="0.25">
      <c r="A6" s="1" t="s">
        <v>64</v>
      </c>
      <c r="B6" s="1">
        <v>5</v>
      </c>
      <c r="C6" s="1">
        <v>333</v>
      </c>
      <c r="D6">
        <f t="shared" si="0"/>
        <v>381.46880402446243</v>
      </c>
      <c r="E6">
        <f t="shared" si="1"/>
        <v>-48.468804024462429</v>
      </c>
      <c r="G6">
        <v>1</v>
      </c>
      <c r="H6">
        <f t="shared" si="2"/>
        <v>5</v>
      </c>
      <c r="I6">
        <f t="shared" si="3"/>
        <v>5.8081424899804439</v>
      </c>
      <c r="K6" s="3" t="s">
        <v>226</v>
      </c>
    </row>
    <row r="7" spans="1:12" ht="15.75" customHeight="1" x14ac:dyDescent="0.25">
      <c r="A7" s="1" t="s">
        <v>65</v>
      </c>
      <c r="B7" s="1">
        <v>6</v>
      </c>
      <c r="C7" s="1">
        <v>361</v>
      </c>
      <c r="D7">
        <f t="shared" si="0"/>
        <v>389.70348378918277</v>
      </c>
      <c r="E7">
        <f t="shared" si="1"/>
        <v>-28.703483789182769</v>
      </c>
      <c r="G7">
        <v>1</v>
      </c>
      <c r="H7">
        <f t="shared" si="2"/>
        <v>6</v>
      </c>
      <c r="I7">
        <f t="shared" si="3"/>
        <v>5.8888779583328805</v>
      </c>
      <c r="K7" cm="1">
        <f t="array" ref="K7:K8">MMULT(TRANSPOSE(G2:H185),I2:I185)</f>
        <v>1437.5502812481709</v>
      </c>
    </row>
    <row r="8" spans="1:12" ht="15.75" customHeight="1" x14ac:dyDescent="0.25">
      <c r="A8" s="1" t="s">
        <v>66</v>
      </c>
      <c r="B8" s="1">
        <v>7</v>
      </c>
      <c r="C8" s="1">
        <v>377</v>
      </c>
      <c r="D8">
        <f t="shared" si="0"/>
        <v>398.11592370129159</v>
      </c>
      <c r="E8">
        <f t="shared" si="1"/>
        <v>-21.115923701291592</v>
      </c>
      <c r="G8">
        <v>1</v>
      </c>
      <c r="H8">
        <f t="shared" si="2"/>
        <v>7</v>
      </c>
      <c r="I8">
        <f t="shared" si="3"/>
        <v>5.9322451874480109</v>
      </c>
      <c r="K8">
        <v>144060.07298794255</v>
      </c>
    </row>
    <row r="9" spans="1:12" ht="15.75" customHeight="1" x14ac:dyDescent="0.25">
      <c r="A9" s="1" t="s">
        <v>67</v>
      </c>
      <c r="B9" s="1">
        <v>8</v>
      </c>
      <c r="C9" s="1">
        <v>383</v>
      </c>
      <c r="D9">
        <f t="shared" si="0"/>
        <v>406.70996102840616</v>
      </c>
      <c r="E9">
        <f t="shared" si="1"/>
        <v>-23.709961028406155</v>
      </c>
      <c r="G9">
        <v>1</v>
      </c>
      <c r="H9">
        <f t="shared" si="2"/>
        <v>8</v>
      </c>
      <c r="I9">
        <f t="shared" si="3"/>
        <v>5.9480349891806457</v>
      </c>
    </row>
    <row r="10" spans="1:12" ht="15.75" customHeight="1" x14ac:dyDescent="0.25">
      <c r="A10" s="1" t="s">
        <v>68</v>
      </c>
      <c r="B10" s="1">
        <v>9</v>
      </c>
      <c r="C10" s="1">
        <v>400</v>
      </c>
      <c r="D10">
        <f t="shared" si="0"/>
        <v>415.48951587236144</v>
      </c>
      <c r="E10">
        <f t="shared" si="1"/>
        <v>-15.489515872361437</v>
      </c>
      <c r="G10">
        <v>1</v>
      </c>
      <c r="H10">
        <f t="shared" si="2"/>
        <v>9</v>
      </c>
      <c r="I10">
        <f t="shared" si="3"/>
        <v>5.9914645471079817</v>
      </c>
      <c r="K10" s="3" t="s">
        <v>227</v>
      </c>
      <c r="L10" cm="1">
        <f t="array" ref="L10:L11">MMULT(MINVERSE(_xlfn.ANCHORARRAY(K3)),_xlfn.ANCHORARRAY(K7))</f>
        <v>5.8372436930831242</v>
      </c>
    </row>
    <row r="11" spans="1:12" ht="15.75" customHeight="1" x14ac:dyDescent="0.25">
      <c r="A11" s="1" t="s">
        <v>69</v>
      </c>
      <c r="B11" s="1">
        <v>10</v>
      </c>
      <c r="C11" s="1">
        <v>409</v>
      </c>
      <c r="D11">
        <f t="shared" si="0"/>
        <v>424.45859295733379</v>
      </c>
      <c r="E11">
        <f t="shared" si="1"/>
        <v>-15.458592957333792</v>
      </c>
      <c r="G11">
        <v>1</v>
      </c>
      <c r="H11">
        <f t="shared" si="2"/>
        <v>10</v>
      </c>
      <c r="I11">
        <f t="shared" si="3"/>
        <v>6.0137151560428022</v>
      </c>
      <c r="K11" s="3" t="s">
        <v>228</v>
      </c>
      <c r="L11">
        <v>2.1357076481837656E-2</v>
      </c>
    </row>
    <row r="12" spans="1:12" ht="15.75" customHeight="1" x14ac:dyDescent="0.25">
      <c r="A12" s="1" t="s">
        <v>70</v>
      </c>
      <c r="B12" s="1">
        <v>11</v>
      </c>
      <c r="C12" s="1">
        <v>416</v>
      </c>
      <c r="D12">
        <f t="shared" si="0"/>
        <v>433.62128345656339</v>
      </c>
      <c r="E12">
        <f t="shared" si="1"/>
        <v>-17.62128345656339</v>
      </c>
      <c r="G12">
        <v>1</v>
      </c>
      <c r="H12">
        <f t="shared" si="2"/>
        <v>11</v>
      </c>
      <c r="I12">
        <f t="shared" si="3"/>
        <v>6.0306852602612633</v>
      </c>
      <c r="K12" s="3" t="s">
        <v>229</v>
      </c>
      <c r="L12">
        <f>EXP(L10)</f>
        <v>342.83308397641781</v>
      </c>
    </row>
    <row r="13" spans="1:12" ht="15.75" customHeight="1" x14ac:dyDescent="0.25">
      <c r="A13" s="1" t="s">
        <v>71</v>
      </c>
      <c r="B13" s="1">
        <v>12</v>
      </c>
      <c r="C13" s="1">
        <v>433</v>
      </c>
      <c r="D13">
        <f t="shared" si="0"/>
        <v>442.98176685851104</v>
      </c>
      <c r="E13">
        <f t="shared" si="1"/>
        <v>-9.9817668585110368</v>
      </c>
      <c r="G13">
        <v>1</v>
      </c>
      <c r="H13">
        <f t="shared" si="2"/>
        <v>12</v>
      </c>
      <c r="I13">
        <f t="shared" si="3"/>
        <v>6.0707377280024897</v>
      </c>
      <c r="K13" s="3" t="s">
        <v>228</v>
      </c>
      <c r="L13">
        <f>L11</f>
        <v>2.1357076481837656E-2</v>
      </c>
    </row>
    <row r="14" spans="1:12" ht="15.75" customHeight="1" x14ac:dyDescent="0.25">
      <c r="A14" s="1" t="s">
        <v>72</v>
      </c>
      <c r="B14" s="1">
        <v>13</v>
      </c>
      <c r="C14" s="1">
        <v>446</v>
      </c>
      <c r="D14">
        <f t="shared" si="0"/>
        <v>452.54431287329845</v>
      </c>
      <c r="E14">
        <f t="shared" si="1"/>
        <v>-6.5443128732984519</v>
      </c>
      <c r="G14">
        <v>1</v>
      </c>
      <c r="H14">
        <f t="shared" si="2"/>
        <v>13</v>
      </c>
      <c r="I14">
        <f t="shared" si="3"/>
        <v>6.1003189520200642</v>
      </c>
    </row>
    <row r="15" spans="1:12" ht="15.75" customHeight="1" x14ac:dyDescent="0.25">
      <c r="A15" s="1" t="s">
        <v>73</v>
      </c>
      <c r="B15" s="1">
        <v>14</v>
      </c>
      <c r="C15" s="1">
        <v>467</v>
      </c>
      <c r="D15">
        <f t="shared" si="0"/>
        <v>462.31328338030232</v>
      </c>
      <c r="E15">
        <f t="shared" si="1"/>
        <v>4.6867166196976768</v>
      </c>
      <c r="G15">
        <v>1</v>
      </c>
      <c r="H15">
        <f t="shared" si="2"/>
        <v>14</v>
      </c>
      <c r="I15">
        <f t="shared" si="3"/>
        <v>6.1463292576688975</v>
      </c>
      <c r="K15" t="str">
        <f>"P ="&amp;L12&amp;"e^"&amp;L13</f>
        <v>P =342.833083976418e^0.0213570764818377</v>
      </c>
    </row>
    <row r="16" spans="1:12" ht="15.75" customHeight="1" x14ac:dyDescent="0.25">
      <c r="A16" s="1" t="s">
        <v>74</v>
      </c>
      <c r="B16" s="1">
        <v>15</v>
      </c>
      <c r="C16" s="1">
        <v>475</v>
      </c>
      <c r="D16">
        <f t="shared" si="0"/>
        <v>472.29313441779129</v>
      </c>
      <c r="E16">
        <f t="shared" si="1"/>
        <v>2.7068655822087067</v>
      </c>
      <c r="G16">
        <v>1</v>
      </c>
      <c r="H16">
        <f t="shared" si="2"/>
        <v>15</v>
      </c>
      <c r="I16">
        <f t="shared" si="3"/>
        <v>6.1633148040346413</v>
      </c>
    </row>
    <row r="17" spans="1:9" ht="15.75" customHeight="1" x14ac:dyDescent="0.25">
      <c r="A17" s="1" t="s">
        <v>75</v>
      </c>
      <c r="B17" s="1">
        <v>16</v>
      </c>
      <c r="C17" s="1">
        <v>494</v>
      </c>
      <c r="D17">
        <f t="shared" si="0"/>
        <v>482.48841821551213</v>
      </c>
      <c r="E17">
        <f t="shared" si="1"/>
        <v>11.511581784487873</v>
      </c>
      <c r="G17">
        <v>1</v>
      </c>
      <c r="H17">
        <f t="shared" si="2"/>
        <v>16</v>
      </c>
      <c r="I17">
        <f t="shared" si="3"/>
        <v>6.2025355171879228</v>
      </c>
    </row>
    <row r="18" spans="1:9" ht="15.75" customHeight="1" x14ac:dyDescent="0.25">
      <c r="A18" s="1" t="s">
        <v>76</v>
      </c>
      <c r="B18" s="1">
        <v>17</v>
      </c>
      <c r="C18" s="1">
        <v>518</v>
      </c>
      <c r="D18">
        <f t="shared" si="0"/>
        <v>492.9037852711532</v>
      </c>
      <c r="E18">
        <f t="shared" si="1"/>
        <v>25.096214728846803</v>
      </c>
      <c r="G18">
        <v>1</v>
      </c>
      <c r="H18">
        <f t="shared" si="2"/>
        <v>17</v>
      </c>
      <c r="I18">
        <f t="shared" si="3"/>
        <v>6.2499752422594828</v>
      </c>
    </row>
    <row r="19" spans="1:9" ht="15.75" customHeight="1" x14ac:dyDescent="0.25">
      <c r="A19" s="1" t="s">
        <v>77</v>
      </c>
      <c r="B19" s="1">
        <v>18</v>
      </c>
      <c r="C19" s="1">
        <v>539</v>
      </c>
      <c r="D19">
        <f t="shared" si="0"/>
        <v>503.54398647163231</v>
      </c>
      <c r="E19">
        <f t="shared" si="1"/>
        <v>35.456013528367691</v>
      </c>
      <c r="G19">
        <v>1</v>
      </c>
      <c r="H19">
        <f t="shared" si="2"/>
        <v>18</v>
      </c>
      <c r="I19">
        <f t="shared" si="3"/>
        <v>6.2897155709089976</v>
      </c>
    </row>
    <row r="20" spans="1:9" ht="15.75" customHeight="1" x14ac:dyDescent="0.25">
      <c r="A20" s="1" t="s">
        <v>78</v>
      </c>
      <c r="B20" s="1">
        <v>19</v>
      </c>
      <c r="C20" s="1">
        <v>548</v>
      </c>
      <c r="D20">
        <f t="shared" si="0"/>
        <v>514.4138752601757</v>
      </c>
      <c r="E20">
        <f t="shared" si="1"/>
        <v>33.586124739824299</v>
      </c>
      <c r="G20">
        <v>1</v>
      </c>
      <c r="H20">
        <f t="shared" si="2"/>
        <v>19</v>
      </c>
      <c r="I20">
        <f t="shared" si="3"/>
        <v>6.3062752869480159</v>
      </c>
    </row>
    <row r="21" spans="1:9" ht="15.75" customHeight="1" x14ac:dyDescent="0.25">
      <c r="A21" s="1" t="s">
        <v>79</v>
      </c>
      <c r="B21" s="1">
        <v>20</v>
      </c>
      <c r="C21" s="1">
        <v>562</v>
      </c>
      <c r="D21">
        <f t="shared" si="0"/>
        <v>525.5184098501777</v>
      </c>
      <c r="E21">
        <f t="shared" si="1"/>
        <v>36.481590149822296</v>
      </c>
      <c r="G21">
        <v>1</v>
      </c>
      <c r="H21">
        <f t="shared" si="2"/>
        <v>20</v>
      </c>
      <c r="I21">
        <f t="shared" si="3"/>
        <v>6.3315018498936908</v>
      </c>
    </row>
    <row r="22" spans="1:9" ht="15.75" customHeight="1" x14ac:dyDescent="0.25">
      <c r="A22" s="1" t="s">
        <v>80</v>
      </c>
      <c r="B22" s="1">
        <v>21</v>
      </c>
      <c r="C22" s="1">
        <v>584</v>
      </c>
      <c r="D22">
        <f t="shared" si="0"/>
        <v>536.86265548685049</v>
      </c>
      <c r="E22">
        <f t="shared" si="1"/>
        <v>47.137344513149515</v>
      </c>
      <c r="G22">
        <v>1</v>
      </c>
      <c r="H22">
        <f t="shared" si="2"/>
        <v>21</v>
      </c>
      <c r="I22">
        <f t="shared" si="3"/>
        <v>6.3699009828282271</v>
      </c>
    </row>
    <row r="23" spans="1:9" ht="15.75" customHeight="1" x14ac:dyDescent="0.25">
      <c r="A23" s="1" t="s">
        <v>81</v>
      </c>
      <c r="B23" s="1">
        <v>22</v>
      </c>
      <c r="C23" s="1">
        <v>609</v>
      </c>
      <c r="D23">
        <f t="shared" si="0"/>
        <v>548.451786757695</v>
      </c>
      <c r="E23">
        <f t="shared" si="1"/>
        <v>60.548213242304996</v>
      </c>
      <c r="G23">
        <v>1</v>
      </c>
      <c r="H23">
        <f t="shared" si="2"/>
        <v>22</v>
      </c>
      <c r="I23">
        <f t="shared" si="3"/>
        <v>6.4118182677098972</v>
      </c>
    </row>
    <row r="24" spans="1:9" ht="15.75" customHeight="1" x14ac:dyDescent="0.25">
      <c r="A24" s="1" t="s">
        <v>82</v>
      </c>
      <c r="B24" s="1">
        <v>23</v>
      </c>
      <c r="C24" s="1">
        <v>634</v>
      </c>
      <c r="D24">
        <f t="shared" si="0"/>
        <v>560.29108995284889</v>
      </c>
      <c r="E24">
        <f t="shared" si="1"/>
        <v>73.708910047151107</v>
      </c>
      <c r="G24">
        <v>1</v>
      </c>
      <c r="H24">
        <f t="shared" si="2"/>
        <v>23</v>
      </c>
      <c r="I24">
        <f t="shared" si="3"/>
        <v>6.4520489544372257</v>
      </c>
    </row>
    <row r="25" spans="1:9" ht="15.75" customHeight="1" x14ac:dyDescent="0.25">
      <c r="A25" s="1" t="s">
        <v>83</v>
      </c>
      <c r="B25" s="1">
        <v>24</v>
      </c>
      <c r="C25" s="1">
        <v>663</v>
      </c>
      <c r="D25">
        <f t="shared" si="0"/>
        <v>572.38596547638429</v>
      </c>
      <c r="E25">
        <f t="shared" si="1"/>
        <v>90.614034523615715</v>
      </c>
      <c r="G25">
        <v>1</v>
      </c>
      <c r="H25">
        <f t="shared" si="2"/>
        <v>24</v>
      </c>
      <c r="I25">
        <f t="shared" si="3"/>
        <v>6.4967749901858625</v>
      </c>
    </row>
    <row r="26" spans="1:9" ht="15.75" customHeight="1" x14ac:dyDescent="0.25">
      <c r="A26" s="1" t="s">
        <v>84</v>
      </c>
      <c r="B26" s="1">
        <v>25</v>
      </c>
      <c r="C26" s="1">
        <v>678</v>
      </c>
      <c r="D26">
        <f t="shared" si="0"/>
        <v>584.7419303096608</v>
      </c>
      <c r="E26">
        <f t="shared" si="1"/>
        <v>93.258069690339198</v>
      </c>
      <c r="G26">
        <v>1</v>
      </c>
      <c r="H26">
        <f t="shared" si="2"/>
        <v>25</v>
      </c>
      <c r="I26">
        <f t="shared" si="3"/>
        <v>6.5191472879403953</v>
      </c>
    </row>
    <row r="27" spans="1:9" ht="15.75" customHeight="1" x14ac:dyDescent="0.25">
      <c r="A27" s="1" t="s">
        <v>85</v>
      </c>
      <c r="B27" s="1">
        <v>26</v>
      </c>
      <c r="C27" s="1">
        <v>712</v>
      </c>
      <c r="D27">
        <f t="shared" si="0"/>
        <v>597.36462052785146</v>
      </c>
      <c r="E27">
        <f t="shared" si="1"/>
        <v>114.63537947214854</v>
      </c>
      <c r="G27">
        <v>1</v>
      </c>
      <c r="H27">
        <f t="shared" si="2"/>
        <v>26</v>
      </c>
      <c r="I27">
        <f t="shared" si="3"/>
        <v>6.5680779114119758</v>
      </c>
    </row>
    <row r="28" spans="1:9" ht="15.75" customHeight="1" x14ac:dyDescent="0.25">
      <c r="A28" s="1" t="s">
        <v>86</v>
      </c>
      <c r="B28" s="1">
        <v>27</v>
      </c>
      <c r="C28" s="1">
        <v>726</v>
      </c>
      <c r="D28">
        <f t="shared" si="0"/>
        <v>610.2597938707944</v>
      </c>
      <c r="E28">
        <f t="shared" si="1"/>
        <v>115.7402061292056</v>
      </c>
      <c r="G28">
        <v>1</v>
      </c>
      <c r="H28">
        <f t="shared" si="2"/>
        <v>27</v>
      </c>
      <c r="I28">
        <f t="shared" si="3"/>
        <v>6.5875500148247959</v>
      </c>
    </row>
    <row r="29" spans="1:9" ht="15.75" customHeight="1" x14ac:dyDescent="0.25">
      <c r="A29" s="1" t="s">
        <v>87</v>
      </c>
      <c r="B29" s="1">
        <v>28</v>
      </c>
      <c r="C29" s="1">
        <v>736</v>
      </c>
      <c r="D29">
        <f t="shared" si="0"/>
        <v>623.4333323693395</v>
      </c>
      <c r="E29">
        <f t="shared" si="1"/>
        <v>112.5666676306605</v>
      </c>
      <c r="G29">
        <v>1</v>
      </c>
      <c r="H29">
        <f t="shared" si="2"/>
        <v>28</v>
      </c>
      <c r="I29">
        <f t="shared" si="3"/>
        <v>6.6012301187288767</v>
      </c>
    </row>
    <row r="30" spans="1:9" ht="15.75" customHeight="1" x14ac:dyDescent="0.25">
      <c r="A30" s="1" t="s">
        <v>88</v>
      </c>
      <c r="B30" s="1">
        <v>29</v>
      </c>
      <c r="C30" s="1">
        <v>750</v>
      </c>
      <c r="D30">
        <f t="shared" si="0"/>
        <v>636.8912450283907</v>
      </c>
      <c r="E30">
        <f t="shared" si="1"/>
        <v>113.1087549716093</v>
      </c>
      <c r="G30">
        <v>1</v>
      </c>
      <c r="H30">
        <f t="shared" si="2"/>
        <v>29</v>
      </c>
      <c r="I30">
        <f t="shared" si="3"/>
        <v>6.620073206530356</v>
      </c>
    </row>
    <row r="31" spans="1:9" ht="15.75" customHeight="1" x14ac:dyDescent="0.25">
      <c r="A31" s="1" t="s">
        <v>20</v>
      </c>
      <c r="B31" s="1">
        <v>30</v>
      </c>
      <c r="C31" s="1">
        <v>766</v>
      </c>
      <c r="D31">
        <f t="shared" si="0"/>
        <v>650.63967056786566</v>
      </c>
      <c r="E31">
        <f t="shared" si="1"/>
        <v>115.36032943213434</v>
      </c>
      <c r="G31">
        <v>1</v>
      </c>
      <c r="H31">
        <f t="shared" si="2"/>
        <v>30</v>
      </c>
      <c r="I31">
        <f t="shared" si="3"/>
        <v>6.6411821697405911</v>
      </c>
    </row>
    <row r="32" spans="1:9" ht="15.75" customHeight="1" x14ac:dyDescent="0.25">
      <c r="A32" s="1" t="s">
        <v>89</v>
      </c>
      <c r="B32" s="1">
        <v>31</v>
      </c>
      <c r="C32" s="1">
        <v>773</v>
      </c>
      <c r="D32">
        <f t="shared" si="0"/>
        <v>664.68488022282327</v>
      </c>
      <c r="E32">
        <f t="shared" si="1"/>
        <v>108.31511977717673</v>
      </c>
      <c r="G32">
        <v>1</v>
      </c>
      <c r="H32">
        <f t="shared" si="2"/>
        <v>31</v>
      </c>
      <c r="I32">
        <f t="shared" si="3"/>
        <v>6.6502790485874224</v>
      </c>
    </row>
    <row r="33" spans="1:9" ht="15.75" customHeight="1" x14ac:dyDescent="0.25">
      <c r="A33" s="1" t="s">
        <v>90</v>
      </c>
      <c r="B33" s="1">
        <v>32</v>
      </c>
      <c r="C33" s="1">
        <v>782</v>
      </c>
      <c r="D33">
        <f t="shared" si="0"/>
        <v>679.03328060403874</v>
      </c>
      <c r="E33">
        <f t="shared" si="1"/>
        <v>102.96671939596126</v>
      </c>
      <c r="G33">
        <v>1</v>
      </c>
      <c r="H33">
        <f t="shared" si="2"/>
        <v>32</v>
      </c>
      <c r="I33">
        <f t="shared" si="3"/>
        <v>6.6618547405453112</v>
      </c>
    </row>
    <row r="34" spans="1:9" ht="15.75" customHeight="1" x14ac:dyDescent="0.25">
      <c r="A34" s="1" t="s">
        <v>91</v>
      </c>
      <c r="B34" s="1">
        <v>33</v>
      </c>
      <c r="C34" s="1">
        <v>789</v>
      </c>
      <c r="D34">
        <f t="shared" si="0"/>
        <v>693.69141662032791</v>
      </c>
      <c r="E34">
        <f t="shared" si="1"/>
        <v>95.308583379672086</v>
      </c>
      <c r="G34">
        <v>1</v>
      </c>
      <c r="H34">
        <f t="shared" si="2"/>
        <v>33</v>
      </c>
      <c r="I34">
        <f t="shared" si="3"/>
        <v>6.6707663208458738</v>
      </c>
    </row>
    <row r="35" spans="1:9" ht="15.75" customHeight="1" x14ac:dyDescent="0.25">
      <c r="A35" s="1" t="s">
        <v>92</v>
      </c>
      <c r="B35" s="1">
        <v>34</v>
      </c>
      <c r="C35" s="1">
        <v>795</v>
      </c>
      <c r="D35">
        <f t="shared" si="0"/>
        <v>708.66597446395519</v>
      </c>
      <c r="E35">
        <f t="shared" si="1"/>
        <v>86.334025536044805</v>
      </c>
      <c r="G35">
        <v>1</v>
      </c>
      <c r="H35">
        <f t="shared" si="2"/>
        <v>34</v>
      </c>
      <c r="I35">
        <f t="shared" si="3"/>
        <v>6.678342114654332</v>
      </c>
    </row>
    <row r="36" spans="1:9" ht="15.75" customHeight="1" x14ac:dyDescent="0.25">
      <c r="A36" s="1" t="s">
        <v>93</v>
      </c>
      <c r="B36" s="1">
        <v>35</v>
      </c>
      <c r="C36" s="1">
        <v>803</v>
      </c>
      <c r="D36">
        <f t="shared" si="0"/>
        <v>723.96378466048691</v>
      </c>
      <c r="E36">
        <f t="shared" si="1"/>
        <v>79.036215339513092</v>
      </c>
      <c r="G36">
        <v>1</v>
      </c>
      <c r="H36">
        <f t="shared" si="2"/>
        <v>35</v>
      </c>
      <c r="I36">
        <f t="shared" si="3"/>
        <v>6.6883547139467616</v>
      </c>
    </row>
    <row r="37" spans="1:9" ht="15.75" customHeight="1" x14ac:dyDescent="0.25">
      <c r="A37" s="1" t="s">
        <v>94</v>
      </c>
      <c r="B37" s="1">
        <v>36</v>
      </c>
      <c r="C37" s="1">
        <v>820</v>
      </c>
      <c r="D37">
        <f t="shared" si="0"/>
        <v>739.59182518448142</v>
      </c>
      <c r="E37">
        <f t="shared" si="1"/>
        <v>80.408174815518578</v>
      </c>
      <c r="G37">
        <v>1</v>
      </c>
      <c r="H37">
        <f t="shared" si="2"/>
        <v>36</v>
      </c>
      <c r="I37">
        <f t="shared" si="3"/>
        <v>6.7093043402582984</v>
      </c>
    </row>
    <row r="38" spans="1:9" ht="15.75" customHeight="1" x14ac:dyDescent="0.25">
      <c r="A38" s="1" t="s">
        <v>95</v>
      </c>
      <c r="B38" s="1">
        <v>37</v>
      </c>
      <c r="C38" s="1">
        <v>832</v>
      </c>
      <c r="D38">
        <f t="shared" si="0"/>
        <v>755.55722464243729</v>
      </c>
      <c r="E38">
        <f t="shared" si="1"/>
        <v>76.442775357562709</v>
      </c>
      <c r="G38">
        <v>1</v>
      </c>
      <c r="H38">
        <f t="shared" si="2"/>
        <v>37</v>
      </c>
      <c r="I38">
        <f t="shared" si="3"/>
        <v>6.7238324408212087</v>
      </c>
    </row>
    <row r="39" spans="1:9" ht="15.75" customHeight="1" x14ac:dyDescent="0.25">
      <c r="A39" s="1" t="s">
        <v>96</v>
      </c>
      <c r="B39" s="1">
        <v>38</v>
      </c>
      <c r="C39" s="1">
        <v>842</v>
      </c>
      <c r="D39">
        <f t="shared" si="0"/>
        <v>771.86726552444975</v>
      </c>
      <c r="E39">
        <f t="shared" si="1"/>
        <v>70.132734475550251</v>
      </c>
      <c r="G39">
        <v>1</v>
      </c>
      <c r="H39">
        <f t="shared" si="2"/>
        <v>38</v>
      </c>
      <c r="I39">
        <f t="shared" si="3"/>
        <v>6.7357800142423265</v>
      </c>
    </row>
    <row r="40" spans="1:9" ht="15.75" customHeight="1" x14ac:dyDescent="0.25">
      <c r="A40" s="1" t="s">
        <v>97</v>
      </c>
      <c r="B40" s="1">
        <v>39</v>
      </c>
      <c r="C40" s="1">
        <v>850</v>
      </c>
      <c r="D40">
        <f t="shared" si="0"/>
        <v>788.52938752606065</v>
      </c>
      <c r="E40">
        <f t="shared" si="1"/>
        <v>61.470612473939354</v>
      </c>
      <c r="G40">
        <v>1</v>
      </c>
      <c r="H40">
        <f t="shared" si="2"/>
        <v>39</v>
      </c>
      <c r="I40">
        <f t="shared" si="3"/>
        <v>6.7452363494843626</v>
      </c>
    </row>
    <row r="41" spans="1:9" ht="15.75" customHeight="1" x14ac:dyDescent="0.25">
      <c r="A41" s="1" t="s">
        <v>98</v>
      </c>
      <c r="B41" s="1">
        <v>40</v>
      </c>
      <c r="C41" s="1">
        <v>856</v>
      </c>
      <c r="D41">
        <f t="shared" si="0"/>
        <v>805.55119094181714</v>
      </c>
      <c r="E41">
        <f t="shared" si="1"/>
        <v>50.44880905818286</v>
      </c>
      <c r="G41">
        <v>1</v>
      </c>
      <c r="H41">
        <f t="shared" si="2"/>
        <v>40</v>
      </c>
      <c r="I41">
        <f t="shared" si="3"/>
        <v>6.752270376141742</v>
      </c>
    </row>
    <row r="42" spans="1:9" ht="15.75" customHeight="1" x14ac:dyDescent="0.25">
      <c r="A42" s="1" t="s">
        <v>99</v>
      </c>
      <c r="B42" s="1">
        <v>41</v>
      </c>
      <c r="C42" s="1">
        <v>868</v>
      </c>
      <c r="D42">
        <f t="shared" si="0"/>
        <v>822.94044013208531</v>
      </c>
      <c r="E42">
        <f t="shared" si="1"/>
        <v>45.059559867914686</v>
      </c>
      <c r="G42">
        <v>1</v>
      </c>
      <c r="H42">
        <f t="shared" si="2"/>
        <v>41</v>
      </c>
      <c r="I42">
        <f t="shared" si="3"/>
        <v>6.7661917146603505</v>
      </c>
    </row>
    <row r="43" spans="1:9" ht="15.75" customHeight="1" x14ac:dyDescent="0.25">
      <c r="A43" s="1" t="s">
        <v>100</v>
      </c>
      <c r="B43" s="1">
        <v>42</v>
      </c>
      <c r="C43" s="1">
        <v>872</v>
      </c>
      <c r="D43">
        <f t="shared" si="0"/>
        <v>840.70506706470132</v>
      </c>
      <c r="E43">
        <f t="shared" si="1"/>
        <v>31.294932935298675</v>
      </c>
      <c r="G43">
        <v>1</v>
      </c>
      <c r="H43">
        <f t="shared" si="2"/>
        <v>42</v>
      </c>
      <c r="I43">
        <f t="shared" si="3"/>
        <v>6.7707894239089796</v>
      </c>
    </row>
    <row r="44" spans="1:9" ht="15.75" customHeight="1" x14ac:dyDescent="0.25">
      <c r="A44" s="1" t="s">
        <v>101</v>
      </c>
      <c r="B44" s="1">
        <v>43</v>
      </c>
      <c r="C44" s="1">
        <v>876</v>
      </c>
      <c r="D44">
        <f t="shared" si="0"/>
        <v>858.85317493307525</v>
      </c>
      <c r="E44">
        <f t="shared" si="1"/>
        <v>17.146825066924748</v>
      </c>
      <c r="G44">
        <v>1</v>
      </c>
      <c r="H44">
        <f t="shared" si="2"/>
        <v>43</v>
      </c>
      <c r="I44">
        <f t="shared" si="3"/>
        <v>6.7753660909363917</v>
      </c>
    </row>
    <row r="45" spans="1:9" ht="15.75" customHeight="1" x14ac:dyDescent="0.25">
      <c r="A45" s="1" t="s">
        <v>102</v>
      </c>
      <c r="B45" s="1">
        <v>44</v>
      </c>
      <c r="C45" s="1">
        <v>880</v>
      </c>
      <c r="D45">
        <f t="shared" si="0"/>
        <v>877.39304185239916</v>
      </c>
      <c r="E45">
        <f t="shared" si="1"/>
        <v>2.6069581476008352</v>
      </c>
      <c r="G45">
        <v>1</v>
      </c>
      <c r="H45">
        <f t="shared" si="2"/>
        <v>44</v>
      </c>
      <c r="I45">
        <f t="shared" si="3"/>
        <v>6.7799219074722519</v>
      </c>
    </row>
    <row r="46" spans="1:9" ht="15.75" customHeight="1" x14ac:dyDescent="0.25">
      <c r="A46" s="1" t="s">
        <v>103</v>
      </c>
      <c r="B46" s="1">
        <v>45</v>
      </c>
      <c r="C46" s="1">
        <v>898</v>
      </c>
      <c r="D46">
        <f t="shared" si="0"/>
        <v>896.33312463564312</v>
      </c>
      <c r="E46">
        <f t="shared" si="1"/>
        <v>1.6668753643568834</v>
      </c>
      <c r="G46">
        <v>1</v>
      </c>
      <c r="H46">
        <f t="shared" si="2"/>
        <v>45</v>
      </c>
      <c r="I46">
        <f t="shared" si="3"/>
        <v>6.8001700683021999</v>
      </c>
    </row>
    <row r="47" spans="1:9" ht="15.75" customHeight="1" x14ac:dyDescent="0.25">
      <c r="A47" s="1" t="s">
        <v>104</v>
      </c>
      <c r="B47" s="1">
        <v>46</v>
      </c>
      <c r="C47" s="1">
        <v>916</v>
      </c>
      <c r="D47">
        <f t="shared" si="0"/>
        <v>915.68206265106301</v>
      </c>
      <c r="E47">
        <f t="shared" si="1"/>
        <v>0.31793734893699366</v>
      </c>
      <c r="G47">
        <v>1</v>
      </c>
      <c r="H47">
        <f t="shared" si="2"/>
        <v>46</v>
      </c>
      <c r="I47">
        <f t="shared" si="3"/>
        <v>6.8200163646741299</v>
      </c>
    </row>
    <row r="48" spans="1:9" ht="15.75" customHeight="1" x14ac:dyDescent="0.25">
      <c r="A48" s="1" t="s">
        <v>105</v>
      </c>
      <c r="B48" s="1">
        <v>47</v>
      </c>
      <c r="C48" s="1">
        <v>933</v>
      </c>
      <c r="D48">
        <f t="shared" si="0"/>
        <v>935.44868176298007</v>
      </c>
      <c r="E48">
        <f t="shared" si="1"/>
        <v>-2.4486817629800726</v>
      </c>
      <c r="G48">
        <v>1</v>
      </c>
      <c r="H48">
        <f t="shared" si="2"/>
        <v>47</v>
      </c>
      <c r="I48">
        <f t="shared" si="3"/>
        <v>6.8384052008473439</v>
      </c>
    </row>
    <row r="49" spans="1:9" ht="15.75" customHeight="1" x14ac:dyDescent="0.25">
      <c r="A49" s="1" t="s">
        <v>106</v>
      </c>
      <c r="B49" s="1">
        <v>48</v>
      </c>
      <c r="C49" s="1">
        <v>946</v>
      </c>
      <c r="D49">
        <f t="shared" si="0"/>
        <v>955.64199835762861</v>
      </c>
      <c r="E49">
        <f t="shared" si="1"/>
        <v>-9.6419983576286086</v>
      </c>
      <c r="G49">
        <v>1</v>
      </c>
      <c r="H49">
        <f t="shared" si="2"/>
        <v>48</v>
      </c>
      <c r="I49">
        <f t="shared" si="3"/>
        <v>6.852242569051878</v>
      </c>
    </row>
    <row r="50" spans="1:9" ht="15.75" customHeight="1" x14ac:dyDescent="0.25">
      <c r="A50" s="1" t="s">
        <v>107</v>
      </c>
      <c r="B50" s="1">
        <v>49</v>
      </c>
      <c r="C50" s="1">
        <v>948</v>
      </c>
      <c r="D50">
        <f t="shared" si="0"/>
        <v>976.27122345590908</v>
      </c>
      <c r="E50">
        <f t="shared" si="1"/>
        <v>-28.27122345590908</v>
      </c>
      <c r="G50">
        <v>1</v>
      </c>
      <c r="H50">
        <f t="shared" si="2"/>
        <v>49</v>
      </c>
      <c r="I50">
        <f t="shared" si="3"/>
        <v>6.8543545022550214</v>
      </c>
    </row>
    <row r="51" spans="1:9" ht="15.75" customHeight="1" x14ac:dyDescent="0.25">
      <c r="A51" s="1" t="s">
        <v>108</v>
      </c>
      <c r="B51" s="1">
        <v>50</v>
      </c>
      <c r="C51" s="1">
        <v>949</v>
      </c>
      <c r="D51">
        <f t="shared" si="0"/>
        <v>997.34576691492168</v>
      </c>
      <c r="E51">
        <f t="shared" si="1"/>
        <v>-48.345766914921683</v>
      </c>
      <c r="G51">
        <v>1</v>
      </c>
      <c r="H51">
        <f t="shared" si="2"/>
        <v>50</v>
      </c>
      <c r="I51">
        <f t="shared" si="3"/>
        <v>6.8554087986099281</v>
      </c>
    </row>
    <row r="52" spans="1:9" ht="15.75" customHeight="1" x14ac:dyDescent="0.25">
      <c r="A52" s="1" t="s">
        <v>109</v>
      </c>
      <c r="B52" s="1">
        <v>51</v>
      </c>
      <c r="C52" s="1">
        <v>964</v>
      </c>
      <c r="D52">
        <f t="shared" si="0"/>
        <v>1018.8752417201989</v>
      </c>
      <c r="E52">
        <f t="shared" si="1"/>
        <v>-54.875241720198915</v>
      </c>
      <c r="G52">
        <v>1</v>
      </c>
      <c r="H52">
        <f t="shared" si="2"/>
        <v>51</v>
      </c>
      <c r="I52">
        <f t="shared" si="3"/>
        <v>6.8710912946105456</v>
      </c>
    </row>
    <row r="53" spans="1:9" ht="15.75" customHeight="1" x14ac:dyDescent="0.25">
      <c r="A53" s="1" t="s">
        <v>110</v>
      </c>
      <c r="B53" s="1">
        <v>52</v>
      </c>
      <c r="C53" s="1">
        <v>969</v>
      </c>
      <c r="D53">
        <f t="shared" si="0"/>
        <v>1040.8694683705905</v>
      </c>
      <c r="E53">
        <f t="shared" si="1"/>
        <v>-71.869468370590539</v>
      </c>
      <c r="G53">
        <v>1</v>
      </c>
      <c r="H53">
        <f t="shared" si="2"/>
        <v>52</v>
      </c>
      <c r="I53">
        <f t="shared" si="3"/>
        <v>6.8762646118907664</v>
      </c>
    </row>
    <row r="54" spans="1:9" ht="15.75" customHeight="1" x14ac:dyDescent="0.25">
      <c r="A54" s="1" t="s">
        <v>111</v>
      </c>
      <c r="B54" s="1">
        <v>53</v>
      </c>
      <c r="C54" s="1">
        <v>981</v>
      </c>
      <c r="D54">
        <f t="shared" si="0"/>
        <v>1063.3384793578082</v>
      </c>
      <c r="E54">
        <f t="shared" si="1"/>
        <v>-82.338479357808183</v>
      </c>
      <c r="G54">
        <v>1</v>
      </c>
      <c r="H54">
        <f t="shared" si="2"/>
        <v>53</v>
      </c>
      <c r="I54">
        <f t="shared" si="3"/>
        <v>6.8885724595653635</v>
      </c>
    </row>
    <row r="55" spans="1:9" ht="15.75" customHeight="1" x14ac:dyDescent="0.25">
      <c r="A55" s="1" t="s">
        <v>112</v>
      </c>
      <c r="B55" s="1">
        <v>54</v>
      </c>
      <c r="C55" s="1">
        <v>989</v>
      </c>
      <c r="D55">
        <f t="shared" si="0"/>
        <v>1086.2925237426664</v>
      </c>
      <c r="E55">
        <f t="shared" si="1"/>
        <v>-97.29252374266639</v>
      </c>
      <c r="G55">
        <v>1</v>
      </c>
      <c r="H55">
        <f t="shared" si="2"/>
        <v>54</v>
      </c>
      <c r="I55">
        <f t="shared" si="3"/>
        <v>6.8966943316227125</v>
      </c>
    </row>
    <row r="56" spans="1:9" ht="15.75" customHeight="1" x14ac:dyDescent="0.25">
      <c r="A56" s="1" t="s">
        <v>113</v>
      </c>
      <c r="B56" s="1">
        <v>55</v>
      </c>
      <c r="C56" s="1">
        <v>998</v>
      </c>
      <c r="D56">
        <f t="shared" si="0"/>
        <v>1109.7420718301087</v>
      </c>
      <c r="E56">
        <f t="shared" si="1"/>
        <v>-111.74207183010867</v>
      </c>
      <c r="G56">
        <v>1</v>
      </c>
      <c r="H56">
        <f t="shared" si="2"/>
        <v>55</v>
      </c>
      <c r="I56">
        <f t="shared" si="3"/>
        <v>6.9057532763114642</v>
      </c>
    </row>
    <row r="57" spans="1:9" ht="15.75" customHeight="1" x14ac:dyDescent="0.25">
      <c r="A57" s="1" t="s">
        <v>114</v>
      </c>
      <c r="B57" s="1">
        <v>56</v>
      </c>
      <c r="C57" s="1">
        <v>1004</v>
      </c>
      <c r="D57">
        <f t="shared" si="0"/>
        <v>1133.6978199451555</v>
      </c>
      <c r="E57">
        <f t="shared" si="1"/>
        <v>-129.69781994515552</v>
      </c>
      <c r="G57">
        <v>1</v>
      </c>
      <c r="H57">
        <f t="shared" si="2"/>
        <v>56</v>
      </c>
      <c r="I57">
        <f t="shared" si="3"/>
        <v>6.9117473002516743</v>
      </c>
    </row>
    <row r="58" spans="1:9" ht="15.75" customHeight="1" x14ac:dyDescent="0.25">
      <c r="A58" s="1" t="s">
        <v>115</v>
      </c>
      <c r="B58" s="1">
        <v>57</v>
      </c>
      <c r="C58" s="1">
        <v>1029</v>
      </c>
      <c r="D58">
        <f t="shared" si="0"/>
        <v>1158.1706953119476</v>
      </c>
      <c r="E58">
        <f t="shared" si="1"/>
        <v>-129.17069531194761</v>
      </c>
      <c r="G58">
        <v>1</v>
      </c>
      <c r="H58">
        <f t="shared" si="2"/>
        <v>57</v>
      </c>
      <c r="I58">
        <f t="shared" si="3"/>
        <v>6.9363427358340495</v>
      </c>
    </row>
    <row r="59" spans="1:9" ht="15.75" customHeight="1" x14ac:dyDescent="0.25">
      <c r="A59" s="1" t="s">
        <v>116</v>
      </c>
      <c r="B59" s="1">
        <v>58</v>
      </c>
      <c r="C59" s="1">
        <v>1050</v>
      </c>
      <c r="D59">
        <f t="shared" si="0"/>
        <v>1183.1718610381122</v>
      </c>
      <c r="E59">
        <f t="shared" si="1"/>
        <v>-133.17186103811218</v>
      </c>
      <c r="G59">
        <v>1</v>
      </c>
      <c r="H59">
        <f t="shared" si="2"/>
        <v>58</v>
      </c>
      <c r="I59">
        <f t="shared" si="3"/>
        <v>6.956545443151569</v>
      </c>
    </row>
    <row r="60" spans="1:9" ht="15.75" customHeight="1" x14ac:dyDescent="0.25">
      <c r="A60" s="1" t="s">
        <v>117</v>
      </c>
      <c r="B60" s="1">
        <v>59</v>
      </c>
      <c r="C60" s="1">
        <v>1076</v>
      </c>
      <c r="D60">
        <f t="shared" si="0"/>
        <v>1208.712721206726</v>
      </c>
      <c r="E60">
        <f t="shared" si="1"/>
        <v>-132.71272120672597</v>
      </c>
      <c r="G60">
        <v>1</v>
      </c>
      <c r="H60">
        <f t="shared" si="2"/>
        <v>59</v>
      </c>
      <c r="I60">
        <f t="shared" si="3"/>
        <v>6.9810057407217299</v>
      </c>
    </row>
    <row r="61" spans="1:9" ht="15.75" customHeight="1" x14ac:dyDescent="0.25">
      <c r="A61" s="1" t="s">
        <v>118</v>
      </c>
      <c r="B61" s="1">
        <v>60</v>
      </c>
      <c r="C61" s="1">
        <v>1099</v>
      </c>
      <c r="D61">
        <f t="shared" si="0"/>
        <v>1234.8049260781963</v>
      </c>
      <c r="E61">
        <f t="shared" si="1"/>
        <v>-135.80492607819633</v>
      </c>
      <c r="G61">
        <v>1</v>
      </c>
      <c r="H61">
        <f t="shared" si="2"/>
        <v>60</v>
      </c>
      <c r="I61">
        <f t="shared" si="3"/>
        <v>7.0021559544036212</v>
      </c>
    </row>
    <row r="62" spans="1:9" ht="15.75" customHeight="1" x14ac:dyDescent="0.25">
      <c r="A62" s="1" t="s">
        <v>21</v>
      </c>
      <c r="B62" s="1">
        <v>61</v>
      </c>
      <c r="C62" s="1">
        <v>1122</v>
      </c>
      <c r="D62">
        <f t="shared" si="0"/>
        <v>1261.4603774044365</v>
      </c>
      <c r="E62">
        <f t="shared" si="1"/>
        <v>-139.46037740443649</v>
      </c>
      <c r="G62">
        <v>1</v>
      </c>
      <c r="H62">
        <f t="shared" si="2"/>
        <v>61</v>
      </c>
      <c r="I62">
        <f t="shared" si="3"/>
        <v>7.0228680860826413</v>
      </c>
    </row>
    <row r="63" spans="1:9" ht="15.75" customHeight="1" x14ac:dyDescent="0.25">
      <c r="A63" s="1" t="s">
        <v>119</v>
      </c>
      <c r="B63" s="1">
        <v>62</v>
      </c>
      <c r="C63" s="1">
        <v>1137</v>
      </c>
      <c r="D63">
        <f t="shared" si="0"/>
        <v>1288.691233857754</v>
      </c>
      <c r="E63">
        <f t="shared" si="1"/>
        <v>-151.69123385775401</v>
      </c>
      <c r="G63">
        <v>1</v>
      </c>
      <c r="H63">
        <f t="shared" si="2"/>
        <v>62</v>
      </c>
      <c r="I63">
        <f t="shared" si="3"/>
        <v>7.0361484937505363</v>
      </c>
    </row>
    <row r="64" spans="1:9" ht="15.75" customHeight="1" x14ac:dyDescent="0.25">
      <c r="A64" s="1" t="s">
        <v>120</v>
      </c>
      <c r="B64" s="1">
        <v>63</v>
      </c>
      <c r="C64" s="1">
        <v>1143</v>
      </c>
      <c r="D64">
        <f t="shared" si="0"/>
        <v>1316.5099165769323</v>
      </c>
      <c r="E64">
        <f t="shared" si="1"/>
        <v>-173.50991657693226</v>
      </c>
      <c r="G64">
        <v>1</v>
      </c>
      <c r="H64">
        <f t="shared" si="2"/>
        <v>63</v>
      </c>
      <c r="I64">
        <f t="shared" si="3"/>
        <v>7.0414116637948103</v>
      </c>
    </row>
    <row r="65" spans="1:9" ht="15.75" customHeight="1" x14ac:dyDescent="0.25">
      <c r="A65" s="1" t="s">
        <v>121</v>
      </c>
      <c r="B65" s="1">
        <v>64</v>
      </c>
      <c r="C65" s="1">
        <v>1164</v>
      </c>
      <c r="D65">
        <f t="shared" si="0"/>
        <v>1344.9291148330353</v>
      </c>
      <c r="E65">
        <f t="shared" si="1"/>
        <v>-180.92911483303533</v>
      </c>
      <c r="G65">
        <v>1</v>
      </c>
      <c r="H65">
        <f t="shared" si="2"/>
        <v>64</v>
      </c>
      <c r="I65">
        <f t="shared" si="3"/>
        <v>7.0596176282913827</v>
      </c>
    </row>
    <row r="66" spans="1:9" ht="15.75" customHeight="1" x14ac:dyDescent="0.25">
      <c r="A66" s="1" t="s">
        <v>122</v>
      </c>
      <c r="B66" s="1">
        <v>65</v>
      </c>
      <c r="C66" s="1">
        <v>1184</v>
      </c>
      <c r="D66">
        <f t="shared" si="0"/>
        <v>1373.961791817517</v>
      </c>
      <c r="E66">
        <f t="shared" si="1"/>
        <v>-189.961791817517</v>
      </c>
      <c r="G66">
        <v>1</v>
      </c>
      <c r="H66">
        <f t="shared" si="2"/>
        <v>65</v>
      </c>
      <c r="I66">
        <f t="shared" si="3"/>
        <v>7.0766538154439509</v>
      </c>
    </row>
    <row r="67" spans="1:9" ht="15.75" customHeight="1" x14ac:dyDescent="0.25">
      <c r="A67" s="1" t="s">
        <v>123</v>
      </c>
      <c r="B67" s="1">
        <v>66</v>
      </c>
      <c r="C67" s="1">
        <v>1197</v>
      </c>
      <c r="D67">
        <f t="shared" ref="D67:D130" si="4">$L$12*EXP($L$13*B67)</f>
        <v>1403.6211905552786</v>
      </c>
      <c r="E67">
        <f t="shared" ref="E67:E130" si="5">C67-D67</f>
        <v>-206.62119055527864</v>
      </c>
      <c r="G67">
        <v>1</v>
      </c>
      <c r="H67">
        <f t="shared" ref="H67:H130" si="6">B67</f>
        <v>66</v>
      </c>
      <c r="I67">
        <f t="shared" ref="I67:I130" si="7">LN(C67)</f>
        <v>7.0875737055579728</v>
      </c>
    </row>
    <row r="68" spans="1:9" ht="15.75" customHeight="1" x14ac:dyDescent="0.25">
      <c r="A68" s="1" t="s">
        <v>124</v>
      </c>
      <c r="B68" s="1">
        <v>67</v>
      </c>
      <c r="C68" s="1">
        <v>1212</v>
      </c>
      <c r="D68">
        <f t="shared" si="4"/>
        <v>1433.9208399453692</v>
      </c>
      <c r="E68">
        <f t="shared" si="5"/>
        <v>-221.92083994536915</v>
      </c>
      <c r="G68">
        <v>1</v>
      </c>
      <c r="H68">
        <f t="shared" si="6"/>
        <v>67</v>
      </c>
      <c r="I68">
        <f t="shared" si="7"/>
        <v>7.1000271666292596</v>
      </c>
    </row>
    <row r="69" spans="1:9" ht="15.75" customHeight="1" x14ac:dyDescent="0.25">
      <c r="A69" s="1" t="s">
        <v>125</v>
      </c>
      <c r="B69" s="1">
        <v>68</v>
      </c>
      <c r="C69" s="1">
        <v>1232</v>
      </c>
      <c r="D69">
        <f t="shared" si="4"/>
        <v>1464.8745609320836</v>
      </c>
      <c r="E69">
        <f t="shared" si="5"/>
        <v>-232.87456093208357</v>
      </c>
      <c r="G69">
        <v>1</v>
      </c>
      <c r="H69">
        <f t="shared" si="6"/>
        <v>68</v>
      </c>
      <c r="I69">
        <f t="shared" si="7"/>
        <v>7.1163941440934648</v>
      </c>
    </row>
    <row r="70" spans="1:9" ht="15.75" customHeight="1" x14ac:dyDescent="0.25">
      <c r="A70" s="1" t="s">
        <v>126</v>
      </c>
      <c r="B70" s="1">
        <v>69</v>
      </c>
      <c r="C70" s="1">
        <v>1246</v>
      </c>
      <c r="D70">
        <f t="shared" si="4"/>
        <v>1496.4964728092798</v>
      </c>
      <c r="E70">
        <f t="shared" si="5"/>
        <v>-250.49647280927979</v>
      </c>
      <c r="G70">
        <v>1</v>
      </c>
      <c r="H70">
        <f t="shared" si="6"/>
        <v>69</v>
      </c>
      <c r="I70">
        <f t="shared" si="7"/>
        <v>7.1276936993473985</v>
      </c>
    </row>
    <row r="71" spans="1:9" ht="15.75" customHeight="1" x14ac:dyDescent="0.25">
      <c r="A71" s="1" t="s">
        <v>127</v>
      </c>
      <c r="B71" s="1">
        <v>70</v>
      </c>
      <c r="C71" s="1">
        <v>1263</v>
      </c>
      <c r="D71">
        <f t="shared" si="4"/>
        <v>1528.8009996607805</v>
      </c>
      <c r="E71">
        <f t="shared" si="5"/>
        <v>-265.80099966078046</v>
      </c>
      <c r="G71">
        <v>1</v>
      </c>
      <c r="H71">
        <f t="shared" si="6"/>
        <v>70</v>
      </c>
      <c r="I71">
        <f t="shared" si="7"/>
        <v>7.1412451223504911</v>
      </c>
    </row>
    <row r="72" spans="1:9" ht="15.75" customHeight="1" x14ac:dyDescent="0.25">
      <c r="A72" s="1" t="s">
        <v>128</v>
      </c>
      <c r="B72" s="1">
        <v>71</v>
      </c>
      <c r="C72" s="1">
        <v>1299</v>
      </c>
      <c r="D72">
        <f t="shared" si="4"/>
        <v>1561.8028769398029</v>
      </c>
      <c r="E72">
        <f t="shared" si="5"/>
        <v>-262.8028769398029</v>
      </c>
      <c r="G72">
        <v>1</v>
      </c>
      <c r="H72">
        <f t="shared" si="6"/>
        <v>71</v>
      </c>
      <c r="I72">
        <f t="shared" si="7"/>
        <v>7.1693500166705997</v>
      </c>
    </row>
    <row r="73" spans="1:9" ht="15.75" customHeight="1" x14ac:dyDescent="0.25">
      <c r="A73" s="1" t="s">
        <v>129</v>
      </c>
      <c r="B73" s="1">
        <v>72</v>
      </c>
      <c r="C73" s="1">
        <v>1341</v>
      </c>
      <c r="D73">
        <f t="shared" si="4"/>
        <v>1595.5171581904222</v>
      </c>
      <c r="E73">
        <f t="shared" si="5"/>
        <v>-254.51715819042215</v>
      </c>
      <c r="G73">
        <v>1</v>
      </c>
      <c r="H73">
        <f t="shared" si="6"/>
        <v>72</v>
      </c>
      <c r="I73">
        <f t="shared" si="7"/>
        <v>7.2011708832816783</v>
      </c>
    </row>
    <row r="74" spans="1:9" ht="15.75" customHeight="1" x14ac:dyDescent="0.25">
      <c r="A74" s="1" t="s">
        <v>130</v>
      </c>
      <c r="B74" s="1">
        <v>73</v>
      </c>
      <c r="C74" s="1">
        <v>1385</v>
      </c>
      <c r="D74">
        <f t="shared" si="4"/>
        <v>1629.9592219141239</v>
      </c>
      <c r="E74">
        <f t="shared" si="5"/>
        <v>-244.95922191412387</v>
      </c>
      <c r="G74">
        <v>1</v>
      </c>
      <c r="H74">
        <f t="shared" si="6"/>
        <v>73</v>
      </c>
      <c r="I74">
        <f t="shared" si="7"/>
        <v>7.233455418621439</v>
      </c>
    </row>
    <row r="75" spans="1:9" ht="15.75" customHeight="1" x14ac:dyDescent="0.25">
      <c r="A75" s="1" t="s">
        <v>131</v>
      </c>
      <c r="B75" s="1">
        <v>74</v>
      </c>
      <c r="C75" s="1">
        <v>1416</v>
      </c>
      <c r="D75">
        <f t="shared" si="4"/>
        <v>1665.1447785845844</v>
      </c>
      <c r="E75">
        <f t="shared" si="5"/>
        <v>-249.1447785845844</v>
      </c>
      <c r="G75">
        <v>1</v>
      </c>
      <c r="H75">
        <f t="shared" si="6"/>
        <v>74</v>
      </c>
      <c r="I75">
        <f t="shared" si="7"/>
        <v>7.255591274253665</v>
      </c>
    </row>
    <row r="76" spans="1:9" ht="15.75" customHeight="1" x14ac:dyDescent="0.25">
      <c r="A76" s="1" t="s">
        <v>132</v>
      </c>
      <c r="B76" s="1">
        <v>75</v>
      </c>
      <c r="C76" s="1">
        <v>1464</v>
      </c>
      <c r="D76">
        <f t="shared" si="4"/>
        <v>1701.0898778138808</v>
      </c>
      <c r="E76">
        <f t="shared" si="5"/>
        <v>-237.08987781388078</v>
      </c>
      <c r="G76">
        <v>1</v>
      </c>
      <c r="H76">
        <f t="shared" si="6"/>
        <v>75</v>
      </c>
      <c r="I76">
        <f t="shared" si="7"/>
        <v>7.2889276945212567</v>
      </c>
    </row>
    <row r="77" spans="1:9" ht="15.75" customHeight="1" x14ac:dyDescent="0.25">
      <c r="A77" s="1" t="s">
        <v>133</v>
      </c>
      <c r="B77" s="1">
        <v>76</v>
      </c>
      <c r="C77" s="1">
        <v>1521</v>
      </c>
      <c r="D77">
        <f t="shared" si="4"/>
        <v>1737.8109156733913</v>
      </c>
      <c r="E77">
        <f t="shared" si="5"/>
        <v>-216.81091567339126</v>
      </c>
      <c r="G77">
        <v>1</v>
      </c>
      <c r="H77">
        <f t="shared" si="6"/>
        <v>76</v>
      </c>
      <c r="I77">
        <f t="shared" si="7"/>
        <v>7.3271232922592926</v>
      </c>
    </row>
    <row r="78" spans="1:9" ht="15.75" customHeight="1" x14ac:dyDescent="0.25">
      <c r="A78" s="1" t="s">
        <v>134</v>
      </c>
      <c r="B78" s="1">
        <v>77</v>
      </c>
      <c r="C78" s="1">
        <v>1590</v>
      </c>
      <c r="D78">
        <f t="shared" si="4"/>
        <v>1775.3246421727358</v>
      </c>
      <c r="E78">
        <f t="shared" si="5"/>
        <v>-185.32464217273582</v>
      </c>
      <c r="G78">
        <v>1</v>
      </c>
      <c r="H78">
        <f t="shared" si="6"/>
        <v>77</v>
      </c>
      <c r="I78">
        <f t="shared" si="7"/>
        <v>7.3714892952142774</v>
      </c>
    </row>
    <row r="79" spans="1:9" ht="15.75" customHeight="1" x14ac:dyDescent="0.25">
      <c r="A79" s="1" t="s">
        <v>135</v>
      </c>
      <c r="B79" s="1">
        <v>78</v>
      </c>
      <c r="C79" s="1">
        <v>1672</v>
      </c>
      <c r="D79">
        <f t="shared" si="4"/>
        <v>1813.6481689001582</v>
      </c>
      <c r="E79">
        <f t="shared" si="5"/>
        <v>-141.64816890015823</v>
      </c>
      <c r="G79">
        <v>1</v>
      </c>
      <c r="H79">
        <f t="shared" si="6"/>
        <v>78</v>
      </c>
      <c r="I79">
        <f t="shared" si="7"/>
        <v>7.4217757936446471</v>
      </c>
    </row>
    <row r="80" spans="1:9" ht="15.75" customHeight="1" x14ac:dyDescent="0.25">
      <c r="A80" s="1" t="s">
        <v>136</v>
      </c>
      <c r="B80" s="1">
        <v>79</v>
      </c>
      <c r="C80" s="1">
        <v>1722</v>
      </c>
      <c r="D80">
        <f t="shared" si="4"/>
        <v>1852.7989768278401</v>
      </c>
      <c r="E80">
        <f t="shared" si="5"/>
        <v>-130.79897682784008</v>
      </c>
      <c r="G80">
        <v>1</v>
      </c>
      <c r="H80">
        <f t="shared" si="6"/>
        <v>79</v>
      </c>
      <c r="I80">
        <f t="shared" si="7"/>
        <v>7.4512416849876759</v>
      </c>
    </row>
    <row r="81" spans="1:9" ht="15.75" customHeight="1" x14ac:dyDescent="0.25">
      <c r="A81" s="1" t="s">
        <v>137</v>
      </c>
      <c r="B81" s="1">
        <v>80</v>
      </c>
      <c r="C81" s="1">
        <v>1788</v>
      </c>
      <c r="D81">
        <f t="shared" si="4"/>
        <v>1892.7949242857096</v>
      </c>
      <c r="E81">
        <f t="shared" si="5"/>
        <v>-104.79492428570961</v>
      </c>
      <c r="G81">
        <v>1</v>
      </c>
      <c r="H81">
        <f t="shared" si="6"/>
        <v>80</v>
      </c>
      <c r="I81">
        <f t="shared" si="7"/>
        <v>7.4888529557334591</v>
      </c>
    </row>
    <row r="82" spans="1:9" ht="15.75" customHeight="1" x14ac:dyDescent="0.25">
      <c r="A82" s="1" t="s">
        <v>138</v>
      </c>
      <c r="B82" s="1">
        <v>81</v>
      </c>
      <c r="C82" s="1">
        <v>1838</v>
      </c>
      <c r="D82">
        <f t="shared" si="4"/>
        <v>1933.6542551073758</v>
      </c>
      <c r="E82">
        <f t="shared" si="5"/>
        <v>-95.654255107375775</v>
      </c>
      <c r="G82">
        <v>1</v>
      </c>
      <c r="H82">
        <f t="shared" si="6"/>
        <v>81</v>
      </c>
      <c r="I82">
        <f t="shared" si="7"/>
        <v>7.5164333029156323</v>
      </c>
    </row>
    <row r="83" spans="1:9" ht="15.75" customHeight="1" x14ac:dyDescent="0.25">
      <c r="A83" s="1" t="s">
        <v>139</v>
      </c>
      <c r="B83" s="1">
        <v>82</v>
      </c>
      <c r="C83" s="1">
        <v>1891</v>
      </c>
      <c r="D83">
        <f t="shared" si="4"/>
        <v>1975.3956069519079</v>
      </c>
      <c r="E83">
        <f t="shared" si="5"/>
        <v>-84.395606951907894</v>
      </c>
      <c r="G83">
        <v>1</v>
      </c>
      <c r="H83">
        <f t="shared" si="6"/>
        <v>82</v>
      </c>
      <c r="I83">
        <f t="shared" si="7"/>
        <v>7.5448610686584576</v>
      </c>
    </row>
    <row r="84" spans="1:9" ht="15.75" customHeight="1" x14ac:dyDescent="0.25">
      <c r="A84" s="1" t="s">
        <v>140</v>
      </c>
      <c r="B84" s="1">
        <v>83</v>
      </c>
      <c r="C84" s="1">
        <v>1927</v>
      </c>
      <c r="D84">
        <f t="shared" si="4"/>
        <v>2018.0380198052571</v>
      </c>
      <c r="E84">
        <f t="shared" si="5"/>
        <v>-91.038019805257136</v>
      </c>
      <c r="G84">
        <v>1</v>
      </c>
      <c r="H84">
        <f t="shared" si="6"/>
        <v>83</v>
      </c>
      <c r="I84">
        <f t="shared" si="7"/>
        <v>7.5637196684143664</v>
      </c>
    </row>
    <row r="85" spans="1:9" ht="15.75" customHeight="1" x14ac:dyDescent="0.25">
      <c r="A85" s="1" t="s">
        <v>141</v>
      </c>
      <c r="B85" s="1">
        <v>84</v>
      </c>
      <c r="C85" s="1">
        <v>1995</v>
      </c>
      <c r="D85">
        <f t="shared" si="4"/>
        <v>2061.6009446651915</v>
      </c>
      <c r="E85">
        <f t="shared" si="5"/>
        <v>-66.600944665191491</v>
      </c>
      <c r="G85">
        <v>1</v>
      </c>
      <c r="H85">
        <f t="shared" si="6"/>
        <v>84</v>
      </c>
      <c r="I85">
        <f t="shared" si="7"/>
        <v>7.5983993293239642</v>
      </c>
    </row>
    <row r="86" spans="1:9" ht="15.75" customHeight="1" x14ac:dyDescent="0.25">
      <c r="A86" s="1" t="s">
        <v>142</v>
      </c>
      <c r="B86" s="1">
        <v>85</v>
      </c>
      <c r="C86" s="1">
        <v>2047</v>
      </c>
      <c r="D86">
        <f t="shared" si="4"/>
        <v>2106.1042524137174</v>
      </c>
      <c r="E86">
        <f t="shared" si="5"/>
        <v>-59.104252413717404</v>
      </c>
      <c r="G86">
        <v>1</v>
      </c>
      <c r="H86">
        <f t="shared" si="6"/>
        <v>85</v>
      </c>
      <c r="I86">
        <f t="shared" si="7"/>
        <v>7.6241305856612893</v>
      </c>
    </row>
    <row r="87" spans="1:9" ht="15.75" customHeight="1" x14ac:dyDescent="0.25">
      <c r="A87" s="1" t="s">
        <v>143</v>
      </c>
      <c r="B87" s="1">
        <v>86</v>
      </c>
      <c r="C87" s="1">
        <v>2114</v>
      </c>
      <c r="D87">
        <f t="shared" si="4"/>
        <v>2151.5682428810233</v>
      </c>
      <c r="E87">
        <f t="shared" si="5"/>
        <v>-37.568242881023252</v>
      </c>
      <c r="G87">
        <v>1</v>
      </c>
      <c r="H87">
        <f t="shared" si="6"/>
        <v>86</v>
      </c>
      <c r="I87">
        <f t="shared" si="7"/>
        <v>7.6563371664301831</v>
      </c>
    </row>
    <row r="88" spans="1:9" ht="15.75" customHeight="1" x14ac:dyDescent="0.25">
      <c r="A88" s="1" t="s">
        <v>144</v>
      </c>
      <c r="B88" s="1">
        <v>87</v>
      </c>
      <c r="C88" s="1">
        <v>2192</v>
      </c>
      <c r="D88">
        <f t="shared" si="4"/>
        <v>2198.0136541050852</v>
      </c>
      <c r="E88">
        <f t="shared" si="5"/>
        <v>-6.013654105085152</v>
      </c>
      <c r="G88">
        <v>1</v>
      </c>
      <c r="H88">
        <f t="shared" si="6"/>
        <v>87</v>
      </c>
      <c r="I88">
        <f t="shared" si="7"/>
        <v>7.6925696480679058</v>
      </c>
    </row>
    <row r="89" spans="1:9" ht="15.75" customHeight="1" x14ac:dyDescent="0.25">
      <c r="A89" s="1" t="s">
        <v>145</v>
      </c>
      <c r="B89" s="1">
        <v>88</v>
      </c>
      <c r="C89" s="1">
        <v>2269</v>
      </c>
      <c r="D89">
        <f t="shared" si="4"/>
        <v>2245.461671791159</v>
      </c>
      <c r="E89">
        <f t="shared" si="5"/>
        <v>23.538328208840994</v>
      </c>
      <c r="G89">
        <v>1</v>
      </c>
      <c r="H89">
        <f t="shared" si="6"/>
        <v>88</v>
      </c>
      <c r="I89">
        <f t="shared" si="7"/>
        <v>7.7270944847798413</v>
      </c>
    </row>
    <row r="90" spans="1:9" ht="15.75" customHeight="1" x14ac:dyDescent="0.25">
      <c r="A90" s="1" t="s">
        <v>146</v>
      </c>
      <c r="B90" s="1">
        <v>89</v>
      </c>
      <c r="C90" s="1">
        <v>2330</v>
      </c>
      <c r="D90">
        <f t="shared" si="4"/>
        <v>2293.9339389754709</v>
      </c>
      <c r="E90">
        <f t="shared" si="5"/>
        <v>36.066061024529063</v>
      </c>
      <c r="G90">
        <v>1</v>
      </c>
      <c r="H90">
        <f t="shared" si="6"/>
        <v>89</v>
      </c>
      <c r="I90">
        <f t="shared" si="7"/>
        <v>7.7536235465597461</v>
      </c>
    </row>
    <row r="91" spans="1:9" ht="15.75" customHeight="1" x14ac:dyDescent="0.25">
      <c r="A91" s="1" t="s">
        <v>147</v>
      </c>
      <c r="B91" s="1">
        <v>90</v>
      </c>
      <c r="C91" s="1">
        <v>2402</v>
      </c>
      <c r="D91">
        <f t="shared" si="4"/>
        <v>2343.4525658975167</v>
      </c>
      <c r="E91">
        <f t="shared" si="5"/>
        <v>58.547434102483294</v>
      </c>
      <c r="G91">
        <v>1</v>
      </c>
      <c r="H91">
        <f t="shared" si="6"/>
        <v>90</v>
      </c>
      <c r="I91">
        <f t="shared" si="7"/>
        <v>7.7840570026399289</v>
      </c>
    </row>
    <row r="92" spans="1:9" ht="15.75" customHeight="1" x14ac:dyDescent="0.25">
      <c r="A92" s="1" t="s">
        <v>22</v>
      </c>
      <c r="B92" s="1">
        <v>91</v>
      </c>
      <c r="C92" s="1">
        <v>2466</v>
      </c>
      <c r="D92">
        <f t="shared" si="4"/>
        <v>2394.040140085473</v>
      </c>
      <c r="E92">
        <f t="shared" si="5"/>
        <v>71.959859914526987</v>
      </c>
      <c r="G92">
        <v>1</v>
      </c>
      <c r="H92">
        <f t="shared" si="6"/>
        <v>91</v>
      </c>
      <c r="I92">
        <f t="shared" si="7"/>
        <v>7.8103526837242896</v>
      </c>
    </row>
    <row r="93" spans="1:9" ht="15.75" customHeight="1" x14ac:dyDescent="0.25">
      <c r="A93" s="1" t="s">
        <v>148</v>
      </c>
      <c r="B93" s="1">
        <v>92</v>
      </c>
      <c r="C93" s="1">
        <v>2535</v>
      </c>
      <c r="D93">
        <f t="shared" si="4"/>
        <v>2445.7197366593145</v>
      </c>
      <c r="E93">
        <f t="shared" si="5"/>
        <v>89.280263340685451</v>
      </c>
      <c r="G93">
        <v>1</v>
      </c>
      <c r="H93">
        <f t="shared" si="6"/>
        <v>92</v>
      </c>
      <c r="I93">
        <f t="shared" si="7"/>
        <v>7.8379489160252831</v>
      </c>
    </row>
    <row r="94" spans="1:9" ht="15.75" customHeight="1" x14ac:dyDescent="0.25">
      <c r="A94" s="1" t="s">
        <v>149</v>
      </c>
      <c r="B94" s="1">
        <v>93</v>
      </c>
      <c r="C94" s="1">
        <v>2580</v>
      </c>
      <c r="D94">
        <f t="shared" si="4"/>
        <v>2498.5149288563521</v>
      </c>
      <c r="E94">
        <f t="shared" si="5"/>
        <v>81.485071143647929</v>
      </c>
      <c r="G94">
        <v>1</v>
      </c>
      <c r="H94">
        <f t="shared" si="6"/>
        <v>93</v>
      </c>
      <c r="I94">
        <f t="shared" si="7"/>
        <v>7.8555446779156632</v>
      </c>
    </row>
    <row r="95" spans="1:9" ht="15.75" customHeight="1" x14ac:dyDescent="0.25">
      <c r="A95" s="1" t="s">
        <v>150</v>
      </c>
      <c r="B95" s="1">
        <v>94</v>
      </c>
      <c r="C95" s="1">
        <v>2662</v>
      </c>
      <c r="D95">
        <f t="shared" si="4"/>
        <v>2552.449798783975</v>
      </c>
      <c r="E95">
        <f t="shared" si="5"/>
        <v>109.55020121602502</v>
      </c>
      <c r="G95">
        <v>1</v>
      </c>
      <c r="H95">
        <f t="shared" si="6"/>
        <v>94</v>
      </c>
      <c r="I95">
        <f t="shared" si="7"/>
        <v>7.8868329989550565</v>
      </c>
    </row>
    <row r="96" spans="1:9" ht="15.75" customHeight="1" x14ac:dyDescent="0.25">
      <c r="A96" s="1" t="s">
        <v>151</v>
      </c>
      <c r="B96" s="1">
        <v>95</v>
      </c>
      <c r="C96" s="1">
        <v>2752</v>
      </c>
      <c r="D96">
        <f t="shared" si="4"/>
        <v>2607.5489484045106</v>
      </c>
      <c r="E96">
        <f t="shared" si="5"/>
        <v>144.45105159548939</v>
      </c>
      <c r="G96">
        <v>1</v>
      </c>
      <c r="H96">
        <f t="shared" si="6"/>
        <v>95</v>
      </c>
      <c r="I96">
        <f t="shared" si="7"/>
        <v>7.9200831990532343</v>
      </c>
    </row>
    <row r="97" spans="1:9" ht="15.75" customHeight="1" x14ac:dyDescent="0.25">
      <c r="A97" s="1" t="s">
        <v>152</v>
      </c>
      <c r="B97" s="1">
        <v>96</v>
      </c>
      <c r="C97" s="1">
        <v>2819</v>
      </c>
      <c r="D97">
        <f t="shared" si="4"/>
        <v>2663.8375107572206</v>
      </c>
      <c r="E97">
        <f t="shared" si="5"/>
        <v>155.16248924277943</v>
      </c>
      <c r="G97">
        <v>1</v>
      </c>
      <c r="H97">
        <f t="shared" si="6"/>
        <v>96</v>
      </c>
      <c r="I97">
        <f t="shared" si="7"/>
        <v>7.9441374911141125</v>
      </c>
    </row>
    <row r="98" spans="1:9" ht="15.75" customHeight="1" x14ac:dyDescent="0.25">
      <c r="A98" s="1" t="s">
        <v>153</v>
      </c>
      <c r="B98" s="1">
        <v>97</v>
      </c>
      <c r="C98" s="1">
        <v>2893</v>
      </c>
      <c r="D98">
        <f t="shared" si="4"/>
        <v>2721.3411614225288</v>
      </c>
      <c r="E98">
        <f t="shared" si="5"/>
        <v>171.65883857747122</v>
      </c>
      <c r="G98">
        <v>1</v>
      </c>
      <c r="H98">
        <f t="shared" si="6"/>
        <v>97</v>
      </c>
      <c r="I98">
        <f t="shared" si="7"/>
        <v>7.9700493049761354</v>
      </c>
    </row>
    <row r="99" spans="1:9" ht="15.75" customHeight="1" x14ac:dyDescent="0.25">
      <c r="A99" s="1" t="s">
        <v>154</v>
      </c>
      <c r="B99" s="1">
        <v>98</v>
      </c>
      <c r="C99" s="1">
        <v>2964</v>
      </c>
      <c r="D99">
        <f t="shared" si="4"/>
        <v>2780.086130233738</v>
      </c>
      <c r="E99">
        <f t="shared" si="5"/>
        <v>183.913869766262</v>
      </c>
      <c r="G99">
        <v>1</v>
      </c>
      <c r="H99">
        <f t="shared" si="6"/>
        <v>98</v>
      </c>
      <c r="I99">
        <f t="shared" si="7"/>
        <v>7.9942949864159774</v>
      </c>
    </row>
    <row r="100" spans="1:9" ht="15.75" customHeight="1" x14ac:dyDescent="0.25">
      <c r="A100" s="1" t="s">
        <v>155</v>
      </c>
      <c r="B100" s="1">
        <v>99</v>
      </c>
      <c r="C100" s="1">
        <v>3038</v>
      </c>
      <c r="D100">
        <f t="shared" si="4"/>
        <v>2840.0992132415627</v>
      </c>
      <c r="E100">
        <f t="shared" si="5"/>
        <v>197.90078675843733</v>
      </c>
      <c r="G100">
        <v>1</v>
      </c>
      <c r="H100">
        <f t="shared" si="6"/>
        <v>99</v>
      </c>
      <c r="I100">
        <f t="shared" si="7"/>
        <v>8.0189546831557177</v>
      </c>
    </row>
    <row r="101" spans="1:9" ht="15.75" customHeight="1" x14ac:dyDescent="0.25">
      <c r="A101" s="1" t="s">
        <v>156</v>
      </c>
      <c r="B101" s="1">
        <v>100</v>
      </c>
      <c r="C101" s="1">
        <v>3106</v>
      </c>
      <c r="D101">
        <f t="shared" si="4"/>
        <v>2901.4077849369255</v>
      </c>
      <c r="E101">
        <f t="shared" si="5"/>
        <v>204.59221506307449</v>
      </c>
      <c r="G101">
        <v>1</v>
      </c>
      <c r="H101">
        <f t="shared" si="6"/>
        <v>100</v>
      </c>
      <c r="I101">
        <f t="shared" si="7"/>
        <v>8.0410910037086332</v>
      </c>
    </row>
    <row r="102" spans="1:9" ht="15.75" customHeight="1" x14ac:dyDescent="0.25">
      <c r="A102" s="1" t="s">
        <v>157</v>
      </c>
      <c r="B102" s="1">
        <v>101</v>
      </c>
      <c r="C102" s="1">
        <v>3188</v>
      </c>
      <c r="D102">
        <f t="shared" si="4"/>
        <v>2964.0398107376254</v>
      </c>
      <c r="E102">
        <f t="shared" si="5"/>
        <v>223.96018926237457</v>
      </c>
      <c r="G102">
        <v>1</v>
      </c>
      <c r="H102">
        <f t="shared" si="6"/>
        <v>101</v>
      </c>
      <c r="I102">
        <f t="shared" si="7"/>
        <v>8.067149039910106</v>
      </c>
    </row>
    <row r="103" spans="1:9" ht="15.75" customHeight="1" x14ac:dyDescent="0.25">
      <c r="A103" s="1" t="s">
        <v>158</v>
      </c>
      <c r="B103" s="1">
        <v>102</v>
      </c>
      <c r="C103" s="1">
        <v>3278</v>
      </c>
      <c r="D103">
        <f t="shared" si="4"/>
        <v>3028.0238597445314</v>
      </c>
      <c r="E103">
        <f t="shared" si="5"/>
        <v>249.97614025546864</v>
      </c>
      <c r="G103">
        <v>1</v>
      </c>
      <c r="H103">
        <f t="shared" si="6"/>
        <v>102</v>
      </c>
      <c r="I103">
        <f t="shared" si="7"/>
        <v>8.0949887593037744</v>
      </c>
    </row>
    <row r="104" spans="1:9" ht="15.75" customHeight="1" x14ac:dyDescent="0.25">
      <c r="A104" s="1" t="s">
        <v>159</v>
      </c>
      <c r="B104" s="1">
        <v>103</v>
      </c>
      <c r="C104" s="1">
        <v>3371</v>
      </c>
      <c r="D104">
        <f t="shared" si="4"/>
        <v>3093.3891177731516</v>
      </c>
      <c r="E104">
        <f t="shared" si="5"/>
        <v>277.61088222684839</v>
      </c>
      <c r="G104">
        <v>1</v>
      </c>
      <c r="H104">
        <f t="shared" si="6"/>
        <v>103</v>
      </c>
      <c r="I104">
        <f t="shared" si="7"/>
        <v>8.1229647152340601</v>
      </c>
    </row>
    <row r="105" spans="1:9" ht="15.75" customHeight="1" x14ac:dyDescent="0.25">
      <c r="A105" s="1" t="s">
        <v>160</v>
      </c>
      <c r="B105" s="1">
        <v>104</v>
      </c>
      <c r="C105" s="1">
        <v>3454</v>
      </c>
      <c r="D105">
        <f t="shared" si="4"/>
        <v>3160.1654006665212</v>
      </c>
      <c r="E105">
        <f t="shared" si="5"/>
        <v>293.83459933347876</v>
      </c>
      <c r="G105">
        <v>1</v>
      </c>
      <c r="H105">
        <f t="shared" si="6"/>
        <v>104</v>
      </c>
      <c r="I105">
        <f t="shared" si="7"/>
        <v>8.1472882587066238</v>
      </c>
    </row>
    <row r="106" spans="1:9" ht="15.75" customHeight="1" x14ac:dyDescent="0.25">
      <c r="A106" s="1" t="s">
        <v>161</v>
      </c>
      <c r="B106" s="1">
        <v>105</v>
      </c>
      <c r="C106" s="1">
        <v>3571</v>
      </c>
      <c r="D106">
        <f t="shared" si="4"/>
        <v>3228.3831678954489</v>
      </c>
      <c r="E106">
        <f t="shared" si="5"/>
        <v>342.61683210455112</v>
      </c>
      <c r="G106">
        <v>1</v>
      </c>
      <c r="H106">
        <f t="shared" si="6"/>
        <v>105</v>
      </c>
      <c r="I106">
        <f t="shared" si="7"/>
        <v>8.1806009475944492</v>
      </c>
    </row>
    <row r="107" spans="1:9" ht="15.75" customHeight="1" x14ac:dyDescent="0.25">
      <c r="A107" s="1" t="s">
        <v>162</v>
      </c>
      <c r="B107" s="1">
        <v>106</v>
      </c>
      <c r="C107" s="1">
        <v>3667</v>
      </c>
      <c r="D107">
        <f t="shared" si="4"/>
        <v>3298.0735364523684</v>
      </c>
      <c r="E107">
        <f t="shared" si="5"/>
        <v>368.92646354763156</v>
      </c>
      <c r="G107">
        <v>1</v>
      </c>
      <c r="H107">
        <f t="shared" si="6"/>
        <v>106</v>
      </c>
      <c r="I107">
        <f t="shared" si="7"/>
        <v>8.2071291680713259</v>
      </c>
    </row>
    <row r="108" spans="1:9" ht="15.75" customHeight="1" x14ac:dyDescent="0.25">
      <c r="A108" s="1" t="s">
        <v>163</v>
      </c>
      <c r="B108" s="1">
        <v>107</v>
      </c>
      <c r="C108" s="1">
        <v>3752</v>
      </c>
      <c r="D108">
        <f t="shared" si="4"/>
        <v>3369.2682950451122</v>
      </c>
      <c r="E108">
        <f t="shared" si="5"/>
        <v>382.73170495488785</v>
      </c>
      <c r="G108">
        <v>1</v>
      </c>
      <c r="H108">
        <f t="shared" si="6"/>
        <v>107</v>
      </c>
      <c r="I108">
        <f t="shared" si="7"/>
        <v>8.2300443101261145</v>
      </c>
    </row>
    <row r="109" spans="1:9" ht="15.75" customHeight="1" x14ac:dyDescent="0.25">
      <c r="A109" s="1" t="s">
        <v>164</v>
      </c>
      <c r="B109" s="1">
        <v>108</v>
      </c>
      <c r="C109" s="1">
        <v>3851</v>
      </c>
      <c r="D109">
        <f t="shared" si="4"/>
        <v>3441.9999185970678</v>
      </c>
      <c r="E109">
        <f t="shared" si="5"/>
        <v>409.00008140293221</v>
      </c>
      <c r="G109">
        <v>1</v>
      </c>
      <c r="H109">
        <f t="shared" si="6"/>
        <v>108</v>
      </c>
      <c r="I109">
        <f t="shared" si="7"/>
        <v>8.2560881338149095</v>
      </c>
    </row>
    <row r="110" spans="1:9" ht="15.75" customHeight="1" x14ac:dyDescent="0.25">
      <c r="A110" s="1" t="s">
        <v>165</v>
      </c>
      <c r="B110" s="1">
        <v>109</v>
      </c>
      <c r="C110" s="1">
        <v>3906</v>
      </c>
      <c r="D110">
        <f t="shared" si="4"/>
        <v>3516.3015830603622</v>
      </c>
      <c r="E110">
        <f t="shared" si="5"/>
        <v>389.69841693963781</v>
      </c>
      <c r="G110">
        <v>1</v>
      </c>
      <c r="H110">
        <f t="shared" si="6"/>
        <v>109</v>
      </c>
      <c r="I110">
        <f t="shared" si="7"/>
        <v>8.2702691114366242</v>
      </c>
    </row>
    <row r="111" spans="1:9" ht="15.75" customHeight="1" x14ac:dyDescent="0.25">
      <c r="A111" s="1" t="s">
        <v>166</v>
      </c>
      <c r="B111" s="1">
        <v>110</v>
      </c>
      <c r="C111" s="1">
        <v>4008</v>
      </c>
      <c r="D111">
        <f t="shared" si="4"/>
        <v>3592.2071805488131</v>
      </c>
      <c r="E111">
        <f t="shared" si="5"/>
        <v>415.79281945118692</v>
      </c>
      <c r="G111">
        <v>1</v>
      </c>
      <c r="H111">
        <f t="shared" si="6"/>
        <v>110</v>
      </c>
      <c r="I111">
        <f t="shared" si="7"/>
        <v>8.2960476427646999</v>
      </c>
    </row>
    <row r="112" spans="1:9" ht="15.75" customHeight="1" x14ac:dyDescent="0.25">
      <c r="A112" s="1" t="s">
        <v>167</v>
      </c>
      <c r="B112" s="1">
        <v>111</v>
      </c>
      <c r="C112" s="1">
        <v>4090</v>
      </c>
      <c r="D112">
        <f t="shared" si="4"/>
        <v>3669.7513347975337</v>
      </c>
      <c r="E112">
        <f t="shared" si="5"/>
        <v>420.24866520246633</v>
      </c>
      <c r="G112">
        <v>1</v>
      </c>
      <c r="H112">
        <f t="shared" si="6"/>
        <v>111</v>
      </c>
      <c r="I112">
        <f t="shared" si="7"/>
        <v>8.3163002490368481</v>
      </c>
    </row>
    <row r="113" spans="1:9" ht="15.75" customHeight="1" x14ac:dyDescent="0.25">
      <c r="A113" s="1" t="s">
        <v>168</v>
      </c>
      <c r="B113" s="1">
        <v>112</v>
      </c>
      <c r="C113" s="1">
        <v>4171</v>
      </c>
      <c r="D113">
        <f t="shared" si="4"/>
        <v>3748.9694169562913</v>
      </c>
      <c r="E113">
        <f t="shared" si="5"/>
        <v>422.0305830437087</v>
      </c>
      <c r="G113">
        <v>1</v>
      </c>
      <c r="H113">
        <f t="shared" si="6"/>
        <v>112</v>
      </c>
      <c r="I113">
        <f t="shared" si="7"/>
        <v>8.3359110941969448</v>
      </c>
    </row>
    <row r="114" spans="1:9" ht="15.75" customHeight="1" x14ac:dyDescent="0.25">
      <c r="A114" s="1" t="s">
        <v>169</v>
      </c>
      <c r="B114" s="1">
        <v>113</v>
      </c>
      <c r="C114" s="1">
        <v>4290</v>
      </c>
      <c r="D114">
        <f t="shared" si="4"/>
        <v>3829.8975617237625</v>
      </c>
      <c r="E114">
        <f t="shared" si="5"/>
        <v>460.10243827623754</v>
      </c>
      <c r="G114">
        <v>1</v>
      </c>
      <c r="H114">
        <f t="shared" si="6"/>
        <v>113</v>
      </c>
      <c r="I114">
        <f t="shared" si="7"/>
        <v>8.3640420119220629</v>
      </c>
    </row>
    <row r="115" spans="1:9" ht="15.75" customHeight="1" x14ac:dyDescent="0.25">
      <c r="A115" s="1" t="s">
        <v>170</v>
      </c>
      <c r="B115" s="1">
        <v>114</v>
      </c>
      <c r="C115" s="1">
        <v>4358</v>
      </c>
      <c r="D115">
        <f t="shared" si="4"/>
        <v>3912.5726838300925</v>
      </c>
      <c r="E115">
        <f t="shared" si="5"/>
        <v>445.4273161699075</v>
      </c>
      <c r="G115">
        <v>1</v>
      </c>
      <c r="H115">
        <f t="shared" si="6"/>
        <v>114</v>
      </c>
      <c r="I115">
        <f t="shared" si="7"/>
        <v>8.3797685155045656</v>
      </c>
    </row>
    <row r="116" spans="1:9" ht="15.75" customHeight="1" x14ac:dyDescent="0.25">
      <c r="A116" s="1" t="s">
        <v>171</v>
      </c>
      <c r="B116" s="1">
        <v>115</v>
      </c>
      <c r="C116" s="1">
        <v>4466</v>
      </c>
      <c r="D116">
        <f t="shared" si="4"/>
        <v>3997.0324948752632</v>
      </c>
      <c r="E116">
        <f t="shared" si="5"/>
        <v>468.96750512473682</v>
      </c>
      <c r="G116">
        <v>1</v>
      </c>
      <c r="H116">
        <f t="shared" si="6"/>
        <v>115</v>
      </c>
      <c r="I116">
        <f t="shared" si="7"/>
        <v>8.4042484324001023</v>
      </c>
    </row>
    <row r="117" spans="1:9" ht="15.75" customHeight="1" x14ac:dyDescent="0.25">
      <c r="A117" s="1" t="s">
        <v>172</v>
      </c>
      <c r="B117" s="1">
        <v>116</v>
      </c>
      <c r="C117" s="1">
        <v>4570</v>
      </c>
      <c r="D117">
        <f t="shared" si="4"/>
        <v>4083.3155205309281</v>
      </c>
      <c r="E117">
        <f t="shared" si="5"/>
        <v>486.6844794690719</v>
      </c>
      <c r="G117">
        <v>1</v>
      </c>
      <c r="H117">
        <f t="shared" si="6"/>
        <v>116</v>
      </c>
      <c r="I117">
        <f t="shared" si="7"/>
        <v>8.4272684838882501</v>
      </c>
    </row>
    <row r="118" spans="1:9" ht="15.75" customHeight="1" x14ac:dyDescent="0.25">
      <c r="A118" s="1" t="s">
        <v>173</v>
      </c>
      <c r="B118" s="1">
        <v>117</v>
      </c>
      <c r="C118" s="1">
        <v>4637</v>
      </c>
      <c r="D118">
        <f t="shared" si="4"/>
        <v>4171.4611181136033</v>
      </c>
      <c r="E118">
        <f t="shared" si="5"/>
        <v>465.53888188639667</v>
      </c>
      <c r="G118">
        <v>1</v>
      </c>
      <c r="H118">
        <f t="shared" si="6"/>
        <v>117</v>
      </c>
      <c r="I118">
        <f t="shared" si="7"/>
        <v>8.4418228843914616</v>
      </c>
    </row>
    <row r="119" spans="1:9" ht="15.75" customHeight="1" x14ac:dyDescent="0.25">
      <c r="A119" s="1" t="s">
        <v>174</v>
      </c>
      <c r="B119" s="1">
        <v>118</v>
      </c>
      <c r="C119" s="1">
        <v>4763</v>
      </c>
      <c r="D119">
        <f t="shared" si="4"/>
        <v>4261.5094945371848</v>
      </c>
      <c r="E119">
        <f t="shared" si="5"/>
        <v>501.49050546281524</v>
      </c>
      <c r="G119">
        <v>1</v>
      </c>
      <c r="H119">
        <f t="shared" si="6"/>
        <v>118</v>
      </c>
      <c r="I119">
        <f t="shared" si="7"/>
        <v>8.4686330008008603</v>
      </c>
    </row>
    <row r="120" spans="1:9" ht="15.75" customHeight="1" x14ac:dyDescent="0.25">
      <c r="A120" s="1" t="s">
        <v>175</v>
      </c>
      <c r="B120" s="1">
        <v>119</v>
      </c>
      <c r="C120" s="1">
        <v>4880</v>
      </c>
      <c r="D120">
        <f t="shared" si="4"/>
        <v>4353.5017246530142</v>
      </c>
      <c r="E120">
        <f t="shared" si="5"/>
        <v>526.49827534698579</v>
      </c>
      <c r="G120">
        <v>1</v>
      </c>
      <c r="H120">
        <f t="shared" si="6"/>
        <v>119</v>
      </c>
      <c r="I120">
        <f t="shared" si="7"/>
        <v>8.4929004988471934</v>
      </c>
    </row>
    <row r="121" spans="1:9" ht="15.75" customHeight="1" x14ac:dyDescent="0.25">
      <c r="A121" s="1" t="s">
        <v>176</v>
      </c>
      <c r="B121" s="1">
        <v>120</v>
      </c>
      <c r="C121" s="1">
        <v>4997</v>
      </c>
      <c r="D121">
        <f t="shared" si="4"/>
        <v>4447.4797699858545</v>
      </c>
      <c r="E121">
        <f t="shared" si="5"/>
        <v>549.52023001414545</v>
      </c>
      <c r="G121">
        <v>1</v>
      </c>
      <c r="H121">
        <f t="shared" si="6"/>
        <v>120</v>
      </c>
      <c r="I121">
        <f t="shared" si="7"/>
        <v>8.5165930113442059</v>
      </c>
    </row>
    <row r="122" spans="1:9" ht="15.75" customHeight="1" x14ac:dyDescent="0.25">
      <c r="A122" s="1" t="s">
        <v>177</v>
      </c>
      <c r="B122" s="1">
        <v>121</v>
      </c>
      <c r="C122" s="1">
        <v>5105</v>
      </c>
      <c r="D122">
        <f t="shared" si="4"/>
        <v>4543.4864978742971</v>
      </c>
      <c r="E122">
        <f t="shared" si="5"/>
        <v>561.51350212570287</v>
      </c>
      <c r="G122">
        <v>1</v>
      </c>
      <c r="H122">
        <f t="shared" si="6"/>
        <v>121</v>
      </c>
      <c r="I122">
        <f t="shared" si="7"/>
        <v>8.5379757305987667</v>
      </c>
    </row>
    <row r="123" spans="1:9" ht="15.75" customHeight="1" x14ac:dyDescent="0.25">
      <c r="A123" s="1" t="s">
        <v>23</v>
      </c>
      <c r="B123" s="1">
        <v>122</v>
      </c>
      <c r="C123" s="1">
        <v>5197</v>
      </c>
      <c r="D123">
        <f t="shared" si="4"/>
        <v>4641.5657010243549</v>
      </c>
      <c r="E123">
        <f t="shared" si="5"/>
        <v>555.43429897564511</v>
      </c>
      <c r="G123">
        <v>1</v>
      </c>
      <c r="H123">
        <f t="shared" si="6"/>
        <v>122</v>
      </c>
      <c r="I123">
        <f t="shared" si="7"/>
        <v>8.5558368150084423</v>
      </c>
    </row>
    <row r="124" spans="1:9" ht="15.75" customHeight="1" x14ac:dyDescent="0.25">
      <c r="A124" s="1" t="s">
        <v>30</v>
      </c>
      <c r="B124" s="1">
        <v>123</v>
      </c>
      <c r="C124" s="1">
        <v>5276</v>
      </c>
      <c r="D124">
        <f t="shared" si="4"/>
        <v>4741.7621174851738</v>
      </c>
      <c r="E124">
        <f t="shared" si="5"/>
        <v>534.2378825148262</v>
      </c>
      <c r="G124">
        <v>1</v>
      </c>
      <c r="H124">
        <f t="shared" si="6"/>
        <v>123</v>
      </c>
      <c r="I124">
        <f t="shared" si="7"/>
        <v>8.5709235138372044</v>
      </c>
    </row>
    <row r="125" spans="1:9" ht="15.75" customHeight="1" x14ac:dyDescent="0.25">
      <c r="A125" s="1" t="s">
        <v>31</v>
      </c>
      <c r="B125" s="1">
        <v>124</v>
      </c>
      <c r="C125" s="1">
        <v>5396</v>
      </c>
      <c r="D125">
        <f t="shared" si="4"/>
        <v>4844.1214510559184</v>
      </c>
      <c r="E125">
        <f t="shared" si="5"/>
        <v>551.87854894408156</v>
      </c>
      <c r="G125">
        <v>1</v>
      </c>
      <c r="H125">
        <f t="shared" si="6"/>
        <v>124</v>
      </c>
      <c r="I125">
        <f t="shared" si="7"/>
        <v>8.5934132173276456</v>
      </c>
    </row>
    <row r="126" spans="1:9" ht="15.75" customHeight="1" x14ac:dyDescent="0.25">
      <c r="A126" s="1" t="s">
        <v>32</v>
      </c>
      <c r="B126" s="1">
        <v>125</v>
      </c>
      <c r="C126" s="1">
        <v>5519</v>
      </c>
      <c r="D126">
        <f t="shared" si="4"/>
        <v>4948.6903921332059</v>
      </c>
      <c r="E126">
        <f t="shared" si="5"/>
        <v>570.30960786679407</v>
      </c>
      <c r="G126">
        <v>1</v>
      </c>
      <c r="H126">
        <f t="shared" si="6"/>
        <v>125</v>
      </c>
      <c r="I126">
        <f t="shared" si="7"/>
        <v>8.6159519634395014</v>
      </c>
    </row>
    <row r="127" spans="1:9" ht="15.75" customHeight="1" x14ac:dyDescent="0.25">
      <c r="A127" s="1" t="s">
        <v>33</v>
      </c>
      <c r="B127" s="1">
        <v>126</v>
      </c>
      <c r="C127" s="1">
        <v>5620</v>
      </c>
      <c r="D127">
        <f t="shared" si="4"/>
        <v>5055.516639008566</v>
      </c>
      <c r="E127">
        <f t="shared" si="5"/>
        <v>564.48336099143398</v>
      </c>
      <c r="G127">
        <v>1</v>
      </c>
      <c r="H127">
        <f t="shared" si="6"/>
        <v>126</v>
      </c>
      <c r="I127">
        <f t="shared" si="7"/>
        <v>8.6340869428877376</v>
      </c>
    </row>
    <row r="128" spans="1:9" ht="15.75" customHeight="1" x14ac:dyDescent="0.25">
      <c r="A128" s="1" t="s">
        <v>34</v>
      </c>
      <c r="B128" s="1">
        <v>127</v>
      </c>
      <c r="C128" s="1">
        <v>5750</v>
      </c>
      <c r="D128">
        <f t="shared" si="4"/>
        <v>5164.6489196256216</v>
      </c>
      <c r="E128">
        <f t="shared" si="5"/>
        <v>585.3510803743784</v>
      </c>
      <c r="G128">
        <v>1</v>
      </c>
      <c r="H128">
        <f t="shared" si="6"/>
        <v>127</v>
      </c>
      <c r="I128">
        <f t="shared" si="7"/>
        <v>8.6569551337913957</v>
      </c>
    </row>
    <row r="129" spans="1:9" ht="15.75" customHeight="1" x14ac:dyDescent="0.25">
      <c r="A129" s="1" t="s">
        <v>35</v>
      </c>
      <c r="B129" s="1">
        <v>128</v>
      </c>
      <c r="C129" s="1">
        <v>5889</v>
      </c>
      <c r="D129">
        <f t="shared" si="4"/>
        <v>5276.1370138069715</v>
      </c>
      <c r="E129">
        <f t="shared" si="5"/>
        <v>612.86298619302852</v>
      </c>
      <c r="G129">
        <v>1</v>
      </c>
      <c r="H129">
        <f t="shared" si="6"/>
        <v>128</v>
      </c>
      <c r="I129">
        <f t="shared" si="7"/>
        <v>8.6808414829445706</v>
      </c>
    </row>
    <row r="130" spans="1:9" ht="15.75" customHeight="1" x14ac:dyDescent="0.25">
      <c r="A130" s="1" t="s">
        <v>36</v>
      </c>
      <c r="B130" s="1">
        <v>129</v>
      </c>
      <c r="C130" s="1">
        <v>6016</v>
      </c>
      <c r="D130">
        <f t="shared" si="4"/>
        <v>5390.0317759608442</v>
      </c>
      <c r="E130">
        <f t="shared" si="5"/>
        <v>625.96822403915576</v>
      </c>
      <c r="G130">
        <v>1</v>
      </c>
      <c r="H130">
        <f t="shared" si="6"/>
        <v>129</v>
      </c>
      <c r="I130">
        <f t="shared" si="7"/>
        <v>8.7021778656296753</v>
      </c>
    </row>
    <row r="131" spans="1:9" ht="15.75" customHeight="1" x14ac:dyDescent="0.25">
      <c r="A131" s="1" t="s">
        <v>37</v>
      </c>
      <c r="B131" s="1">
        <v>130</v>
      </c>
      <c r="C131" s="1">
        <v>6151</v>
      </c>
      <c r="D131">
        <f t="shared" ref="D131:D185" si="8">$L$12*EXP($L$13*B131)</f>
        <v>5506.3851582779416</v>
      </c>
      <c r="E131">
        <f t="shared" ref="E131:E185" si="9">C131-D131</f>
        <v>644.61484172205837</v>
      </c>
      <c r="G131">
        <v>1</v>
      </c>
      <c r="H131">
        <f t="shared" ref="H131:H185" si="10">B131</f>
        <v>130</v>
      </c>
      <c r="I131">
        <f t="shared" ref="I131:I185" si="11">LN(C131)</f>
        <v>8.7243699492083682</v>
      </c>
    </row>
    <row r="132" spans="1:9" ht="15.75" customHeight="1" x14ac:dyDescent="0.25">
      <c r="A132" s="1" t="s">
        <v>38</v>
      </c>
      <c r="B132" s="1">
        <v>131</v>
      </c>
      <c r="C132" s="1">
        <v>6275</v>
      </c>
      <c r="D132">
        <f t="shared" si="8"/>
        <v>5625.2502344290187</v>
      </c>
      <c r="E132">
        <f t="shared" si="9"/>
        <v>649.74976557098125</v>
      </c>
      <c r="G132">
        <v>1</v>
      </c>
      <c r="H132">
        <f t="shared" si="10"/>
        <v>131</v>
      </c>
      <c r="I132">
        <f t="shared" si="11"/>
        <v>8.7443287639999845</v>
      </c>
    </row>
    <row r="133" spans="1:9" ht="15.75" customHeight="1" x14ac:dyDescent="0.25">
      <c r="A133" s="1" t="s">
        <v>39</v>
      </c>
      <c r="B133" s="1">
        <v>132</v>
      </c>
      <c r="C133" s="1">
        <v>6411</v>
      </c>
      <c r="D133">
        <f t="shared" si="8"/>
        <v>5746.6812237740078</v>
      </c>
      <c r="E133">
        <f t="shared" si="9"/>
        <v>664.31877622599222</v>
      </c>
      <c r="G133">
        <v>1</v>
      </c>
      <c r="H133">
        <f t="shared" si="10"/>
        <v>132</v>
      </c>
      <c r="I133">
        <f t="shared" si="11"/>
        <v>8.7657705439872569</v>
      </c>
    </row>
    <row r="134" spans="1:9" ht="15.75" customHeight="1" x14ac:dyDescent="0.25">
      <c r="A134" s="1" t="s">
        <v>40</v>
      </c>
      <c r="B134" s="1">
        <v>133</v>
      </c>
      <c r="C134" s="1">
        <v>6536</v>
      </c>
      <c r="D134">
        <f t="shared" si="8"/>
        <v>5870.7335160937646</v>
      </c>
      <c r="E134">
        <f t="shared" si="9"/>
        <v>665.26648390623541</v>
      </c>
      <c r="G134">
        <v>1</v>
      </c>
      <c r="H134">
        <f t="shared" si="10"/>
        <v>133</v>
      </c>
      <c r="I134">
        <f t="shared" si="11"/>
        <v>8.7850806365398384</v>
      </c>
    </row>
    <row r="135" spans="1:9" ht="15.75" customHeight="1" x14ac:dyDescent="0.25">
      <c r="A135" s="1" t="s">
        <v>41</v>
      </c>
      <c r="B135" s="1">
        <v>134</v>
      </c>
      <c r="C135" s="1">
        <v>6676</v>
      </c>
      <c r="D135">
        <f t="shared" si="8"/>
        <v>5997.463696855657</v>
      </c>
      <c r="E135">
        <f t="shared" si="9"/>
        <v>678.53630314434304</v>
      </c>
      <c r="G135">
        <v>1</v>
      </c>
      <c r="H135">
        <f t="shared" si="10"/>
        <v>134</v>
      </c>
      <c r="I135">
        <f t="shared" si="11"/>
        <v>8.8062742847817255</v>
      </c>
    </row>
    <row r="136" spans="1:9" ht="15.75" customHeight="1" x14ac:dyDescent="0.25">
      <c r="A136" s="1" t="s">
        <v>42</v>
      </c>
      <c r="B136" s="1">
        <v>135</v>
      </c>
      <c r="C136" s="1">
        <v>6817</v>
      </c>
      <c r="D136">
        <f t="shared" si="8"/>
        <v>6126.9295730245885</v>
      </c>
      <c r="E136">
        <f t="shared" si="9"/>
        <v>690.07042697541146</v>
      </c>
      <c r="G136">
        <v>1</v>
      </c>
      <c r="H136">
        <f t="shared" si="10"/>
        <v>135</v>
      </c>
      <c r="I136">
        <f t="shared" si="11"/>
        <v>8.8271747713627846</v>
      </c>
    </row>
    <row r="137" spans="1:9" ht="15.75" customHeight="1" x14ac:dyDescent="0.25">
      <c r="A137" s="1" t="s">
        <v>43</v>
      </c>
      <c r="B137" s="1">
        <v>136</v>
      </c>
      <c r="C137" s="1">
        <v>6971</v>
      </c>
      <c r="D137">
        <f t="shared" si="8"/>
        <v>6259.1901994311911</v>
      </c>
      <c r="E137">
        <f t="shared" si="9"/>
        <v>711.8098005688089</v>
      </c>
      <c r="G137">
        <v>1</v>
      </c>
      <c r="H137">
        <f t="shared" si="10"/>
        <v>136</v>
      </c>
      <c r="I137">
        <f t="shared" si="11"/>
        <v>8.8495139654863983</v>
      </c>
    </row>
    <row r="138" spans="1:9" ht="15.75" customHeight="1" x14ac:dyDescent="0.25">
      <c r="A138" s="1" t="s">
        <v>44</v>
      </c>
      <c r="B138" s="1">
        <v>137</v>
      </c>
      <c r="C138" s="1">
        <v>7117</v>
      </c>
      <c r="D138">
        <f t="shared" si="8"/>
        <v>6394.3059057091978</v>
      </c>
      <c r="E138">
        <f t="shared" si="9"/>
        <v>722.69409429080224</v>
      </c>
      <c r="G138">
        <v>1</v>
      </c>
      <c r="H138">
        <f t="shared" si="10"/>
        <v>137</v>
      </c>
      <c r="I138">
        <f t="shared" si="11"/>
        <v>8.8702415672992707</v>
      </c>
    </row>
    <row r="139" spans="1:9" ht="15.75" customHeight="1" x14ac:dyDescent="0.25">
      <c r="A139" s="1" t="s">
        <v>45</v>
      </c>
      <c r="B139" s="1">
        <v>138</v>
      </c>
      <c r="C139" s="1">
        <v>7260</v>
      </c>
      <c r="D139">
        <f t="shared" si="8"/>
        <v>6532.3383238143442</v>
      </c>
      <c r="E139">
        <f t="shared" si="9"/>
        <v>727.66167618565578</v>
      </c>
      <c r="G139">
        <v>1</v>
      </c>
      <c r="H139">
        <f t="shared" si="10"/>
        <v>138</v>
      </c>
      <c r="I139">
        <f t="shared" si="11"/>
        <v>8.8901351078188426</v>
      </c>
    </row>
    <row r="140" spans="1:9" ht="15.75" customHeight="1" x14ac:dyDescent="0.25">
      <c r="A140" s="1" t="s">
        <v>46</v>
      </c>
      <c r="B140" s="1">
        <v>139</v>
      </c>
      <c r="C140" s="1">
        <v>7380</v>
      </c>
      <c r="D140">
        <f t="shared" si="8"/>
        <v>6673.3504161372912</v>
      </c>
      <c r="E140">
        <f t="shared" si="9"/>
        <v>706.64958386270882</v>
      </c>
      <c r="G140">
        <v>1</v>
      </c>
      <c r="H140">
        <f t="shared" si="10"/>
        <v>139</v>
      </c>
      <c r="I140">
        <f t="shared" si="11"/>
        <v>8.9065289175945175</v>
      </c>
    </row>
    <row r="141" spans="1:9" ht="15.75" customHeight="1" x14ac:dyDescent="0.25">
      <c r="A141" s="1" t="s">
        <v>47</v>
      </c>
      <c r="B141" s="1">
        <v>140</v>
      </c>
      <c r="C141" s="1">
        <v>7499</v>
      </c>
      <c r="D141">
        <f t="shared" si="8"/>
        <v>6817.4065042234097</v>
      </c>
      <c r="E141">
        <f t="shared" si="9"/>
        <v>681.59349577659032</v>
      </c>
      <c r="G141">
        <v>1</v>
      </c>
      <c r="H141">
        <f t="shared" si="10"/>
        <v>140</v>
      </c>
      <c r="I141">
        <f t="shared" si="11"/>
        <v>8.9225249573013894</v>
      </c>
    </row>
    <row r="142" spans="1:9" ht="15.75" customHeight="1" x14ac:dyDescent="0.25">
      <c r="A142" s="1" t="s">
        <v>48</v>
      </c>
      <c r="B142" s="1">
        <v>141</v>
      </c>
      <c r="C142" s="1">
        <v>7654</v>
      </c>
      <c r="D142">
        <f t="shared" si="8"/>
        <v>6964.57229811255</v>
      </c>
      <c r="E142">
        <f t="shared" si="9"/>
        <v>689.42770188744998</v>
      </c>
      <c r="G142">
        <v>1</v>
      </c>
      <c r="H142">
        <f t="shared" si="10"/>
        <v>141</v>
      </c>
      <c r="I142">
        <f t="shared" si="11"/>
        <v>8.942983665985647</v>
      </c>
    </row>
    <row r="143" spans="1:9" ht="15.75" customHeight="1" x14ac:dyDescent="0.25">
      <c r="A143" s="1" t="s">
        <v>49</v>
      </c>
      <c r="B143" s="1">
        <v>142</v>
      </c>
      <c r="C143" s="1">
        <v>7812</v>
      </c>
      <c r="D143">
        <f t="shared" si="8"/>
        <v>7114.914926312159</v>
      </c>
      <c r="E143">
        <f t="shared" si="9"/>
        <v>697.08507368784103</v>
      </c>
      <c r="G143">
        <v>1</v>
      </c>
      <c r="H143">
        <f t="shared" si="10"/>
        <v>142</v>
      </c>
      <c r="I143">
        <f t="shared" si="11"/>
        <v>8.9634162919965696</v>
      </c>
    </row>
    <row r="144" spans="1:9" ht="15.75" customHeight="1" x14ac:dyDescent="0.25">
      <c r="A144" s="1" t="s">
        <v>50</v>
      </c>
      <c r="B144" s="1">
        <v>143</v>
      </c>
      <c r="C144" s="1">
        <v>7967</v>
      </c>
      <c r="D144">
        <f t="shared" si="8"/>
        <v>7268.5029664174044</v>
      </c>
      <c r="E144">
        <f t="shared" si="9"/>
        <v>698.49703358259558</v>
      </c>
      <c r="G144">
        <v>1</v>
      </c>
      <c r="H144">
        <f t="shared" si="10"/>
        <v>143</v>
      </c>
      <c r="I144">
        <f t="shared" si="11"/>
        <v>8.9830632893803664</v>
      </c>
    </row>
    <row r="145" spans="1:9" ht="15.75" customHeight="1" x14ac:dyDescent="0.25">
      <c r="A145" s="1" t="s">
        <v>51</v>
      </c>
      <c r="B145" s="1">
        <v>144</v>
      </c>
      <c r="C145" s="1">
        <v>8119</v>
      </c>
      <c r="D145">
        <f t="shared" si="8"/>
        <v>7425.4064763923097</v>
      </c>
      <c r="E145">
        <f t="shared" si="9"/>
        <v>693.59352360769026</v>
      </c>
      <c r="G145">
        <v>1</v>
      </c>
      <c r="H145">
        <f t="shared" si="10"/>
        <v>144</v>
      </c>
      <c r="I145">
        <f t="shared" si="11"/>
        <v>9.0019622728624462</v>
      </c>
    </row>
    <row r="146" spans="1:9" ht="15.75" customHeight="1" x14ac:dyDescent="0.25">
      <c r="A146" s="1" t="s">
        <v>52</v>
      </c>
      <c r="B146" s="1">
        <v>145</v>
      </c>
      <c r="C146" s="1">
        <v>8275</v>
      </c>
      <c r="D146">
        <f t="shared" si="8"/>
        <v>7585.6970265261298</v>
      </c>
      <c r="E146">
        <f t="shared" si="9"/>
        <v>689.30297347387022</v>
      </c>
      <c r="G146">
        <v>1</v>
      </c>
      <c r="H146">
        <f t="shared" si="10"/>
        <v>145</v>
      </c>
      <c r="I146">
        <f t="shared" si="11"/>
        <v>9.0209942002452639</v>
      </c>
    </row>
    <row r="147" spans="1:9" ht="15.75" customHeight="1" x14ac:dyDescent="0.25">
      <c r="A147" s="1" t="s">
        <v>53</v>
      </c>
      <c r="B147" s="1">
        <v>146</v>
      </c>
      <c r="C147" s="1">
        <v>8427</v>
      </c>
      <c r="D147">
        <f t="shared" si="8"/>
        <v>7749.4477320795704</v>
      </c>
      <c r="E147">
        <f t="shared" si="9"/>
        <v>677.55226792042959</v>
      </c>
      <c r="G147">
        <v>1</v>
      </c>
      <c r="H147">
        <f t="shared" si="10"/>
        <v>146</v>
      </c>
      <c r="I147">
        <f t="shared" si="11"/>
        <v>9.0391961157723539</v>
      </c>
    </row>
    <row r="148" spans="1:9" ht="15.75" customHeight="1" x14ac:dyDescent="0.25">
      <c r="A148" s="1" t="s">
        <v>54</v>
      </c>
      <c r="B148" s="1">
        <v>147</v>
      </c>
      <c r="C148" s="1">
        <v>8605</v>
      </c>
      <c r="D148">
        <f t="shared" si="8"/>
        <v>7916.7332866357492</v>
      </c>
      <c r="E148">
        <f t="shared" si="9"/>
        <v>688.26671336425079</v>
      </c>
      <c r="G148">
        <v>1</v>
      </c>
      <c r="H148">
        <f t="shared" si="10"/>
        <v>147</v>
      </c>
      <c r="I148">
        <f t="shared" si="11"/>
        <v>9.0600987086456399</v>
      </c>
    </row>
    <row r="149" spans="1:9" ht="15.75" customHeight="1" x14ac:dyDescent="0.25">
      <c r="A149" s="1" t="s">
        <v>55</v>
      </c>
      <c r="B149" s="1">
        <v>148</v>
      </c>
      <c r="C149" s="1">
        <v>8759</v>
      </c>
      <c r="D149">
        <f t="shared" si="8"/>
        <v>8087.6299961710483</v>
      </c>
      <c r="E149">
        <f t="shared" si="9"/>
        <v>671.37000382895167</v>
      </c>
      <c r="G149">
        <v>1</v>
      </c>
      <c r="H149">
        <f t="shared" si="10"/>
        <v>148</v>
      </c>
      <c r="I149">
        <f t="shared" si="11"/>
        <v>9.0778370221630897</v>
      </c>
    </row>
    <row r="150" spans="1:9" ht="15.75" customHeight="1" x14ac:dyDescent="0.25">
      <c r="A150" s="1" t="s">
        <v>56</v>
      </c>
      <c r="B150" s="1">
        <v>149</v>
      </c>
      <c r="C150" s="1">
        <v>8927</v>
      </c>
      <c r="D150">
        <f t="shared" si="8"/>
        <v>8262.2158138615159</v>
      </c>
      <c r="E150">
        <f t="shared" si="9"/>
        <v>664.78418613848407</v>
      </c>
      <c r="G150">
        <v>1</v>
      </c>
      <c r="H150">
        <f t="shared" si="10"/>
        <v>149</v>
      </c>
      <c r="I150">
        <f t="shared" si="11"/>
        <v>9.0968356711793614</v>
      </c>
    </row>
    <row r="151" spans="1:9" ht="15.75" customHeight="1" x14ac:dyDescent="0.25">
      <c r="A151" s="1" t="s">
        <v>57</v>
      </c>
      <c r="B151" s="1">
        <v>150</v>
      </c>
      <c r="C151" s="1">
        <v>9083</v>
      </c>
      <c r="D151">
        <f t="shared" si="8"/>
        <v>8440.5703756405583</v>
      </c>
      <c r="E151">
        <f t="shared" si="9"/>
        <v>642.42962435944173</v>
      </c>
      <c r="G151">
        <v>1</v>
      </c>
      <c r="H151">
        <f t="shared" si="10"/>
        <v>150</v>
      </c>
      <c r="I151">
        <f t="shared" si="11"/>
        <v>9.1141598135022139</v>
      </c>
    </row>
    <row r="152" spans="1:9" ht="15.75" customHeight="1" x14ac:dyDescent="0.25">
      <c r="A152" s="1" t="s">
        <v>58</v>
      </c>
      <c r="B152" s="1">
        <v>151</v>
      </c>
      <c r="C152" s="1">
        <v>9195</v>
      </c>
      <c r="D152">
        <f t="shared" si="8"/>
        <v>8622.7750365242482</v>
      </c>
      <c r="E152">
        <f t="shared" si="9"/>
        <v>572.22496347575179</v>
      </c>
      <c r="G152">
        <v>1</v>
      </c>
      <c r="H152">
        <f t="shared" si="10"/>
        <v>151</v>
      </c>
      <c r="I152">
        <f t="shared" si="11"/>
        <v>9.1264151370384212</v>
      </c>
    </row>
    <row r="153" spans="1:9" ht="15.75" customHeight="1" x14ac:dyDescent="0.25">
      <c r="A153" s="1" t="s">
        <v>59</v>
      </c>
      <c r="B153" s="1">
        <v>152</v>
      </c>
      <c r="C153" s="1">
        <v>9279</v>
      </c>
      <c r="D153">
        <f t="shared" si="8"/>
        <v>8808.9129077207854</v>
      </c>
      <c r="E153">
        <f t="shared" si="9"/>
        <v>470.08709227921463</v>
      </c>
      <c r="G153">
        <v>1</v>
      </c>
      <c r="H153">
        <f t="shared" si="10"/>
        <v>152</v>
      </c>
      <c r="I153">
        <f t="shared" si="11"/>
        <v>9.1355090613531793</v>
      </c>
    </row>
    <row r="154" spans="1:9" ht="15.75" customHeight="1" x14ac:dyDescent="0.25">
      <c r="A154" s="1" t="s">
        <v>24</v>
      </c>
      <c r="B154" s="1">
        <v>153</v>
      </c>
      <c r="C154" s="1">
        <v>9380</v>
      </c>
      <c r="D154">
        <f t="shared" si="8"/>
        <v>8999.0688945409838</v>
      </c>
      <c r="E154">
        <f t="shared" si="9"/>
        <v>380.93110545901618</v>
      </c>
      <c r="G154">
        <v>1</v>
      </c>
      <c r="H154">
        <f t="shared" si="10"/>
        <v>153</v>
      </c>
      <c r="I154">
        <f t="shared" si="11"/>
        <v>9.1463350420002705</v>
      </c>
    </row>
    <row r="155" spans="1:9" ht="15.75" customHeight="1" x14ac:dyDescent="0.25">
      <c r="A155" s="1" t="s">
        <v>178</v>
      </c>
      <c r="B155" s="1">
        <v>154</v>
      </c>
      <c r="C155" s="1">
        <v>9513</v>
      </c>
      <c r="D155">
        <f t="shared" si="8"/>
        <v>9193.3297351271722</v>
      </c>
      <c r="E155">
        <f t="shared" si="9"/>
        <v>319.67026487282783</v>
      </c>
      <c r="G155">
        <v>1</v>
      </c>
      <c r="H155">
        <f t="shared" si="10"/>
        <v>154</v>
      </c>
      <c r="I155">
        <f t="shared" si="11"/>
        <v>9.1604145632064569</v>
      </c>
    </row>
    <row r="156" spans="1:9" ht="15.75" customHeight="1" x14ac:dyDescent="0.25">
      <c r="A156" s="1" t="s">
        <v>179</v>
      </c>
      <c r="B156" s="1">
        <v>155</v>
      </c>
      <c r="C156" s="1">
        <v>9606</v>
      </c>
      <c r="D156">
        <f t="shared" si="8"/>
        <v>9391.7840400181158</v>
      </c>
      <c r="E156">
        <f t="shared" si="9"/>
        <v>214.21595998188423</v>
      </c>
      <c r="G156">
        <v>1</v>
      </c>
      <c r="H156">
        <f t="shared" si="10"/>
        <v>155</v>
      </c>
      <c r="I156">
        <f t="shared" si="11"/>
        <v>9.1701431822247699</v>
      </c>
    </row>
    <row r="157" spans="1:9" ht="15.75" customHeight="1" x14ac:dyDescent="0.25">
      <c r="A157" s="1" t="s">
        <v>180</v>
      </c>
      <c r="B157" s="1">
        <v>156</v>
      </c>
      <c r="C157" s="1">
        <v>9728</v>
      </c>
      <c r="D157">
        <f t="shared" si="8"/>
        <v>9594.5223325679872</v>
      </c>
      <c r="E157">
        <f t="shared" si="9"/>
        <v>133.47766743201282</v>
      </c>
      <c r="G157">
        <v>1</v>
      </c>
      <c r="H157">
        <f t="shared" si="10"/>
        <v>156</v>
      </c>
      <c r="I157">
        <f t="shared" si="11"/>
        <v>9.1827636042059488</v>
      </c>
    </row>
    <row r="158" spans="1:9" ht="15.75" customHeight="1" x14ac:dyDescent="0.25">
      <c r="A158" s="1" t="s">
        <v>181</v>
      </c>
      <c r="B158" s="1">
        <v>157</v>
      </c>
      <c r="C158" s="1">
        <v>9844</v>
      </c>
      <c r="D158">
        <f t="shared" si="8"/>
        <v>9801.6370902378894</v>
      </c>
      <c r="E158">
        <f t="shared" si="9"/>
        <v>42.362909762110576</v>
      </c>
      <c r="G158">
        <v>1</v>
      </c>
      <c r="H158">
        <f t="shared" si="10"/>
        <v>157</v>
      </c>
      <c r="I158">
        <f t="shared" si="11"/>
        <v>9.1946174115109471</v>
      </c>
    </row>
    <row r="159" spans="1:9" ht="15.75" customHeight="1" x14ac:dyDescent="0.25">
      <c r="A159" s="1" t="s">
        <v>182</v>
      </c>
      <c r="B159" s="1">
        <v>158</v>
      </c>
      <c r="C159" s="1">
        <v>9967</v>
      </c>
      <c r="D159">
        <f t="shared" si="8"/>
        <v>10013.222786778724</v>
      </c>
      <c r="E159">
        <f t="shared" si="9"/>
        <v>-46.222786778724185</v>
      </c>
      <c r="G159">
        <v>1</v>
      </c>
      <c r="H159">
        <f t="shared" si="10"/>
        <v>158</v>
      </c>
      <c r="I159">
        <f t="shared" si="11"/>
        <v>9.2070349149674566</v>
      </c>
    </row>
    <row r="160" spans="1:9" ht="15.75" customHeight="1" x14ac:dyDescent="0.25">
      <c r="A160" s="1" t="s">
        <v>183</v>
      </c>
      <c r="B160" s="1">
        <v>159</v>
      </c>
      <c r="C160" s="1">
        <v>10102</v>
      </c>
      <c r="D160">
        <f t="shared" si="8"/>
        <v>10229.375935324613</v>
      </c>
      <c r="E160">
        <f t="shared" si="9"/>
        <v>-127.37593532461324</v>
      </c>
      <c r="G160">
        <v>1</v>
      </c>
      <c r="H160">
        <f t="shared" si="10"/>
        <v>159</v>
      </c>
      <c r="I160">
        <f t="shared" si="11"/>
        <v>9.2204887030279981</v>
      </c>
    </row>
    <row r="161" spans="1:9" ht="15.75" customHeight="1" x14ac:dyDescent="0.25">
      <c r="A161" s="1" t="s">
        <v>184</v>
      </c>
      <c r="B161" s="1">
        <v>160</v>
      </c>
      <c r="C161" s="1">
        <v>10255</v>
      </c>
      <c r="D161">
        <f t="shared" si="8"/>
        <v>10450.195132416633</v>
      </c>
      <c r="E161">
        <f t="shared" si="9"/>
        <v>-195.19513241663299</v>
      </c>
      <c r="G161">
        <v>1</v>
      </c>
      <c r="H161">
        <f t="shared" si="10"/>
        <v>160</v>
      </c>
      <c r="I161">
        <f t="shared" si="11"/>
        <v>9.2355206705064816</v>
      </c>
    </row>
    <row r="162" spans="1:9" ht="15.75" customHeight="1" x14ac:dyDescent="0.25">
      <c r="A162" s="1" t="s">
        <v>185</v>
      </c>
      <c r="B162" s="1">
        <v>161</v>
      </c>
      <c r="C162" s="1">
        <v>10406</v>
      </c>
      <c r="D162">
        <f t="shared" si="8"/>
        <v>10675.781102976818</v>
      </c>
      <c r="E162">
        <f t="shared" si="9"/>
        <v>-269.78110297681815</v>
      </c>
      <c r="G162">
        <v>1</v>
      </c>
      <c r="H162">
        <f t="shared" si="10"/>
        <v>161</v>
      </c>
      <c r="I162">
        <f t="shared" si="11"/>
        <v>9.2501378418502487</v>
      </c>
    </row>
    <row r="163" spans="1:9" ht="15.75" customHeight="1" x14ac:dyDescent="0.25">
      <c r="A163" s="1" t="s">
        <v>186</v>
      </c>
      <c r="B163" s="1">
        <v>162</v>
      </c>
      <c r="C163" s="1">
        <v>10553</v>
      </c>
      <c r="D163">
        <f t="shared" si="8"/>
        <v>10906.236746253033</v>
      </c>
      <c r="E163">
        <f t="shared" si="9"/>
        <v>-353.23674625303283</v>
      </c>
      <c r="G163">
        <v>1</v>
      </c>
      <c r="H163">
        <f t="shared" si="10"/>
        <v>162</v>
      </c>
      <c r="I163">
        <f t="shared" si="11"/>
        <v>9.2641654586710906</v>
      </c>
    </row>
    <row r="164" spans="1:9" ht="15.75" customHeight="1" x14ac:dyDescent="0.25">
      <c r="A164" s="1" t="s">
        <v>187</v>
      </c>
      <c r="B164" s="1">
        <v>163</v>
      </c>
      <c r="C164" s="1">
        <v>10704</v>
      </c>
      <c r="D164">
        <f t="shared" si="8"/>
        <v>11141.667182755675</v>
      </c>
      <c r="E164">
        <f t="shared" si="9"/>
        <v>-437.66718275567473</v>
      </c>
      <c r="G164">
        <v>1</v>
      </c>
      <c r="H164">
        <f t="shared" si="10"/>
        <v>163</v>
      </c>
      <c r="I164">
        <f t="shared" si="11"/>
        <v>9.2783727823680096</v>
      </c>
    </row>
    <row r="165" spans="1:9" ht="15.75" customHeight="1" x14ac:dyDescent="0.25">
      <c r="A165" s="1" t="s">
        <v>188</v>
      </c>
      <c r="B165" s="1">
        <v>164</v>
      </c>
      <c r="C165" s="1">
        <v>10860</v>
      </c>
      <c r="D165">
        <f t="shared" si="8"/>
        <v>11382.179802207518</v>
      </c>
      <c r="E165">
        <f t="shared" si="9"/>
        <v>-522.17980220751815</v>
      </c>
      <c r="G165">
        <v>1</v>
      </c>
      <c r="H165">
        <f t="shared" si="10"/>
        <v>164</v>
      </c>
      <c r="I165">
        <f t="shared" si="11"/>
        <v>9.2928415934879265</v>
      </c>
    </row>
    <row r="166" spans="1:9" ht="15.75" customHeight="1" x14ac:dyDescent="0.25">
      <c r="A166" s="1" t="s">
        <v>189</v>
      </c>
      <c r="B166" s="1">
        <v>165</v>
      </c>
      <c r="C166" s="1">
        <v>11021</v>
      </c>
      <c r="D166">
        <f t="shared" si="8"/>
        <v>11627.884312528728</v>
      </c>
      <c r="E166">
        <f t="shared" si="9"/>
        <v>-606.88431252872761</v>
      </c>
      <c r="G166">
        <v>1</v>
      </c>
      <c r="H166">
        <f t="shared" si="10"/>
        <v>165</v>
      </c>
      <c r="I166">
        <f t="shared" si="11"/>
        <v>9.3075578226915425</v>
      </c>
    </row>
    <row r="167" spans="1:9" ht="15.75" customHeight="1" x14ac:dyDescent="0.25">
      <c r="A167" s="1" t="s">
        <v>190</v>
      </c>
      <c r="B167" s="1">
        <v>166</v>
      </c>
      <c r="C167" s="1">
        <v>11185</v>
      </c>
      <c r="D167">
        <f t="shared" si="8"/>
        <v>11878.892789879212</v>
      </c>
      <c r="E167">
        <f t="shared" si="9"/>
        <v>-693.8927898792117</v>
      </c>
      <c r="G167">
        <v>1</v>
      </c>
      <c r="H167">
        <f t="shared" si="10"/>
        <v>166</v>
      </c>
      <c r="I167">
        <f t="shared" si="11"/>
        <v>9.3223288739242296</v>
      </c>
    </row>
    <row r="168" spans="1:9" ht="15.75" customHeight="1" x14ac:dyDescent="0.25">
      <c r="A168" s="1" t="s">
        <v>191</v>
      </c>
      <c r="B168" s="1">
        <v>167</v>
      </c>
      <c r="C168" s="1">
        <v>11353</v>
      </c>
      <c r="D168">
        <f t="shared" si="8"/>
        <v>12135.319729781291</v>
      </c>
      <c r="E168">
        <f t="shared" si="9"/>
        <v>-782.31972978129124</v>
      </c>
      <c r="G168">
        <v>1</v>
      </c>
      <c r="H168">
        <f t="shared" si="10"/>
        <v>167</v>
      </c>
      <c r="I168">
        <f t="shared" si="11"/>
        <v>9.3372373051645337</v>
      </c>
    </row>
    <row r="169" spans="1:9" ht="15.75" customHeight="1" x14ac:dyDescent="0.25">
      <c r="A169" s="1" t="s">
        <v>192</v>
      </c>
      <c r="B169" s="1">
        <v>168</v>
      </c>
      <c r="C169" s="1">
        <v>11520</v>
      </c>
      <c r="D169">
        <f t="shared" si="8"/>
        <v>12397.282099345943</v>
      </c>
      <c r="E169">
        <f t="shared" si="9"/>
        <v>-877.2820993459427</v>
      </c>
      <c r="G169">
        <v>1</v>
      </c>
      <c r="H169">
        <f t="shared" si="10"/>
        <v>168</v>
      </c>
      <c r="I169">
        <f t="shared" si="11"/>
        <v>9.3518399342498828</v>
      </c>
    </row>
    <row r="170" spans="1:9" ht="15.75" customHeight="1" x14ac:dyDescent="0.25">
      <c r="A170" s="1" t="s">
        <v>193</v>
      </c>
      <c r="B170" s="1">
        <v>169</v>
      </c>
      <c r="C170" s="1">
        <v>11672</v>
      </c>
      <c r="D170">
        <f t="shared" si="8"/>
        <v>12664.89939062638</v>
      </c>
      <c r="E170">
        <f t="shared" si="9"/>
        <v>-992.89939062638041</v>
      </c>
      <c r="G170">
        <v>1</v>
      </c>
      <c r="H170">
        <f t="shared" si="10"/>
        <v>169</v>
      </c>
      <c r="I170">
        <f t="shared" si="11"/>
        <v>9.3649480902026223</v>
      </c>
    </row>
    <row r="171" spans="1:9" ht="15.75" customHeight="1" x14ac:dyDescent="0.25">
      <c r="A171" s="1" t="s">
        <v>194</v>
      </c>
      <c r="B171" s="1">
        <v>170</v>
      </c>
      <c r="C171" s="1">
        <v>11816</v>
      </c>
      <c r="D171">
        <f t="shared" si="8"/>
        <v>12938.293675123419</v>
      </c>
      <c r="E171">
        <f t="shared" si="9"/>
        <v>-1122.2936751234192</v>
      </c>
      <c r="G171">
        <v>1</v>
      </c>
      <c r="H171">
        <f t="shared" si="10"/>
        <v>170</v>
      </c>
      <c r="I171">
        <f t="shared" si="11"/>
        <v>9.3772098242112154</v>
      </c>
    </row>
    <row r="172" spans="1:9" ht="15.75" customHeight="1" x14ac:dyDescent="0.25">
      <c r="A172" s="1" t="s">
        <v>195</v>
      </c>
      <c r="B172" s="1">
        <v>171</v>
      </c>
      <c r="C172" s="1">
        <v>11948</v>
      </c>
      <c r="D172">
        <f t="shared" si="8"/>
        <v>13217.58965946744</v>
      </c>
      <c r="E172">
        <f t="shared" si="9"/>
        <v>-1269.5896594674396</v>
      </c>
      <c r="G172">
        <v>1</v>
      </c>
      <c r="H172">
        <f t="shared" si="10"/>
        <v>171</v>
      </c>
      <c r="I172">
        <f t="shared" si="11"/>
        <v>9.3883191793360012</v>
      </c>
    </row>
    <row r="173" spans="1:9" ht="15.75" customHeight="1" x14ac:dyDescent="0.25">
      <c r="A173" s="1" t="s">
        <v>196</v>
      </c>
      <c r="B173" s="1">
        <v>172</v>
      </c>
      <c r="C173" s="1">
        <v>12073</v>
      </c>
      <c r="D173">
        <f t="shared" si="8"/>
        <v>13502.914742302297</v>
      </c>
      <c r="E173">
        <f t="shared" si="9"/>
        <v>-1429.9147423022969</v>
      </c>
      <c r="G173">
        <v>1</v>
      </c>
      <c r="H173">
        <f t="shared" si="10"/>
        <v>172</v>
      </c>
      <c r="I173">
        <f t="shared" si="11"/>
        <v>9.3987268333323879</v>
      </c>
    </row>
    <row r="174" spans="1:9" ht="15.75" customHeight="1" x14ac:dyDescent="0.25">
      <c r="A174" s="1" t="s">
        <v>197</v>
      </c>
      <c r="B174" s="1">
        <v>173</v>
      </c>
      <c r="C174" s="1">
        <v>12226</v>
      </c>
      <c r="D174">
        <f t="shared" si="8"/>
        <v>13794.399072397213</v>
      </c>
      <c r="E174">
        <f t="shared" si="9"/>
        <v>-1568.3990723972129</v>
      </c>
      <c r="G174">
        <v>1</v>
      </c>
      <c r="H174">
        <f t="shared" si="10"/>
        <v>173</v>
      </c>
      <c r="I174">
        <f t="shared" si="11"/>
        <v>9.4113201105886706</v>
      </c>
    </row>
    <row r="175" spans="1:9" ht="15.75" customHeight="1" x14ac:dyDescent="0.25">
      <c r="A175" s="1" t="s">
        <v>198</v>
      </c>
      <c r="B175" s="1">
        <v>174</v>
      </c>
      <c r="C175" s="1">
        <v>12385</v>
      </c>
      <c r="D175">
        <f t="shared" si="8"/>
        <v>14092.17560801312</v>
      </c>
      <c r="E175">
        <f t="shared" si="9"/>
        <v>-1707.1756080131199</v>
      </c>
      <c r="G175">
        <v>1</v>
      </c>
      <c r="H175">
        <f t="shared" si="10"/>
        <v>174</v>
      </c>
      <c r="I175">
        <f t="shared" si="11"/>
        <v>9.4242413419234605</v>
      </c>
    </row>
    <row r="176" spans="1:9" ht="15.75" customHeight="1" x14ac:dyDescent="0.25">
      <c r="A176" s="1" t="s">
        <v>199</v>
      </c>
      <c r="B176" s="1">
        <v>175</v>
      </c>
      <c r="C176" s="1">
        <v>12535</v>
      </c>
      <c r="D176">
        <f t="shared" si="8"/>
        <v>14396.380177550469</v>
      </c>
      <c r="E176">
        <f t="shared" si="9"/>
        <v>-1861.3801775504689</v>
      </c>
      <c r="G176">
        <v>1</v>
      </c>
      <c r="H176">
        <f t="shared" si="10"/>
        <v>175</v>
      </c>
      <c r="I176">
        <f t="shared" si="11"/>
        <v>9.4362800105923945</v>
      </c>
    </row>
    <row r="177" spans="1:9" ht="15.75" customHeight="1" x14ac:dyDescent="0.25">
      <c r="A177" s="1" t="s">
        <v>200</v>
      </c>
      <c r="B177" s="1">
        <v>176</v>
      </c>
      <c r="C177" s="1">
        <v>12666</v>
      </c>
      <c r="D177">
        <f t="shared" si="8"/>
        <v>14707.15154150634</v>
      </c>
      <c r="E177">
        <f t="shared" si="9"/>
        <v>-2041.1515415063404</v>
      </c>
      <c r="G177">
        <v>1</v>
      </c>
      <c r="H177">
        <f t="shared" si="10"/>
        <v>176</v>
      </c>
      <c r="I177">
        <f t="shared" si="11"/>
        <v>9.4466765170763765</v>
      </c>
    </row>
    <row r="178" spans="1:9" ht="15.75" customHeight="1" x14ac:dyDescent="0.25">
      <c r="A178" s="1" t="s">
        <v>201</v>
      </c>
      <c r="B178" s="1">
        <v>177</v>
      </c>
      <c r="C178" s="1">
        <v>12787</v>
      </c>
      <c r="D178">
        <f t="shared" si="8"/>
        <v>15024.631455768877</v>
      </c>
      <c r="E178">
        <f t="shared" si="9"/>
        <v>-2237.6314557688765</v>
      </c>
      <c r="G178">
        <v>1</v>
      </c>
      <c r="H178">
        <f t="shared" si="10"/>
        <v>177</v>
      </c>
      <c r="I178">
        <f t="shared" si="11"/>
        <v>9.456184308811169</v>
      </c>
    </row>
    <row r="179" spans="1:9" ht="15.75" customHeight="1" x14ac:dyDescent="0.25">
      <c r="A179" s="1" t="s">
        <v>202</v>
      </c>
      <c r="B179" s="1">
        <v>178</v>
      </c>
      <c r="C179" s="1">
        <v>12921</v>
      </c>
      <c r="D179">
        <f t="shared" si="8"/>
        <v>15348.96473627814</v>
      </c>
      <c r="E179">
        <f t="shared" si="9"/>
        <v>-2427.9647362781398</v>
      </c>
      <c r="G179">
        <v>1</v>
      </c>
      <c r="H179">
        <f t="shared" si="10"/>
        <v>178</v>
      </c>
      <c r="I179">
        <f t="shared" si="11"/>
        <v>9.4666091737222207</v>
      </c>
    </row>
    <row r="180" spans="1:9" ht="15.75" customHeight="1" x14ac:dyDescent="0.25">
      <c r="A180" s="1" t="s">
        <v>203</v>
      </c>
      <c r="B180" s="1">
        <v>179</v>
      </c>
      <c r="C180" s="1">
        <v>13045</v>
      </c>
      <c r="D180">
        <f t="shared" si="8"/>
        <v>15680.299325082764</v>
      </c>
      <c r="E180">
        <f t="shared" si="9"/>
        <v>-2635.299325082764</v>
      </c>
      <c r="G180">
        <v>1</v>
      </c>
      <c r="H180">
        <f t="shared" si="10"/>
        <v>179</v>
      </c>
      <c r="I180">
        <f t="shared" si="11"/>
        <v>9.4761601975708292</v>
      </c>
    </row>
    <row r="181" spans="1:9" ht="15.75" customHeight="1" x14ac:dyDescent="0.25">
      <c r="A181" s="1" t="s">
        <v>204</v>
      </c>
      <c r="B181" s="1">
        <v>180</v>
      </c>
      <c r="C181" s="1">
        <v>13153</v>
      </c>
      <c r="D181">
        <f t="shared" si="8"/>
        <v>16018.786357822497</v>
      </c>
      <c r="E181">
        <f t="shared" si="9"/>
        <v>-2865.7863578224969</v>
      </c>
      <c r="G181">
        <v>1</v>
      </c>
      <c r="H181">
        <f t="shared" si="10"/>
        <v>180</v>
      </c>
      <c r="I181">
        <f t="shared" si="11"/>
        <v>9.4844051484687792</v>
      </c>
    </row>
    <row r="182" spans="1:9" ht="15.75" customHeight="1" x14ac:dyDescent="0.25">
      <c r="A182" s="1" t="s">
        <v>205</v>
      </c>
      <c r="B182" s="1">
        <v>181</v>
      </c>
      <c r="C182" s="1">
        <v>13259</v>
      </c>
      <c r="D182">
        <f t="shared" si="8"/>
        <v>16364.580232667584</v>
      </c>
      <c r="E182">
        <f t="shared" si="9"/>
        <v>-3105.5802326675839</v>
      </c>
      <c r="G182">
        <v>1</v>
      </c>
      <c r="H182">
        <f t="shared" si="10"/>
        <v>181</v>
      </c>
      <c r="I182">
        <f t="shared" si="11"/>
        <v>9.4924318461147195</v>
      </c>
    </row>
    <row r="183" spans="1:9" ht="15.75" customHeight="1" x14ac:dyDescent="0.25">
      <c r="A183" s="1" t="s">
        <v>206</v>
      </c>
      <c r="B183" s="1">
        <v>182</v>
      </c>
      <c r="C183" s="1">
        <v>13391</v>
      </c>
      <c r="D183">
        <f t="shared" si="8"/>
        <v>16717.838680746212</v>
      </c>
      <c r="E183">
        <f t="shared" si="9"/>
        <v>-3326.838680746212</v>
      </c>
      <c r="G183">
        <v>1</v>
      </c>
      <c r="H183">
        <f t="shared" si="10"/>
        <v>182</v>
      </c>
      <c r="I183">
        <f t="shared" si="11"/>
        <v>9.5023381184955653</v>
      </c>
    </row>
    <row r="184" spans="1:9" ht="15.75" customHeight="1" x14ac:dyDescent="0.25">
      <c r="A184" s="1" t="s">
        <v>25</v>
      </c>
      <c r="B184" s="1">
        <v>183</v>
      </c>
      <c r="C184" s="1">
        <v>13518</v>
      </c>
      <c r="D184">
        <f t="shared" si="8"/>
        <v>17078.722838092322</v>
      </c>
      <c r="E184">
        <f t="shared" si="9"/>
        <v>-3560.7228380923225</v>
      </c>
      <c r="G184">
        <v>1</v>
      </c>
      <c r="H184">
        <f t="shared" si="10"/>
        <v>183</v>
      </c>
      <c r="I184">
        <f t="shared" si="11"/>
        <v>9.5117774096602989</v>
      </c>
    </row>
    <row r="185" spans="1:9" ht="15.75" customHeight="1" x14ac:dyDescent="0.25">
      <c r="A185" s="1" t="s">
        <v>26</v>
      </c>
      <c r="B185" s="1">
        <v>184</v>
      </c>
      <c r="C185" s="1">
        <v>13649</v>
      </c>
      <c r="D185">
        <f t="shared" si="8"/>
        <v>17447.397319146585</v>
      </c>
      <c r="E185">
        <f t="shared" si="9"/>
        <v>-3798.3973191465848</v>
      </c>
      <c r="G185">
        <v>1</v>
      </c>
      <c r="H185">
        <f t="shared" si="10"/>
        <v>184</v>
      </c>
      <c r="I185">
        <f t="shared" si="11"/>
        <v>9.5214215378561953</v>
      </c>
    </row>
    <row r="186" spans="1:9" ht="15.75" customHeight="1" x14ac:dyDescent="0.2">
      <c r="D186" s="3" t="s">
        <v>218</v>
      </c>
      <c r="E186">
        <f>SUMSQ(E2:E185)</f>
        <v>114285053.92621107</v>
      </c>
    </row>
    <row r="187" spans="1:9" ht="15.75" customHeight="1" x14ac:dyDescent="0.2">
      <c r="D187" s="3" t="s">
        <v>219</v>
      </c>
      <c r="E187">
        <f>E186^0.5</f>
        <v>10690.418790964695</v>
      </c>
    </row>
    <row r="188" spans="1:9" ht="15.75" customHeight="1" x14ac:dyDescent="0.2"/>
    <row r="189" spans="1:9" ht="15.75" customHeight="1" x14ac:dyDescent="0.2"/>
    <row r="190" spans="1:9" ht="15.75" customHeight="1" x14ac:dyDescent="0.2"/>
    <row r="191" spans="1:9" ht="15.75" customHeight="1" x14ac:dyDescent="0.2"/>
    <row r="192" spans="1:9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Mlineal</vt:lpstr>
      <vt:lpstr>Mcuadratico</vt:lpstr>
      <vt:lpstr>Sheet3</vt:lpstr>
      <vt:lpstr>Mexponencial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CORZO</cp:lastModifiedBy>
  <dcterms:modified xsi:type="dcterms:W3CDTF">2020-10-25T00:23:59Z</dcterms:modified>
</cp:coreProperties>
</file>