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z\Documents\UFM\PL\"/>
    </mc:Choice>
  </mc:AlternateContent>
  <xr:revisionPtr revIDLastSave="0" documentId="13_ncr:1_{875D3567-4DAC-4AD4-BA34-2E41C3891F60}" xr6:coauthVersionLast="46" xr6:coauthVersionMax="46" xr10:uidLastSave="{00000000-0000-0000-0000-000000000000}"/>
  <bookViews>
    <workbookView xWindow="1305" yWindow="1605" windowWidth="15375" windowHeight="7875" firstSheet="4" activeTab="7" xr2:uid="{89C162CA-5662-434F-9B83-FD22B6B1E5CD}"/>
  </bookViews>
  <sheets>
    <sheet name="Informe de respuestas P" sheetId="2" r:id="rId1"/>
    <sheet name="Informe de sensibilidad P" sheetId="3" r:id="rId2"/>
    <sheet name="Informe de límites P" sheetId="4" r:id="rId3"/>
    <sheet name="Informe de respuestas D" sheetId="5" r:id="rId4"/>
    <sheet name="Informe de sensibilidad D" sheetId="6" r:id="rId5"/>
    <sheet name="Informe de límites D" sheetId="7" r:id="rId6"/>
    <sheet name="Datos" sheetId="1" r:id="rId7"/>
    <sheet name="Simplex P" sheetId="8" r:id="rId8"/>
  </sheets>
  <definedNames>
    <definedName name="solver_adj" localSheetId="6" hidden="1">Datos!$B$14:$C$14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Datos!$D$18:$D$20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Datos!$F$15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hs1" localSheetId="6" hidden="1">Datos!$F$18:$F$20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ho" localSheetId="5" hidden="1">2</definedName>
    <definedName name="solver_sho" localSheetId="2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8" l="1"/>
  <c r="D28" i="8"/>
  <c r="G28" i="8"/>
  <c r="H28" i="8"/>
  <c r="C29" i="8"/>
  <c r="C27" i="8" s="1"/>
  <c r="D29" i="8"/>
  <c r="D27" i="8" s="1"/>
  <c r="E29" i="8"/>
  <c r="E28" i="8" s="1"/>
  <c r="F29" i="8"/>
  <c r="F28" i="8" s="1"/>
  <c r="G29" i="8"/>
  <c r="G27" i="8" s="1"/>
  <c r="H29" i="8"/>
  <c r="H27" i="8" s="1"/>
  <c r="C30" i="8"/>
  <c r="D30" i="8"/>
  <c r="G30" i="8"/>
  <c r="H30" i="8"/>
  <c r="B30" i="8"/>
  <c r="B29" i="8"/>
  <c r="B28" i="8"/>
  <c r="B27" i="8"/>
  <c r="B21" i="8"/>
  <c r="B22" i="8"/>
  <c r="E21" i="8"/>
  <c r="F21" i="8"/>
  <c r="C22" i="8"/>
  <c r="C21" i="8" s="1"/>
  <c r="D22" i="8"/>
  <c r="D21" i="8" s="1"/>
  <c r="E22" i="8"/>
  <c r="F22" i="8"/>
  <c r="G22" i="8"/>
  <c r="G21" i="8" s="1"/>
  <c r="H22" i="8"/>
  <c r="J22" i="8" s="1"/>
  <c r="E23" i="8"/>
  <c r="F23" i="8"/>
  <c r="C24" i="8"/>
  <c r="D24" i="8"/>
  <c r="E24" i="8"/>
  <c r="F24" i="8"/>
  <c r="G24" i="8"/>
  <c r="H24" i="8"/>
  <c r="K22" i="8"/>
  <c r="B24" i="8"/>
  <c r="J24" i="8"/>
  <c r="B23" i="8"/>
  <c r="J16" i="8"/>
  <c r="J15" i="8"/>
  <c r="M15" i="1"/>
  <c r="L19" i="1"/>
  <c r="L18" i="1"/>
  <c r="I18" i="1" a="1"/>
  <c r="I18" i="1" s="1"/>
  <c r="K18" i="1"/>
  <c r="I19" i="1"/>
  <c r="N18" i="1" a="1"/>
  <c r="N18" i="1" s="1"/>
  <c r="I15" i="1" a="1"/>
  <c r="I15" i="1" s="1"/>
  <c r="D19" i="1"/>
  <c r="D20" i="1"/>
  <c r="D18" i="1"/>
  <c r="F15" i="1"/>
  <c r="F27" i="8" l="1"/>
  <c r="E27" i="8"/>
  <c r="F30" i="8"/>
  <c r="E30" i="8"/>
  <c r="H23" i="8"/>
  <c r="D23" i="8"/>
  <c r="H21" i="8"/>
  <c r="G23" i="8"/>
  <c r="C23" i="8"/>
  <c r="J23" i="8"/>
  <c r="K19" i="1"/>
  <c r="J18" i="1"/>
  <c r="J19" i="1"/>
  <c r="N19" i="1"/>
  <c r="K15" i="1"/>
  <c r="J15" i="1"/>
</calcChain>
</file>

<file path=xl/sharedStrings.xml><?xml version="1.0" encoding="utf-8"?>
<sst xmlns="http://schemas.openxmlformats.org/spreadsheetml/2006/main" count="302" uniqueCount="121">
  <si>
    <t>Primal</t>
  </si>
  <si>
    <t>Variables</t>
  </si>
  <si>
    <t>Valores</t>
  </si>
  <si>
    <t>Coeficientes</t>
  </si>
  <si>
    <t>F.O</t>
  </si>
  <si>
    <t>Restricciones</t>
  </si>
  <si>
    <t>Fondos</t>
  </si>
  <si>
    <t>Riesgo max</t>
  </si>
  <si>
    <t>Max de US oil</t>
  </si>
  <si>
    <t>U</t>
  </si>
  <si>
    <t>H</t>
  </si>
  <si>
    <t>LI</t>
  </si>
  <si>
    <t>S</t>
  </si>
  <si>
    <t>LD</t>
  </si>
  <si>
    <t>&lt;=</t>
  </si>
  <si>
    <t>Dual</t>
  </si>
  <si>
    <t>&gt;=</t>
  </si>
  <si>
    <t>R. U</t>
  </si>
  <si>
    <t>R. H</t>
  </si>
  <si>
    <t>F</t>
  </si>
  <si>
    <t>R</t>
  </si>
  <si>
    <t>MU</t>
  </si>
  <si>
    <t>Microsoft Excel 16.0 Informe de respuestas</t>
  </si>
  <si>
    <t>Hoja de cálculo: [Libro1]Hoja1</t>
  </si>
  <si>
    <t>Informe creado: 16/03/2021 14:58:17</t>
  </si>
  <si>
    <t>Resultado: Solver encontró una solución. Se cumplen todas las restricciones y condiciones óptimas.</t>
  </si>
  <si>
    <t>Motor de Solver</t>
  </si>
  <si>
    <t>Motor: Simplex LP</t>
  </si>
  <si>
    <t>Tiempo de la solución: 0.609 segundos.</t>
  </si>
  <si>
    <t>Iteraciones: 2 Subproblemas: 0</t>
  </si>
  <si>
    <t>Opciones de Solver</t>
  </si>
  <si>
    <t>Tiempo máximo Ilimitado,  Iteraciones Ilimitado, Precision 0.000001, Usar escala automática</t>
  </si>
  <si>
    <t>Máximo de subproblemas Ilimitado, Máximo de soluciones de enteros Ilimitado, Tolerancia de enteros 1%,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</si>
  <si>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</si>
  <si>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</si>
  <si>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</si>
  <si>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</si>
  <si>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</si>
  <si>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</si>
  <si>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</si>
  <si>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Valor de la celda</t>
  </si>
  <si>
    <t>Fórmula</t>
  </si>
  <si>
    <t>Estado</t>
  </si>
  <si>
    <t>Demora</t>
  </si>
  <si>
    <t>$F$15</t>
  </si>
  <si>
    <t>Coeficientes F.O</t>
  </si>
  <si>
    <t>$B$14</t>
  </si>
  <si>
    <t>Valores U</t>
  </si>
  <si>
    <t>Continuar</t>
  </si>
  <si>
    <t>$C$14</t>
  </si>
  <si>
    <t>Valores H</t>
  </si>
  <si>
    <t>$D$18</t>
  </si>
  <si>
    <t>Fondos LI</t>
  </si>
  <si>
    <t>$D$18&lt;=$F$18</t>
  </si>
  <si>
    <t>Vinculante</t>
  </si>
  <si>
    <t>$D$19</t>
  </si>
  <si>
    <t>Riesgo max LI</t>
  </si>
  <si>
    <t>$D$19&lt;=$F$19</t>
  </si>
  <si>
    <t>$D$20</t>
  </si>
  <si>
    <t>Max de US oil LI</t>
  </si>
  <si>
    <t>$D$20&lt;=$F$20</t>
  </si>
  <si>
    <t>No vinculante</t>
  </si>
  <si>
    <t>Microsoft Excel 16.0 Informe de sensibilidad</t>
  </si>
  <si>
    <t>Informe creado: 16/03/2021 14:58:18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</si>
  <si>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</si>
  <si>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</si>
  <si>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</si>
  <si>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</si>
  <si>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</si>
  <si>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</si>
  <si>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</si>
  <si>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</si>
  <si>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</si>
  <si>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</si>
  <si>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</si>
  <si>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</si>
  <si>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</si>
  <si>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16.0 Informe de límites</t>
  </si>
  <si>
    <t>Informe creado: 16/03/2021 14:58:19</t>
  </si>
  <si>
    <t>Variable</t>
  </si>
  <si>
    <t>Inferior</t>
  </si>
  <si>
    <t>Límite</t>
  </si>
  <si>
    <t>Resultado</t>
  </si>
  <si>
    <t>Superior</t>
  </si>
  <si>
    <t>F. Obj</t>
  </si>
  <si>
    <t>Informe creado: 16/03/2021 15:03:09</t>
  </si>
  <si>
    <t>Tiempo de la solución: 0.078 segundos.</t>
  </si>
  <si>
    <t>Iteraciones: 4 Subproblemas: 0</t>
  </si>
  <si>
    <t>Celda objetivo (Mín)</t>
  </si>
  <si>
    <t>$M$15</t>
  </si>
  <si>
    <t>Coeficientes F. Obj</t>
  </si>
  <si>
    <t>$I$14</t>
  </si>
  <si>
    <t>Valores F</t>
  </si>
  <si>
    <t>$J$14</t>
  </si>
  <si>
    <t>Valores R</t>
  </si>
  <si>
    <t>$K$14</t>
  </si>
  <si>
    <t>Valores MU</t>
  </si>
  <si>
    <t>$L$18</t>
  </si>
  <si>
    <t>R. U LI</t>
  </si>
  <si>
    <t>$L$18&gt;=$N$18</t>
  </si>
  <si>
    <t>$L$19</t>
  </si>
  <si>
    <t>R. H LI</t>
  </si>
  <si>
    <t>$L$19&gt;=$N$19</t>
  </si>
  <si>
    <t>Informe creado: 16/03/2021 15:03:10</t>
  </si>
  <si>
    <t>#N/D</t>
  </si>
  <si>
    <t>Z</t>
  </si>
  <si>
    <t>S1</t>
  </si>
  <si>
    <t>S2</t>
  </si>
  <si>
    <t>S3</t>
  </si>
  <si>
    <t>=</t>
  </si>
  <si>
    <t>VB</t>
  </si>
  <si>
    <t>Z=0</t>
  </si>
  <si>
    <t>s1=80000</t>
  </si>
  <si>
    <t>S2=700</t>
  </si>
  <si>
    <t>S3=1000</t>
  </si>
  <si>
    <t>Z=8000</t>
  </si>
  <si>
    <t>H=1600</t>
  </si>
  <si>
    <t>Z=8400</t>
  </si>
  <si>
    <t>H=1200</t>
  </si>
  <si>
    <t>U=800</t>
  </si>
  <si>
    <t>S3=200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</si>
</sst>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5" xfId="0" applyFill="1" applyBorder="1" applyAlignment="1"/>
    <xf numFmtId="0" fontId="2" fillId="0" borderId="14" xfId="0" applyFont="1" applyFill="1" applyBorder="1" applyAlignment="1">
      <alignment horizontal="center"/>
    </xf>
    <xf numFmtId="0" fontId="0" fillId="0" borderId="16" xfId="0" applyFill="1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quotePrefix="1" applyBorder="1"/>
    <xf numFmtId="0" fontId="0" fillId="0" borderId="8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 applyBorder="1"/>
    <xf numFmtId="0" fontId="0" fillId="3" borderId="0" xfId="0" applyFill="1" applyBorder="1"/>
    <xf numFmtId="0" fontId="0" fillId="0" borderId="3" xfId="0" quotePrefix="1" applyBorder="1"/>
    <xf numFmtId="0" fontId="0" fillId="2" borderId="2" xfId="0" applyFill="1" applyBorder="1"/>
    <xf numFmtId="0" fontId="0" fillId="0" borderId="0" xfId="0" applyFill="1" applyBorder="1"/>
    <xf numFmtId="0" fontId="0" fillId="4" borderId="2" xfId="0" applyFill="1" applyBorder="1"/>
    <xf numFmtId="0" fontId="0" fillId="5" borderId="3" xfId="0" quotePrefix="1" applyFill="1" applyBorder="1"/>
    <xf numFmtId="0" fontId="0" fillId="5" borderId="5" xfId="0" quotePrefix="1" applyFill="1" applyBorder="1"/>
    <xf numFmtId="0" fontId="0" fillId="5" borderId="5" xfId="0" applyFill="1" applyBorder="1"/>
    <xf numFmtId="0" fontId="0" fillId="5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302193</xdr:colOff>
      <xdr:row>10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C611F1-4AB3-4510-BFFD-71DFE558D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69443" cy="1990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397443</xdr:colOff>
      <xdr:row>10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79DFF4-8BC7-4497-99DD-F31BB6C25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69443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8100-DB25-47B0-A399-142711DA2A15}">
  <dimension ref="A1:G29"/>
  <sheetViews>
    <sheetView showGridLines="0" workbookViewId="0"/>
  </sheetViews>
  <sheetFormatPr baseColWidth="10" defaultRowHeight="15" x14ac:dyDescent="0.25"/>
  <cols>
    <col min="1" max="1" width="2.28515625" customWidth="1"/>
    <col min="2" max="2" width="6.28515625" bestFit="1" customWidth="1"/>
    <col min="3" max="4" width="15.5703125" bestFit="1" customWidth="1"/>
    <col min="5" max="6" width="13.28515625" bestFit="1" customWidth="1"/>
    <col min="7" max="7" width="8" bestFit="1" customWidth="1"/>
  </cols>
  <sheetData>
    <row r="1" spans="1:5" x14ac:dyDescent="0.25">
      <c r="A1" s="10" t="s">
        <v>22</v>
      </c>
    </row>
    <row r="2" spans="1:5" x14ac:dyDescent="0.25">
      <c r="A2" s="10" t="s">
        <v>23</v>
      </c>
    </row>
    <row r="3" spans="1:5" x14ac:dyDescent="0.25">
      <c r="A3" s="10" t="s">
        <v>24</v>
      </c>
    </row>
    <row r="4" spans="1:5" x14ac:dyDescent="0.25">
      <c r="A4" s="10" t="s">
        <v>25</v>
      </c>
    </row>
    <row r="5" spans="1:5" x14ac:dyDescent="0.25">
      <c r="A5" s="10" t="s">
        <v>26</v>
      </c>
    </row>
    <row r="6" spans="1:5" x14ac:dyDescent="0.25">
      <c r="A6" s="10"/>
      <c r="B6" t="s">
        <v>27</v>
      </c>
    </row>
    <row r="7" spans="1:5" x14ac:dyDescent="0.25">
      <c r="A7" s="10"/>
      <c r="B7" t="s">
        <v>28</v>
      </c>
    </row>
    <row r="8" spans="1:5" x14ac:dyDescent="0.25">
      <c r="A8" s="10"/>
      <c r="B8" t="s">
        <v>29</v>
      </c>
    </row>
    <row r="9" spans="1:5" x14ac:dyDescent="0.25">
      <c r="A9" s="10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5.75" thickBot="1" x14ac:dyDescent="0.3">
      <c r="A14" t="s">
        <v>33</v>
      </c>
    </row>
    <row r="15" spans="1:5" ht="15.75" thickBot="1" x14ac:dyDescent="0.3">
      <c r="B15" s="12" t="s">
        <v>34</v>
      </c>
      <c r="C15" s="12" t="s">
        <v>35</v>
      </c>
      <c r="D15" s="12" t="s">
        <v>36</v>
      </c>
      <c r="E15" s="12" t="s">
        <v>37</v>
      </c>
    </row>
    <row r="16" spans="1:5" ht="15.75" thickBot="1" x14ac:dyDescent="0.3">
      <c r="B16" s="11" t="s">
        <v>44</v>
      </c>
      <c r="C16" s="11" t="s">
        <v>45</v>
      </c>
      <c r="D16" s="14">
        <v>8</v>
      </c>
      <c r="E16" s="14">
        <v>8400</v>
      </c>
    </row>
    <row r="19" spans="1:7" ht="15.75" thickBot="1" x14ac:dyDescent="0.3">
      <c r="A19" t="s">
        <v>38</v>
      </c>
    </row>
    <row r="20" spans="1:7" ht="15.75" thickBot="1" x14ac:dyDescent="0.3">
      <c r="B20" s="12" t="s">
        <v>34</v>
      </c>
      <c r="C20" s="12" t="s">
        <v>35</v>
      </c>
      <c r="D20" s="12" t="s">
        <v>36</v>
      </c>
      <c r="E20" s="12" t="s">
        <v>37</v>
      </c>
      <c r="F20" s="12" t="s">
        <v>39</v>
      </c>
    </row>
    <row r="21" spans="1:7" x14ac:dyDescent="0.25">
      <c r="B21" s="13" t="s">
        <v>46</v>
      </c>
      <c r="C21" s="13" t="s">
        <v>47</v>
      </c>
      <c r="D21" s="15">
        <v>1</v>
      </c>
      <c r="E21" s="15">
        <v>800</v>
      </c>
      <c r="F21" s="13" t="s">
        <v>48</v>
      </c>
    </row>
    <row r="22" spans="1:7" ht="15.75" thickBot="1" x14ac:dyDescent="0.3">
      <c r="B22" s="11" t="s">
        <v>49</v>
      </c>
      <c r="C22" s="11" t="s">
        <v>50</v>
      </c>
      <c r="D22" s="14">
        <v>1</v>
      </c>
      <c r="E22" s="14">
        <v>1200</v>
      </c>
      <c r="F22" s="11" t="s">
        <v>48</v>
      </c>
    </row>
    <row r="25" spans="1:7" ht="15.75" thickBot="1" x14ac:dyDescent="0.3">
      <c r="A25" t="s">
        <v>5</v>
      </c>
    </row>
    <row r="26" spans="1:7" ht="15.75" thickBot="1" x14ac:dyDescent="0.3">
      <c r="B26" s="12" t="s">
        <v>34</v>
      </c>
      <c r="C26" s="12" t="s">
        <v>35</v>
      </c>
      <c r="D26" s="12" t="s">
        <v>40</v>
      </c>
      <c r="E26" s="12" t="s">
        <v>41</v>
      </c>
      <c r="F26" s="12" t="s">
        <v>42</v>
      </c>
      <c r="G26" s="12" t="s">
        <v>43</v>
      </c>
    </row>
    <row r="27" spans="1:7" x14ac:dyDescent="0.25">
      <c r="B27" s="13" t="s">
        <v>51</v>
      </c>
      <c r="C27" s="13" t="s">
        <v>52</v>
      </c>
      <c r="D27" s="15">
        <v>80000</v>
      </c>
      <c r="E27" s="13" t="s">
        <v>53</v>
      </c>
      <c r="F27" s="13" t="s">
        <v>54</v>
      </c>
      <c r="G27" s="13">
        <v>0</v>
      </c>
    </row>
    <row r="28" spans="1:7" x14ac:dyDescent="0.25">
      <c r="B28" s="13" t="s">
        <v>55</v>
      </c>
      <c r="C28" s="13" t="s">
        <v>56</v>
      </c>
      <c r="D28" s="15">
        <v>700</v>
      </c>
      <c r="E28" s="13" t="s">
        <v>57</v>
      </c>
      <c r="F28" s="13" t="s">
        <v>54</v>
      </c>
      <c r="G28" s="13">
        <v>0</v>
      </c>
    </row>
    <row r="29" spans="1:7" ht="15.75" thickBot="1" x14ac:dyDescent="0.3">
      <c r="B29" s="11" t="s">
        <v>58</v>
      </c>
      <c r="C29" s="11" t="s">
        <v>59</v>
      </c>
      <c r="D29" s="14">
        <v>800</v>
      </c>
      <c r="E29" s="11" t="s">
        <v>60</v>
      </c>
      <c r="F29" s="11" t="s">
        <v>61</v>
      </c>
      <c r="G29" s="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3E96-5BFE-4E15-9E3A-14C012678563}">
  <dimension ref="A1:H17"/>
  <sheetViews>
    <sheetView showGridLines="0" workbookViewId="0">
      <selection activeCell="E15" sqref="E15:E16"/>
    </sheetView>
  </sheetViews>
  <sheetFormatPr baseColWidth="10" defaultRowHeight="15" x14ac:dyDescent="0.25"/>
  <cols>
    <col min="1" max="1" width="2.28515625" customWidth="1"/>
    <col min="2" max="2" width="6.28515625" bestFit="1" customWidth="1"/>
    <col min="3" max="3" width="14.7109375" bestFit="1" customWidth="1"/>
    <col min="4" max="4" width="6" bestFit="1" customWidth="1"/>
    <col min="5" max="5" width="12" bestFit="1" customWidth="1"/>
    <col min="6" max="6" width="12.85546875" bestFit="1" customWidth="1"/>
    <col min="7" max="8" width="10.5703125" bestFit="1" customWidth="1"/>
  </cols>
  <sheetData>
    <row r="1" spans="1:8" x14ac:dyDescent="0.25">
      <c r="A1" s="10" t="s">
        <v>62</v>
      </c>
    </row>
    <row r="2" spans="1:8" x14ac:dyDescent="0.25">
      <c r="A2" s="10" t="s">
        <v>23</v>
      </c>
    </row>
    <row r="3" spans="1:8" x14ac:dyDescent="0.25">
      <c r="A3" s="10" t="s">
        <v>63</v>
      </c>
    </row>
    <row r="6" spans="1:8" ht="15.75" thickBot="1" x14ac:dyDescent="0.3">
      <c r="A6" t="s">
        <v>38</v>
      </c>
    </row>
    <row r="7" spans="1:8" x14ac:dyDescent="0.25">
      <c r="B7" s="16"/>
      <c r="C7" s="16"/>
      <c r="D7" s="16" t="s">
        <v>64</v>
      </c>
      <c r="E7" s="16" t="s">
        <v>66</v>
      </c>
      <c r="F7" s="16" t="s">
        <v>68</v>
      </c>
      <c r="G7" s="16" t="s">
        <v>70</v>
      </c>
      <c r="H7" s="16" t="s">
        <v>70</v>
      </c>
    </row>
    <row r="8" spans="1:8" ht="15.75" thickBot="1" x14ac:dyDescent="0.3">
      <c r="B8" s="17" t="s">
        <v>34</v>
      </c>
      <c r="C8" s="17" t="s">
        <v>35</v>
      </c>
      <c r="D8" s="17" t="s">
        <v>65</v>
      </c>
      <c r="E8" s="17" t="s">
        <v>67</v>
      </c>
      <c r="F8" s="17" t="s">
        <v>69</v>
      </c>
      <c r="G8" s="17" t="s">
        <v>71</v>
      </c>
      <c r="H8" s="17" t="s">
        <v>72</v>
      </c>
    </row>
    <row r="9" spans="1:8" x14ac:dyDescent="0.25">
      <c r="B9" s="13" t="s">
        <v>46</v>
      </c>
      <c r="C9" s="13" t="s">
        <v>47</v>
      </c>
      <c r="D9" s="13">
        <v>800</v>
      </c>
      <c r="E9" s="13">
        <v>0</v>
      </c>
      <c r="F9" s="13">
        <v>3</v>
      </c>
      <c r="G9" s="13">
        <v>7.0000000000000009</v>
      </c>
      <c r="H9" s="13">
        <v>0.5</v>
      </c>
    </row>
    <row r="10" spans="1:8" ht="15.75" thickBot="1" x14ac:dyDescent="0.3">
      <c r="B10" s="11" t="s">
        <v>49</v>
      </c>
      <c r="C10" s="11" t="s">
        <v>50</v>
      </c>
      <c r="D10" s="11">
        <v>1200</v>
      </c>
      <c r="E10" s="11">
        <v>0</v>
      </c>
      <c r="F10" s="11">
        <v>5</v>
      </c>
      <c r="G10" s="11">
        <v>1</v>
      </c>
      <c r="H10" s="11">
        <v>3.5000000000000004</v>
      </c>
    </row>
    <row r="12" spans="1:8" ht="15.75" thickBot="1" x14ac:dyDescent="0.3">
      <c r="A12" t="s">
        <v>5</v>
      </c>
    </row>
    <row r="13" spans="1:8" x14ac:dyDescent="0.25">
      <c r="B13" s="16"/>
      <c r="C13" s="16"/>
      <c r="D13" s="16" t="s">
        <v>64</v>
      </c>
      <c r="E13" s="16" t="s">
        <v>73</v>
      </c>
      <c r="F13" s="16" t="s">
        <v>75</v>
      </c>
      <c r="G13" s="16" t="s">
        <v>70</v>
      </c>
      <c r="H13" s="16" t="s">
        <v>70</v>
      </c>
    </row>
    <row r="14" spans="1:8" ht="15.75" thickBot="1" x14ac:dyDescent="0.3">
      <c r="B14" s="17" t="s">
        <v>34</v>
      </c>
      <c r="C14" s="17" t="s">
        <v>35</v>
      </c>
      <c r="D14" s="17" t="s">
        <v>65</v>
      </c>
      <c r="E14" s="17" t="s">
        <v>74</v>
      </c>
      <c r="F14" s="17" t="s">
        <v>76</v>
      </c>
      <c r="G14" s="17" t="s">
        <v>71</v>
      </c>
      <c r="H14" s="17" t="s">
        <v>72</v>
      </c>
    </row>
    <row r="15" spans="1:8" x14ac:dyDescent="0.25">
      <c r="B15" s="13" t="s">
        <v>51</v>
      </c>
      <c r="C15" s="13" t="s">
        <v>52</v>
      </c>
      <c r="D15" s="13">
        <v>80000</v>
      </c>
      <c r="E15" s="13">
        <v>9.3333333333333338E-2</v>
      </c>
      <c r="F15" s="13">
        <v>80000</v>
      </c>
      <c r="G15" s="13">
        <v>60000.000000000007</v>
      </c>
      <c r="H15" s="13">
        <v>15000.000000000002</v>
      </c>
    </row>
    <row r="16" spans="1:8" x14ac:dyDescent="0.25">
      <c r="B16" s="13" t="s">
        <v>55</v>
      </c>
      <c r="C16" s="13" t="s">
        <v>56</v>
      </c>
      <c r="D16" s="13">
        <v>700</v>
      </c>
      <c r="E16" s="13">
        <v>1.3333333333333333</v>
      </c>
      <c r="F16" s="13">
        <v>700</v>
      </c>
      <c r="G16" s="13">
        <v>75</v>
      </c>
      <c r="H16" s="13">
        <v>300</v>
      </c>
    </row>
    <row r="17" spans="2:8" ht="15.75" thickBot="1" x14ac:dyDescent="0.3">
      <c r="B17" s="11" t="s">
        <v>58</v>
      </c>
      <c r="C17" s="11" t="s">
        <v>59</v>
      </c>
      <c r="D17" s="11">
        <v>800</v>
      </c>
      <c r="E17" s="11">
        <v>0</v>
      </c>
      <c r="F17" s="11">
        <v>1000</v>
      </c>
      <c r="G17" s="11">
        <v>1E+30</v>
      </c>
      <c r="H17" s="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3630-3A59-4506-A4F0-A92A297D99DF}">
  <dimension ref="A1:J14"/>
  <sheetViews>
    <sheetView showGridLines="0" workbookViewId="0">
      <selection activeCell="Q17" sqref="Q17"/>
    </sheetView>
  </sheetViews>
  <sheetFormatPr baseColWidth="10" defaultRowHeight="15" x14ac:dyDescent="0.25"/>
  <cols>
    <col min="1" max="1" width="2.28515625" customWidth="1"/>
    <col min="2" max="2" width="6" bestFit="1" customWidth="1"/>
    <col min="3" max="3" width="8.42578125" bestFit="1" customWidth="1"/>
    <col min="4" max="4" width="5.7109375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10" t="s">
        <v>77</v>
      </c>
    </row>
    <row r="2" spans="1:10" x14ac:dyDescent="0.25">
      <c r="A2" s="10" t="s">
        <v>23</v>
      </c>
    </row>
    <row r="3" spans="1:10" x14ac:dyDescent="0.25">
      <c r="A3" s="10" t="s">
        <v>78</v>
      </c>
    </row>
    <row r="5" spans="1:10" ht="15.75" thickBot="1" x14ac:dyDescent="0.3"/>
    <row r="6" spans="1:10" x14ac:dyDescent="0.25">
      <c r="B6" s="16"/>
      <c r="C6" s="16" t="s">
        <v>68</v>
      </c>
      <c r="D6" s="16"/>
    </row>
    <row r="7" spans="1:10" ht="15.75" thickBot="1" x14ac:dyDescent="0.3">
      <c r="B7" s="17" t="s">
        <v>34</v>
      </c>
      <c r="C7" s="17" t="s">
        <v>35</v>
      </c>
      <c r="D7" s="17" t="s">
        <v>65</v>
      </c>
    </row>
    <row r="8" spans="1:10" ht="15.75" thickBot="1" x14ac:dyDescent="0.3">
      <c r="B8" s="11" t="s">
        <v>44</v>
      </c>
      <c r="C8" s="11" t="s">
        <v>45</v>
      </c>
      <c r="D8" s="14">
        <v>8400</v>
      </c>
    </row>
    <row r="10" spans="1:10" ht="15.75" thickBot="1" x14ac:dyDescent="0.3"/>
    <row r="11" spans="1:10" x14ac:dyDescent="0.25">
      <c r="B11" s="16"/>
      <c r="C11" s="16" t="s">
        <v>79</v>
      </c>
      <c r="D11" s="16"/>
      <c r="F11" s="16" t="s">
        <v>80</v>
      </c>
      <c r="G11" s="16" t="s">
        <v>68</v>
      </c>
      <c r="I11" s="16" t="s">
        <v>83</v>
      </c>
      <c r="J11" s="16" t="s">
        <v>68</v>
      </c>
    </row>
    <row r="12" spans="1:10" ht="15.75" thickBot="1" x14ac:dyDescent="0.3">
      <c r="B12" s="17" t="s">
        <v>34</v>
      </c>
      <c r="C12" s="17" t="s">
        <v>35</v>
      </c>
      <c r="D12" s="17" t="s">
        <v>65</v>
      </c>
      <c r="F12" s="17" t="s">
        <v>81</v>
      </c>
      <c r="G12" s="17" t="s">
        <v>82</v>
      </c>
      <c r="I12" s="17" t="s">
        <v>81</v>
      </c>
      <c r="J12" s="17" t="s">
        <v>82</v>
      </c>
    </row>
    <row r="13" spans="1:10" x14ac:dyDescent="0.25">
      <c r="B13" s="13" t="s">
        <v>46</v>
      </c>
      <c r="C13" s="13" t="s">
        <v>47</v>
      </c>
      <c r="D13" s="15">
        <v>800</v>
      </c>
      <c r="F13" s="15">
        <v>0</v>
      </c>
      <c r="G13" s="15">
        <v>6000</v>
      </c>
      <c r="I13" s="15">
        <v>800</v>
      </c>
      <c r="J13" s="15">
        <v>8400</v>
      </c>
    </row>
    <row r="14" spans="1:10" ht="15.75" thickBot="1" x14ac:dyDescent="0.3">
      <c r="B14" s="11" t="s">
        <v>49</v>
      </c>
      <c r="C14" s="11" t="s">
        <v>50</v>
      </c>
      <c r="D14" s="14">
        <v>1200</v>
      </c>
      <c r="F14" s="14">
        <v>0</v>
      </c>
      <c r="G14" s="14">
        <v>2400</v>
      </c>
      <c r="I14" s="14">
        <v>1200</v>
      </c>
      <c r="J14" s="14">
        <v>8400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88C7-F942-498A-970E-D1CEA6F567AA}">
  <dimension ref="A1:G29"/>
  <sheetViews>
    <sheetView showGridLines="0" topLeftCell="A10" workbookViewId="0"/>
  </sheetViews>
  <sheetFormatPr baseColWidth="10" defaultRowHeight="15" x14ac:dyDescent="0.25"/>
  <cols>
    <col min="1" max="1" width="2.28515625" customWidth="1"/>
    <col min="2" max="2" width="6" bestFit="1" customWidth="1"/>
    <col min="3" max="3" width="17.85546875" bestFit="1" customWidth="1"/>
    <col min="4" max="4" width="15.5703125" bestFit="1" customWidth="1"/>
    <col min="5" max="5" width="13.28515625" bestFit="1" customWidth="1"/>
    <col min="6" max="6" width="10.5703125" bestFit="1" customWidth="1"/>
    <col min="7" max="7" width="8" bestFit="1" customWidth="1"/>
  </cols>
  <sheetData>
    <row r="1" spans="1:5" x14ac:dyDescent="0.25">
      <c r="A1" s="10" t="s">
        <v>22</v>
      </c>
    </row>
    <row r="2" spans="1:5" x14ac:dyDescent="0.25">
      <c r="A2" s="10" t="s">
        <v>23</v>
      </c>
    </row>
    <row r="3" spans="1:5" x14ac:dyDescent="0.25">
      <c r="A3" s="10" t="s">
        <v>85</v>
      </c>
    </row>
    <row r="4" spans="1:5" x14ac:dyDescent="0.25">
      <c r="A4" s="10" t="s">
        <v>25</v>
      </c>
    </row>
    <row r="5" spans="1:5" x14ac:dyDescent="0.25">
      <c r="A5" s="10" t="s">
        <v>26</v>
      </c>
    </row>
    <row r="6" spans="1:5" x14ac:dyDescent="0.25">
      <c r="A6" s="10"/>
      <c r="B6" t="s">
        <v>27</v>
      </c>
    </row>
    <row r="7" spans="1:5" x14ac:dyDescent="0.25">
      <c r="A7" s="10"/>
      <c r="B7" t="s">
        <v>86</v>
      </c>
    </row>
    <row r="8" spans="1:5" x14ac:dyDescent="0.25">
      <c r="A8" s="10"/>
      <c r="B8" t="s">
        <v>87</v>
      </c>
    </row>
    <row r="9" spans="1:5" x14ac:dyDescent="0.25">
      <c r="A9" s="10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5.75" thickBot="1" x14ac:dyDescent="0.3">
      <c r="A14" t="s">
        <v>88</v>
      </c>
    </row>
    <row r="15" spans="1:5" ht="15.75" thickBot="1" x14ac:dyDescent="0.3">
      <c r="B15" s="12" t="s">
        <v>34</v>
      </c>
      <c r="C15" s="12" t="s">
        <v>35</v>
      </c>
      <c r="D15" s="12" t="s">
        <v>36</v>
      </c>
      <c r="E15" s="12" t="s">
        <v>37</v>
      </c>
    </row>
    <row r="16" spans="1:5" ht="15.75" thickBot="1" x14ac:dyDescent="0.3">
      <c r="B16" s="11" t="s">
        <v>89</v>
      </c>
      <c r="C16" s="11" t="s">
        <v>90</v>
      </c>
      <c r="D16" s="14">
        <v>81700</v>
      </c>
      <c r="E16" s="14">
        <v>8400</v>
      </c>
    </row>
    <row r="19" spans="1:7" ht="15.75" thickBot="1" x14ac:dyDescent="0.3">
      <c r="A19" t="s">
        <v>38</v>
      </c>
    </row>
    <row r="20" spans="1:7" ht="15.75" thickBot="1" x14ac:dyDescent="0.3">
      <c r="B20" s="12" t="s">
        <v>34</v>
      </c>
      <c r="C20" s="12" t="s">
        <v>35</v>
      </c>
      <c r="D20" s="12" t="s">
        <v>36</v>
      </c>
      <c r="E20" s="12" t="s">
        <v>37</v>
      </c>
      <c r="F20" s="12" t="s">
        <v>39</v>
      </c>
    </row>
    <row r="21" spans="1:7" x14ac:dyDescent="0.25">
      <c r="B21" s="13" t="s">
        <v>91</v>
      </c>
      <c r="C21" s="13" t="s">
        <v>92</v>
      </c>
      <c r="D21" s="15">
        <v>1</v>
      </c>
      <c r="E21" s="15">
        <v>9.3333333333333338E-2</v>
      </c>
      <c r="F21" s="13" t="s">
        <v>48</v>
      </c>
    </row>
    <row r="22" spans="1:7" x14ac:dyDescent="0.25">
      <c r="B22" s="13" t="s">
        <v>93</v>
      </c>
      <c r="C22" s="13" t="s">
        <v>94</v>
      </c>
      <c r="D22" s="15">
        <v>1</v>
      </c>
      <c r="E22" s="15">
        <v>1.3333333333333333</v>
      </c>
      <c r="F22" s="13" t="s">
        <v>48</v>
      </c>
    </row>
    <row r="23" spans="1:7" ht="15.75" thickBot="1" x14ac:dyDescent="0.3">
      <c r="B23" s="11" t="s">
        <v>95</v>
      </c>
      <c r="C23" s="11" t="s">
        <v>96</v>
      </c>
      <c r="D23" s="14">
        <v>1</v>
      </c>
      <c r="E23" s="14">
        <v>0</v>
      </c>
      <c r="F23" s="11" t="s">
        <v>48</v>
      </c>
    </row>
    <row r="26" spans="1:7" ht="15.75" thickBot="1" x14ac:dyDescent="0.3">
      <c r="A26" t="s">
        <v>5</v>
      </c>
    </row>
    <row r="27" spans="1:7" ht="15.75" thickBot="1" x14ac:dyDescent="0.3">
      <c r="B27" s="12" t="s">
        <v>34</v>
      </c>
      <c r="C27" s="12" t="s">
        <v>35</v>
      </c>
      <c r="D27" s="12" t="s">
        <v>40</v>
      </c>
      <c r="E27" s="12" t="s">
        <v>41</v>
      </c>
      <c r="F27" s="12" t="s">
        <v>42</v>
      </c>
      <c r="G27" s="12" t="s">
        <v>43</v>
      </c>
    </row>
    <row r="28" spans="1:7" x14ac:dyDescent="0.25">
      <c r="B28" s="13" t="s">
        <v>97</v>
      </c>
      <c r="C28" s="13" t="s">
        <v>98</v>
      </c>
      <c r="D28" s="15">
        <v>3</v>
      </c>
      <c r="E28" s="13" t="s">
        <v>99</v>
      </c>
      <c r="F28" s="13" t="s">
        <v>54</v>
      </c>
      <c r="G28" s="15">
        <v>0</v>
      </c>
    </row>
    <row r="29" spans="1:7" ht="15.75" thickBot="1" x14ac:dyDescent="0.3">
      <c r="B29" s="11" t="s">
        <v>100</v>
      </c>
      <c r="C29" s="11" t="s">
        <v>101</v>
      </c>
      <c r="D29" s="14">
        <v>5</v>
      </c>
      <c r="E29" s="11" t="s">
        <v>102</v>
      </c>
      <c r="F29" s="11" t="s">
        <v>54</v>
      </c>
      <c r="G29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D12F-6CB0-419D-AEDE-4660E915442D}">
  <dimension ref="A1:H17"/>
  <sheetViews>
    <sheetView showGridLines="0" workbookViewId="0">
      <selection activeCell="E16" sqref="E16:E17"/>
    </sheetView>
  </sheetViews>
  <sheetFormatPr baseColWidth="10" defaultRowHeight="15" x14ac:dyDescent="0.25"/>
  <cols>
    <col min="1" max="1" width="2.28515625" customWidth="1"/>
    <col min="2" max="2" width="6.140625" bestFit="1" customWidth="1"/>
    <col min="3" max="3" width="11.140625" bestFit="1" customWidth="1"/>
    <col min="4" max="4" width="12" bestFit="1" customWidth="1"/>
    <col min="5" max="5" width="9.28515625" bestFit="1" customWidth="1"/>
    <col min="6" max="6" width="12.85546875" bestFit="1" customWidth="1"/>
    <col min="7" max="8" width="10.5703125" bestFit="1" customWidth="1"/>
  </cols>
  <sheetData>
    <row r="1" spans="1:8" x14ac:dyDescent="0.25">
      <c r="A1" s="10" t="s">
        <v>62</v>
      </c>
    </row>
    <row r="2" spans="1:8" x14ac:dyDescent="0.25">
      <c r="A2" s="10" t="s">
        <v>23</v>
      </c>
    </row>
    <row r="3" spans="1:8" x14ac:dyDescent="0.25">
      <c r="A3" s="10" t="s">
        <v>85</v>
      </c>
    </row>
    <row r="6" spans="1:8" ht="15.75" thickBot="1" x14ac:dyDescent="0.3">
      <c r="A6" t="s">
        <v>38</v>
      </c>
    </row>
    <row r="7" spans="1:8" x14ac:dyDescent="0.25">
      <c r="B7" s="16"/>
      <c r="C7" s="16"/>
      <c r="D7" s="16" t="s">
        <v>64</v>
      </c>
      <c r="E7" s="16" t="s">
        <v>66</v>
      </c>
      <c r="F7" s="16" t="s">
        <v>68</v>
      </c>
      <c r="G7" s="16" t="s">
        <v>70</v>
      </c>
      <c r="H7" s="16" t="s">
        <v>70</v>
      </c>
    </row>
    <row r="8" spans="1:8" ht="15.75" thickBot="1" x14ac:dyDescent="0.3">
      <c r="B8" s="17" t="s">
        <v>34</v>
      </c>
      <c r="C8" s="17" t="s">
        <v>35</v>
      </c>
      <c r="D8" s="17" t="s">
        <v>65</v>
      </c>
      <c r="E8" s="17" t="s">
        <v>67</v>
      </c>
      <c r="F8" s="17" t="s">
        <v>69</v>
      </c>
      <c r="G8" s="17" t="s">
        <v>71</v>
      </c>
      <c r="H8" s="17" t="s">
        <v>72</v>
      </c>
    </row>
    <row r="9" spans="1:8" x14ac:dyDescent="0.25">
      <c r="B9" s="13" t="s">
        <v>91</v>
      </c>
      <c r="C9" s="13" t="s">
        <v>92</v>
      </c>
      <c r="D9" s="13">
        <v>9.3333333333333338E-2</v>
      </c>
      <c r="E9" s="13">
        <v>0</v>
      </c>
      <c r="F9" s="13">
        <v>80000</v>
      </c>
      <c r="G9" s="13">
        <v>59999.999999999985</v>
      </c>
      <c r="H9" s="13">
        <v>14999.999999999996</v>
      </c>
    </row>
    <row r="10" spans="1:8" x14ac:dyDescent="0.25">
      <c r="B10" s="13" t="s">
        <v>93</v>
      </c>
      <c r="C10" s="13" t="s">
        <v>94</v>
      </c>
      <c r="D10" s="13">
        <v>1.3333333333333333</v>
      </c>
      <c r="E10" s="13">
        <v>0</v>
      </c>
      <c r="F10" s="13">
        <v>700</v>
      </c>
      <c r="G10" s="13">
        <v>75</v>
      </c>
      <c r="H10" s="13">
        <v>300</v>
      </c>
    </row>
    <row r="11" spans="1:8" ht="15.75" thickBot="1" x14ac:dyDescent="0.3">
      <c r="B11" s="11" t="s">
        <v>95</v>
      </c>
      <c r="C11" s="11" t="s">
        <v>96</v>
      </c>
      <c r="D11" s="11">
        <v>0</v>
      </c>
      <c r="E11" s="11">
        <v>200</v>
      </c>
      <c r="F11" s="11">
        <v>1000</v>
      </c>
      <c r="G11" s="11">
        <v>1E+30</v>
      </c>
      <c r="H11" s="11">
        <v>200</v>
      </c>
    </row>
    <row r="13" spans="1:8" ht="15.75" thickBot="1" x14ac:dyDescent="0.3">
      <c r="A13" t="s">
        <v>5</v>
      </c>
    </row>
    <row r="14" spans="1:8" x14ac:dyDescent="0.25">
      <c r="B14" s="16"/>
      <c r="C14" s="16"/>
      <c r="D14" s="16" t="s">
        <v>64</v>
      </c>
      <c r="E14" s="16" t="s">
        <v>73</v>
      </c>
      <c r="F14" s="16" t="s">
        <v>75</v>
      </c>
      <c r="G14" s="16" t="s">
        <v>70</v>
      </c>
      <c r="H14" s="16" t="s">
        <v>70</v>
      </c>
    </row>
    <row r="15" spans="1:8" ht="15.75" thickBot="1" x14ac:dyDescent="0.3">
      <c r="B15" s="17" t="s">
        <v>34</v>
      </c>
      <c r="C15" s="17" t="s">
        <v>35</v>
      </c>
      <c r="D15" s="17" t="s">
        <v>65</v>
      </c>
      <c r="E15" s="17" t="s">
        <v>74</v>
      </c>
      <c r="F15" s="17" t="s">
        <v>76</v>
      </c>
      <c r="G15" s="17" t="s">
        <v>71</v>
      </c>
      <c r="H15" s="17" t="s">
        <v>72</v>
      </c>
    </row>
    <row r="16" spans="1:8" x14ac:dyDescent="0.25">
      <c r="B16" s="13" t="s">
        <v>97</v>
      </c>
      <c r="C16" s="13" t="s">
        <v>98</v>
      </c>
      <c r="D16" s="13">
        <v>3</v>
      </c>
      <c r="E16" s="13">
        <v>800</v>
      </c>
      <c r="F16" s="13">
        <v>3</v>
      </c>
      <c r="G16" s="13">
        <v>6.9999999999999991</v>
      </c>
      <c r="H16" s="13">
        <v>0.5</v>
      </c>
    </row>
    <row r="17" spans="2:8" ht="15.75" thickBot="1" x14ac:dyDescent="0.3">
      <c r="B17" s="11" t="s">
        <v>100</v>
      </c>
      <c r="C17" s="11" t="s">
        <v>101</v>
      </c>
      <c r="D17" s="11">
        <v>5</v>
      </c>
      <c r="E17" s="11">
        <v>1200</v>
      </c>
      <c r="F17" s="11">
        <v>5</v>
      </c>
      <c r="G17" s="11">
        <v>1</v>
      </c>
      <c r="H17" s="11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0F73-283B-4AAF-87DE-B036C70D7AD1}">
  <dimension ref="A1:J15"/>
  <sheetViews>
    <sheetView showGridLines="0" workbookViewId="0">
      <selection activeCell="J21" sqref="J21"/>
    </sheetView>
  </sheetViews>
  <sheetFormatPr baseColWidth="10" defaultRowHeight="15" x14ac:dyDescent="0.25"/>
  <cols>
    <col min="1" max="1" width="2.28515625" customWidth="1"/>
    <col min="2" max="2" width="6" bestFit="1" customWidth="1"/>
    <col min="3" max="3" width="8.42578125" bestFit="1" customWidth="1"/>
    <col min="4" max="4" width="5.7109375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10" t="s">
        <v>77</v>
      </c>
    </row>
    <row r="2" spans="1:10" x14ac:dyDescent="0.25">
      <c r="A2" s="10" t="s">
        <v>23</v>
      </c>
    </row>
    <row r="3" spans="1:10" x14ac:dyDescent="0.25">
      <c r="A3" s="10" t="s">
        <v>103</v>
      </c>
    </row>
    <row r="5" spans="1:10" ht="15.75" thickBot="1" x14ac:dyDescent="0.3"/>
    <row r="6" spans="1:10" x14ac:dyDescent="0.25">
      <c r="B6" s="16"/>
      <c r="C6" s="16" t="s">
        <v>68</v>
      </c>
      <c r="D6" s="16"/>
    </row>
    <row r="7" spans="1:10" ht="15.75" thickBot="1" x14ac:dyDescent="0.3">
      <c r="B7" s="17" t="s">
        <v>34</v>
      </c>
      <c r="C7" s="17" t="s">
        <v>35</v>
      </c>
      <c r="D7" s="17" t="s">
        <v>65</v>
      </c>
    </row>
    <row r="8" spans="1:10" ht="15.75" thickBot="1" x14ac:dyDescent="0.3">
      <c r="B8" s="11" t="s">
        <v>89</v>
      </c>
      <c r="C8" s="11" t="s">
        <v>90</v>
      </c>
      <c r="D8" s="14">
        <v>8400</v>
      </c>
    </row>
    <row r="10" spans="1:10" ht="15.75" thickBot="1" x14ac:dyDescent="0.3"/>
    <row r="11" spans="1:10" x14ac:dyDescent="0.25">
      <c r="B11" s="16"/>
      <c r="C11" s="16" t="s">
        <v>79</v>
      </c>
      <c r="D11" s="16"/>
      <c r="F11" s="16" t="s">
        <v>80</v>
      </c>
      <c r="G11" s="16" t="s">
        <v>68</v>
      </c>
      <c r="I11" s="16" t="s">
        <v>83</v>
      </c>
      <c r="J11" s="16" t="s">
        <v>68</v>
      </c>
    </row>
    <row r="12" spans="1:10" ht="15.75" thickBot="1" x14ac:dyDescent="0.3">
      <c r="B12" s="17" t="s">
        <v>34</v>
      </c>
      <c r="C12" s="17" t="s">
        <v>35</v>
      </c>
      <c r="D12" s="17" t="s">
        <v>65</v>
      </c>
      <c r="F12" s="17" t="s">
        <v>81</v>
      </c>
      <c r="G12" s="17" t="s">
        <v>82</v>
      </c>
      <c r="I12" s="17" t="s">
        <v>81</v>
      </c>
      <c r="J12" s="17" t="s">
        <v>82</v>
      </c>
    </row>
    <row r="13" spans="1:10" x14ac:dyDescent="0.25">
      <c r="B13" s="13" t="s">
        <v>91</v>
      </c>
      <c r="C13" s="13" t="s">
        <v>92</v>
      </c>
      <c r="D13" s="15">
        <v>9.3333333333333338E-2</v>
      </c>
      <c r="F13" s="15">
        <v>9.3333333333333338E-2</v>
      </c>
      <c r="G13" s="15">
        <v>8400</v>
      </c>
      <c r="I13" s="13" t="s">
        <v>104</v>
      </c>
      <c r="J13" s="13" t="s">
        <v>104</v>
      </c>
    </row>
    <row r="14" spans="1:10" x14ac:dyDescent="0.25">
      <c r="B14" s="13" t="s">
        <v>93</v>
      </c>
      <c r="C14" s="13" t="s">
        <v>94</v>
      </c>
      <c r="D14" s="15">
        <v>1.3333333333333333</v>
      </c>
      <c r="F14" s="15">
        <v>1.3333333333333321</v>
      </c>
      <c r="G14" s="15">
        <v>8400</v>
      </c>
      <c r="I14" s="13" t="s">
        <v>104</v>
      </c>
      <c r="J14" s="13" t="s">
        <v>104</v>
      </c>
    </row>
    <row r="15" spans="1:10" ht="15.75" thickBot="1" x14ac:dyDescent="0.3">
      <c r="B15" s="11" t="s">
        <v>95</v>
      </c>
      <c r="C15" s="11" t="s">
        <v>96</v>
      </c>
      <c r="D15" s="14">
        <v>0</v>
      </c>
      <c r="F15" s="14">
        <v>0</v>
      </c>
      <c r="G15" s="14">
        <v>8400</v>
      </c>
      <c r="I15" s="11" t="s">
        <v>104</v>
      </c>
      <c r="J15" s="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0871-CC1F-42EE-8D90-5BA46F0869F3}">
  <dimension ref="A3:Q20"/>
  <sheetViews>
    <sheetView workbookViewId="0">
      <selection activeCell="P18" sqref="P18"/>
    </sheetView>
  </sheetViews>
  <sheetFormatPr baseColWidth="10" defaultRowHeight="15" x14ac:dyDescent="0.25"/>
  <cols>
    <col min="1" max="1" width="14.7109375" customWidth="1"/>
    <col min="2" max="2" width="4" bestFit="1" customWidth="1"/>
    <col min="3" max="3" width="5" bestFit="1" customWidth="1"/>
    <col min="4" max="4" width="6" bestFit="1" customWidth="1"/>
    <col min="6" max="6" width="6" bestFit="1" customWidth="1"/>
    <col min="9" max="9" width="6.42578125" customWidth="1"/>
    <col min="10" max="14" width="5" customWidth="1"/>
  </cols>
  <sheetData>
    <row r="3" spans="1:17" x14ac:dyDescent="0.25">
      <c r="O3">
        <v>9.3333333333333338E-2</v>
      </c>
    </row>
    <row r="4" spans="1:17" x14ac:dyDescent="0.25">
      <c r="O4">
        <v>1.3333333333333333</v>
      </c>
    </row>
    <row r="6" spans="1:17" x14ac:dyDescent="0.25">
      <c r="O6">
        <v>800</v>
      </c>
    </row>
    <row r="7" spans="1:17" x14ac:dyDescent="0.25">
      <c r="O7">
        <v>1200</v>
      </c>
    </row>
    <row r="11" spans="1:17" ht="15.75" thickBot="1" x14ac:dyDescent="0.3"/>
    <row r="12" spans="1:17" ht="15.75" thickBot="1" x14ac:dyDescent="0.3">
      <c r="A12" s="18" t="s">
        <v>0</v>
      </c>
      <c r="B12" s="19"/>
      <c r="C12" s="19"/>
      <c r="D12" s="19"/>
      <c r="E12" s="19"/>
      <c r="F12" s="20"/>
      <c r="H12" s="18" t="s">
        <v>15</v>
      </c>
      <c r="I12" s="19"/>
      <c r="J12" s="19"/>
      <c r="K12" s="19"/>
      <c r="L12" s="19"/>
      <c r="M12" s="19"/>
      <c r="N12" s="20"/>
      <c r="P12">
        <v>9.3333333333333338E-2</v>
      </c>
      <c r="Q12">
        <v>1.3333333333333333</v>
      </c>
    </row>
    <row r="13" spans="1:17" x14ac:dyDescent="0.25">
      <c r="A13" s="4" t="s">
        <v>1</v>
      </c>
      <c r="B13" s="5" t="s">
        <v>9</v>
      </c>
      <c r="C13" s="5" t="s">
        <v>10</v>
      </c>
      <c r="D13" s="5"/>
      <c r="E13" s="5"/>
      <c r="F13" s="6"/>
      <c r="H13" s="1" t="s">
        <v>1</v>
      </c>
      <c r="I13" s="2" t="s">
        <v>19</v>
      </c>
      <c r="J13" s="2" t="s">
        <v>20</v>
      </c>
      <c r="K13" s="2" t="s">
        <v>21</v>
      </c>
      <c r="L13" s="2"/>
      <c r="M13" s="2"/>
      <c r="N13" s="3"/>
    </row>
    <row r="14" spans="1:17" x14ac:dyDescent="0.25">
      <c r="A14" s="4" t="s">
        <v>2</v>
      </c>
      <c r="B14" s="35">
        <v>800</v>
      </c>
      <c r="C14" s="35">
        <v>1200</v>
      </c>
      <c r="D14" s="5"/>
      <c r="E14" s="5"/>
      <c r="F14" s="6" t="s">
        <v>4</v>
      </c>
      <c r="H14" s="4" t="s">
        <v>2</v>
      </c>
      <c r="I14" s="36">
        <v>9.3333333333333338E-2</v>
      </c>
      <c r="J14" s="36">
        <v>1.3333333333333333</v>
      </c>
      <c r="K14" s="5">
        <v>0</v>
      </c>
      <c r="L14" s="5"/>
      <c r="M14" s="5" t="s">
        <v>84</v>
      </c>
      <c r="N14" s="6"/>
    </row>
    <row r="15" spans="1:17" x14ac:dyDescent="0.25">
      <c r="A15" s="4" t="s">
        <v>3</v>
      </c>
      <c r="B15" s="5">
        <v>3</v>
      </c>
      <c r="C15" s="5">
        <v>5</v>
      </c>
      <c r="D15" s="5"/>
      <c r="E15" s="5"/>
      <c r="F15" s="34">
        <f>SUMPRODUCT(B14:C14,B15:C15)</f>
        <v>8400</v>
      </c>
      <c r="H15" s="4" t="s">
        <v>3</v>
      </c>
      <c r="I15" s="5">
        <f t="array" ref="I15:K15">TRANSPOSE(F18:F20)</f>
        <v>80000</v>
      </c>
      <c r="J15" s="5">
        <v>700</v>
      </c>
      <c r="K15" s="5">
        <v>1000</v>
      </c>
      <c r="L15" s="5"/>
      <c r="M15" s="5">
        <f>SUMPRODUCT(I14:K14,I15:K15)</f>
        <v>8400</v>
      </c>
      <c r="N15" s="6"/>
    </row>
    <row r="16" spans="1:17" x14ac:dyDescent="0.25">
      <c r="A16" s="4"/>
      <c r="B16" s="5"/>
      <c r="C16" s="5"/>
      <c r="D16" s="5"/>
      <c r="E16" s="5"/>
      <c r="F16" s="6"/>
      <c r="H16" s="4"/>
      <c r="I16" s="5"/>
      <c r="J16" s="5"/>
      <c r="K16" s="5"/>
      <c r="L16" s="5"/>
      <c r="M16" s="5"/>
      <c r="N16" s="6"/>
    </row>
    <row r="17" spans="1:14" x14ac:dyDescent="0.25">
      <c r="A17" s="4" t="s">
        <v>5</v>
      </c>
      <c r="B17" s="5"/>
      <c r="C17" s="5"/>
      <c r="D17" s="5" t="s">
        <v>11</v>
      </c>
      <c r="E17" s="5" t="s">
        <v>12</v>
      </c>
      <c r="F17" s="6" t="s">
        <v>13</v>
      </c>
      <c r="H17" s="4" t="s">
        <v>5</v>
      </c>
      <c r="I17" s="5"/>
      <c r="J17" s="5"/>
      <c r="K17" s="5"/>
      <c r="L17" s="5" t="s">
        <v>11</v>
      </c>
      <c r="M17" s="5" t="s">
        <v>12</v>
      </c>
      <c r="N17" s="6" t="s">
        <v>13</v>
      </c>
    </row>
    <row r="18" spans="1:14" x14ac:dyDescent="0.25">
      <c r="A18" s="4" t="s">
        <v>6</v>
      </c>
      <c r="B18" s="5">
        <v>25</v>
      </c>
      <c r="C18" s="5">
        <v>50</v>
      </c>
      <c r="D18" s="5">
        <f>SUMPRODUCT($B$14:$C$14,B18:C18)</f>
        <v>80000</v>
      </c>
      <c r="E18" s="5" t="s">
        <v>14</v>
      </c>
      <c r="F18" s="6">
        <v>80000</v>
      </c>
      <c r="H18" s="4" t="s">
        <v>17</v>
      </c>
      <c r="I18" s="5">
        <f t="array" ref="I18:K19">TRANSPOSE(B18:C20)</f>
        <v>25</v>
      </c>
      <c r="J18" s="5">
        <v>0.5</v>
      </c>
      <c r="K18" s="5">
        <v>1</v>
      </c>
      <c r="L18" s="5">
        <f>SUMPRODUCT($I$14:$K$14,I18:K18)</f>
        <v>3</v>
      </c>
      <c r="M18" s="5" t="s">
        <v>16</v>
      </c>
      <c r="N18" s="6">
        <f t="array" ref="N18:N19">TRANSPOSE(B15:C15)</f>
        <v>3</v>
      </c>
    </row>
    <row r="19" spans="1:14" ht="15.75" thickBot="1" x14ac:dyDescent="0.3">
      <c r="A19" s="4" t="s">
        <v>7</v>
      </c>
      <c r="B19" s="5">
        <v>0.5</v>
      </c>
      <c r="C19" s="5">
        <v>0.25</v>
      </c>
      <c r="D19" s="5">
        <f t="shared" ref="D19:D20" si="0">SUMPRODUCT($B$14:$C$14,B19:C19)</f>
        <v>700</v>
      </c>
      <c r="E19" s="5" t="s">
        <v>14</v>
      </c>
      <c r="F19" s="6">
        <v>700</v>
      </c>
      <c r="H19" s="7" t="s">
        <v>18</v>
      </c>
      <c r="I19" s="8">
        <v>50</v>
      </c>
      <c r="J19" s="8">
        <v>0.25</v>
      </c>
      <c r="K19" s="8">
        <v>0</v>
      </c>
      <c r="L19" s="8">
        <f>SUMPRODUCT($I$14:$K$14,I19:K19)</f>
        <v>5</v>
      </c>
      <c r="M19" s="8" t="s">
        <v>16</v>
      </c>
      <c r="N19" s="9">
        <v>5</v>
      </c>
    </row>
    <row r="20" spans="1:14" ht="15.75" thickBot="1" x14ac:dyDescent="0.3">
      <c r="A20" s="7" t="s">
        <v>8</v>
      </c>
      <c r="B20" s="8">
        <v>1</v>
      </c>
      <c r="C20" s="8"/>
      <c r="D20" s="8">
        <f t="shared" si="0"/>
        <v>800</v>
      </c>
      <c r="E20" s="8" t="s">
        <v>14</v>
      </c>
      <c r="F20" s="9">
        <v>1000</v>
      </c>
    </row>
  </sheetData>
  <mergeCells count="2">
    <mergeCell ref="A12:F12"/>
    <mergeCell ref="H12:N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E7-6F5A-4918-A3E8-822E650DD415}">
  <dimension ref="B12:K30"/>
  <sheetViews>
    <sheetView tabSelected="1" topLeftCell="A13" workbookViewId="0">
      <selection activeCell="M23" sqref="M23"/>
    </sheetView>
  </sheetViews>
  <sheetFormatPr baseColWidth="10" defaultRowHeight="15" x14ac:dyDescent="0.25"/>
  <sheetData>
    <row r="12" spans="2:10" ht="15.75" thickBot="1" x14ac:dyDescent="0.3"/>
    <row r="13" spans="2:10" ht="15.75" thickBot="1" x14ac:dyDescent="0.3">
      <c r="B13" s="23" t="s">
        <v>105</v>
      </c>
      <c r="C13" s="24" t="s">
        <v>9</v>
      </c>
      <c r="D13" s="24" t="s">
        <v>10</v>
      </c>
      <c r="E13" s="24" t="s">
        <v>106</v>
      </c>
      <c r="F13" s="24" t="s">
        <v>107</v>
      </c>
      <c r="G13" s="24" t="s">
        <v>108</v>
      </c>
      <c r="H13" s="24" t="s">
        <v>109</v>
      </c>
      <c r="I13" s="25" t="s">
        <v>110</v>
      </c>
    </row>
    <row r="14" spans="2:10" x14ac:dyDescent="0.25">
      <c r="B14" s="4">
        <v>1</v>
      </c>
      <c r="C14" s="5">
        <v>-3</v>
      </c>
      <c r="D14" s="26">
        <v>-5</v>
      </c>
      <c r="E14" s="5">
        <v>0</v>
      </c>
      <c r="F14" s="5">
        <v>0</v>
      </c>
      <c r="G14" s="5">
        <v>0</v>
      </c>
      <c r="H14" s="5">
        <v>0</v>
      </c>
      <c r="I14" s="21" t="s">
        <v>111</v>
      </c>
    </row>
    <row r="15" spans="2:10" x14ac:dyDescent="0.25">
      <c r="B15" s="4">
        <v>0</v>
      </c>
      <c r="C15" s="5">
        <v>25</v>
      </c>
      <c r="D15" s="27">
        <v>50</v>
      </c>
      <c r="E15" s="5">
        <v>1</v>
      </c>
      <c r="F15" s="5">
        <v>0</v>
      </c>
      <c r="G15" s="5">
        <v>0</v>
      </c>
      <c r="H15" s="5">
        <v>80000</v>
      </c>
      <c r="I15" s="21" t="s">
        <v>112</v>
      </c>
      <c r="J15">
        <f>H15/D15</f>
        <v>1600</v>
      </c>
    </row>
    <row r="16" spans="2:10" x14ac:dyDescent="0.25">
      <c r="B16" s="4">
        <v>0</v>
      </c>
      <c r="C16" s="5">
        <v>0.5</v>
      </c>
      <c r="D16" s="5">
        <v>0.25</v>
      </c>
      <c r="E16" s="5">
        <v>0</v>
      </c>
      <c r="F16" s="5">
        <v>1</v>
      </c>
      <c r="G16" s="5">
        <v>0</v>
      </c>
      <c r="H16" s="5">
        <v>700</v>
      </c>
      <c r="I16" s="21" t="s">
        <v>113</v>
      </c>
      <c r="J16">
        <f t="shared" ref="J16:J17" si="0">H16/D16</f>
        <v>2800</v>
      </c>
    </row>
    <row r="17" spans="2:11" ht="15.75" thickBot="1" x14ac:dyDescent="0.3">
      <c r="B17" s="7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1000</v>
      </c>
      <c r="I17" s="22" t="s">
        <v>114</v>
      </c>
    </row>
    <row r="19" spans="2:11" ht="15.75" thickBot="1" x14ac:dyDescent="0.3"/>
    <row r="20" spans="2:11" ht="15.75" thickBot="1" x14ac:dyDescent="0.3">
      <c r="B20" s="1" t="s">
        <v>105</v>
      </c>
      <c r="C20" s="2" t="s">
        <v>9</v>
      </c>
      <c r="D20" s="2" t="s">
        <v>10</v>
      </c>
      <c r="E20" s="2" t="s">
        <v>106</v>
      </c>
      <c r="F20" s="2" t="s">
        <v>107</v>
      </c>
      <c r="G20" s="2" t="s">
        <v>108</v>
      </c>
      <c r="H20" s="2" t="s">
        <v>109</v>
      </c>
      <c r="I20" s="3" t="s">
        <v>110</v>
      </c>
    </row>
    <row r="21" spans="2:11" x14ac:dyDescent="0.25">
      <c r="B21" s="1">
        <f>B14-$D$14*B22</f>
        <v>1</v>
      </c>
      <c r="C21" s="29">
        <f t="shared" ref="C21:H21" si="1">C14-$D$14*C22</f>
        <v>-0.5</v>
      </c>
      <c r="D21" s="2">
        <f t="shared" si="1"/>
        <v>0</v>
      </c>
      <c r="E21" s="2">
        <f t="shared" si="1"/>
        <v>0.1</v>
      </c>
      <c r="F21" s="2">
        <f t="shared" si="1"/>
        <v>0</v>
      </c>
      <c r="G21" s="2">
        <f t="shared" si="1"/>
        <v>0</v>
      </c>
      <c r="H21" s="3">
        <f t="shared" si="1"/>
        <v>8000</v>
      </c>
      <c r="I21" s="28" t="s">
        <v>115</v>
      </c>
    </row>
    <row r="22" spans="2:11" x14ac:dyDescent="0.25">
      <c r="B22" s="4">
        <f>B15/$D$15</f>
        <v>0</v>
      </c>
      <c r="C22" s="5">
        <f t="shared" ref="C22:H22" si="2">C15/$D$15</f>
        <v>0.5</v>
      </c>
      <c r="D22" s="5">
        <f t="shared" si="2"/>
        <v>1</v>
      </c>
      <c r="E22" s="5">
        <f t="shared" si="2"/>
        <v>0.02</v>
      </c>
      <c r="F22" s="5">
        <f t="shared" si="2"/>
        <v>0</v>
      </c>
      <c r="G22" s="5">
        <f t="shared" si="2"/>
        <v>0</v>
      </c>
      <c r="H22" s="6">
        <f t="shared" si="2"/>
        <v>1600</v>
      </c>
      <c r="I22" s="21" t="s">
        <v>116</v>
      </c>
      <c r="J22" s="30">
        <f>H22/C22</f>
        <v>3200</v>
      </c>
      <c r="K22">
        <f>80000/50</f>
        <v>1600</v>
      </c>
    </row>
    <row r="23" spans="2:11" x14ac:dyDescent="0.25">
      <c r="B23" s="4">
        <f>B16-$D$16*B22</f>
        <v>0</v>
      </c>
      <c r="C23" s="27">
        <f t="shared" ref="C23:H23" si="3">C16-$D$16*C22</f>
        <v>0.375</v>
      </c>
      <c r="D23" s="5">
        <f t="shared" si="3"/>
        <v>0</v>
      </c>
      <c r="E23" s="5">
        <f t="shared" si="3"/>
        <v>-5.0000000000000001E-3</v>
      </c>
      <c r="F23" s="5">
        <f t="shared" si="3"/>
        <v>1</v>
      </c>
      <c r="G23" s="5">
        <f t="shared" si="3"/>
        <v>0</v>
      </c>
      <c r="H23" s="6">
        <f t="shared" si="3"/>
        <v>300</v>
      </c>
      <c r="I23" s="21" t="s">
        <v>113</v>
      </c>
      <c r="J23" s="30">
        <f t="shared" ref="J23:J24" si="4">H23/C23</f>
        <v>800</v>
      </c>
    </row>
    <row r="24" spans="2:11" ht="15.75" thickBot="1" x14ac:dyDescent="0.3">
      <c r="B24" s="7">
        <f>B17</f>
        <v>0</v>
      </c>
      <c r="C24" s="8">
        <f t="shared" ref="C24:H24" si="5">C17</f>
        <v>1</v>
      </c>
      <c r="D24" s="8">
        <f t="shared" si="5"/>
        <v>0</v>
      </c>
      <c r="E24" s="8">
        <f t="shared" si="5"/>
        <v>0</v>
      </c>
      <c r="F24" s="8">
        <f t="shared" si="5"/>
        <v>0</v>
      </c>
      <c r="G24" s="8">
        <f t="shared" si="5"/>
        <v>1</v>
      </c>
      <c r="H24" s="9">
        <f t="shared" si="5"/>
        <v>1000</v>
      </c>
      <c r="I24" s="22" t="s">
        <v>114</v>
      </c>
      <c r="J24" s="30">
        <f t="shared" si="4"/>
        <v>1000</v>
      </c>
    </row>
    <row r="25" spans="2:11" ht="15.75" thickBot="1" x14ac:dyDescent="0.3"/>
    <row r="26" spans="2:11" ht="15.75" thickBot="1" x14ac:dyDescent="0.3">
      <c r="B26" s="1" t="s">
        <v>105</v>
      </c>
      <c r="C26" s="2" t="s">
        <v>9</v>
      </c>
      <c r="D26" s="2" t="s">
        <v>10</v>
      </c>
      <c r="E26" s="2" t="s">
        <v>106</v>
      </c>
      <c r="F26" s="2" t="s">
        <v>107</v>
      </c>
      <c r="G26" s="2" t="s">
        <v>108</v>
      </c>
      <c r="H26" s="2" t="s">
        <v>109</v>
      </c>
      <c r="I26" s="3" t="s">
        <v>110</v>
      </c>
    </row>
    <row r="27" spans="2:11" x14ac:dyDescent="0.25">
      <c r="B27" s="1">
        <f>B21-$C$21*B29</f>
        <v>1</v>
      </c>
      <c r="C27" s="2">
        <f t="shared" ref="C27:H27" si="6">C21-$C$21*C29</f>
        <v>0</v>
      </c>
      <c r="D27" s="2">
        <f t="shared" si="6"/>
        <v>0</v>
      </c>
      <c r="E27" s="31">
        <f t="shared" si="6"/>
        <v>9.3333333333333338E-2</v>
      </c>
      <c r="F27" s="31">
        <f t="shared" si="6"/>
        <v>1.3333333333333333</v>
      </c>
      <c r="G27" s="2">
        <f t="shared" si="6"/>
        <v>0</v>
      </c>
      <c r="H27" s="3">
        <f t="shared" si="6"/>
        <v>8400</v>
      </c>
      <c r="I27" s="32" t="s">
        <v>117</v>
      </c>
    </row>
    <row r="28" spans="2:11" x14ac:dyDescent="0.25">
      <c r="B28" s="4">
        <f>B22-$C$22*B29</f>
        <v>0</v>
      </c>
      <c r="C28" s="5">
        <f t="shared" ref="C28:H28" si="7">C22-$C$22*C29</f>
        <v>0</v>
      </c>
      <c r="D28" s="5">
        <f t="shared" si="7"/>
        <v>1</v>
      </c>
      <c r="E28" s="5">
        <f t="shared" si="7"/>
        <v>2.6666666666666668E-2</v>
      </c>
      <c r="F28" s="5">
        <f t="shared" si="7"/>
        <v>-1.3333333333333333</v>
      </c>
      <c r="G28" s="5">
        <f t="shared" si="7"/>
        <v>0</v>
      </c>
      <c r="H28" s="6">
        <f t="shared" si="7"/>
        <v>1200</v>
      </c>
      <c r="I28" s="33" t="s">
        <v>118</v>
      </c>
    </row>
    <row r="29" spans="2:11" x14ac:dyDescent="0.25">
      <c r="B29" s="4">
        <f>B23/$C$23</f>
        <v>0</v>
      </c>
      <c r="C29" s="5">
        <f t="shared" ref="C29:H29" si="8">C23/$C$23</f>
        <v>1</v>
      </c>
      <c r="D29" s="5">
        <f t="shared" si="8"/>
        <v>0</v>
      </c>
      <c r="E29" s="5">
        <f t="shared" si="8"/>
        <v>-1.3333333333333334E-2</v>
      </c>
      <c r="F29" s="5">
        <f t="shared" si="8"/>
        <v>2.6666666666666665</v>
      </c>
      <c r="G29" s="5">
        <f t="shared" si="8"/>
        <v>0</v>
      </c>
      <c r="H29" s="6">
        <f t="shared" si="8"/>
        <v>800</v>
      </c>
      <c r="I29" s="33" t="s">
        <v>119</v>
      </c>
    </row>
    <row r="30" spans="2:11" ht="15.75" thickBot="1" x14ac:dyDescent="0.3">
      <c r="B30" s="7">
        <f>B24-$C$24*B29</f>
        <v>0</v>
      </c>
      <c r="C30" s="8">
        <f t="shared" ref="C30:H30" si="9">C24-$C$24*C29</f>
        <v>0</v>
      </c>
      <c r="D30" s="8">
        <f t="shared" si="9"/>
        <v>0</v>
      </c>
      <c r="E30" s="8">
        <f t="shared" si="9"/>
        <v>1.3333333333333334E-2</v>
      </c>
      <c r="F30" s="8">
        <f t="shared" si="9"/>
        <v>-2.6666666666666665</v>
      </c>
      <c r="G30" s="8">
        <f t="shared" si="9"/>
        <v>1</v>
      </c>
      <c r="H30" s="9">
        <f t="shared" si="9"/>
        <v>200</v>
      </c>
      <c r="I30" s="22" t="s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Informe de respuestas P</vt:lpstr>
      <vt:lpstr>Informe de sensibilidad P</vt:lpstr>
      <vt:lpstr>Informe de límites P</vt:lpstr>
      <vt:lpstr>Informe de respuestas D</vt:lpstr>
      <vt:lpstr>Informe de sensibilidad D</vt:lpstr>
      <vt:lpstr>Informe de límites D</vt:lpstr>
      <vt:lpstr>Datos</vt:lpstr>
      <vt:lpstr>Simplex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</dc:creator>
  <cp:lastModifiedBy>Heinz</cp:lastModifiedBy>
  <dcterms:created xsi:type="dcterms:W3CDTF">2021-03-16T20:42:23Z</dcterms:created>
  <dcterms:modified xsi:type="dcterms:W3CDTF">2021-03-18T21:19:03Z</dcterms:modified>
</cp:coreProperties>
</file>