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autoCompressPictures="0" defaultThemeVersion="166925"/>
  <mc:AlternateContent xmlns:mc="http://schemas.openxmlformats.org/markup-compatibility/2006">
    <mc:Choice Requires="x15">
      <x15ac:absPath xmlns:x15ac="http://schemas.microsoft.com/office/spreadsheetml/2010/11/ac" url="C:\Back up David\Documentos David\Auxiliaturas\I Semestre 2021\Econometría\Parciales\Primer Parcial\"/>
    </mc:Choice>
  </mc:AlternateContent>
  <xr:revisionPtr revIDLastSave="0" documentId="13_ncr:1_{385AF958-30DE-43E8-87A3-878AC93F038C}" xr6:coauthVersionLast="46" xr6:coauthVersionMax="46" xr10:uidLastSave="{00000000-0000-0000-0000-000000000000}"/>
  <bookViews>
    <workbookView xWindow="-120" yWindow="480" windowWidth="20730" windowHeight="11160" xr2:uid="{00000000-000D-0000-FFFF-FFFF00000000}"/>
  </bookViews>
  <sheets>
    <sheet name="Teoría" sheetId="5" r:id="rId1"/>
    <sheet name="Problema 1" sheetId="1" r:id="rId2"/>
    <sheet name="Problema 2" sheetId="2" r:id="rId3"/>
    <sheet name="Problema 3" sheetId="4" r:id="rId4"/>
    <sheet name="Problema 4" sheetId="6" r:id="rId5"/>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0" i="1" l="1"/>
  <c r="F27" i="1" l="1"/>
  <c r="F15" i="2" l="1"/>
  <c r="F20" i="2"/>
  <c r="G15" i="2"/>
  <c r="F5" i="2"/>
  <c r="F16" i="2" s="1"/>
  <c r="F14" i="2"/>
  <c r="G14" i="2"/>
  <c r="G20" i="1"/>
  <c r="F23" i="2"/>
  <c r="H15" i="2" s="1"/>
  <c r="E4" i="2"/>
  <c r="H4" i="2" s="1"/>
  <c r="D3" i="2"/>
  <c r="D8" i="2" s="1"/>
  <c r="H5" i="2"/>
  <c r="I5" i="2" s="1"/>
  <c r="I6" i="2" s="1"/>
  <c r="H3" i="2"/>
  <c r="D38" i="1"/>
  <c r="E40" i="1" s="1"/>
  <c r="F34" i="1"/>
  <c r="F30" i="1"/>
  <c r="H20" i="1" s="1"/>
  <c r="F23" i="1"/>
  <c r="F22" i="1"/>
  <c r="F21" i="1"/>
  <c r="F27" i="2"/>
  <c r="E16" i="2"/>
  <c r="D16" i="2"/>
  <c r="D15" i="2"/>
  <c r="E14" i="2"/>
  <c r="D14" i="2"/>
  <c r="F22" i="2"/>
  <c r="D10" i="2"/>
  <c r="D9" i="2"/>
  <c r="G23" i="1"/>
  <c r="G22" i="1"/>
  <c r="G21" i="1"/>
  <c r="F29" i="1"/>
  <c r="H16" i="2" l="1"/>
  <c r="G16" i="2"/>
  <c r="E15" i="2"/>
  <c r="H22" i="1"/>
  <c r="H23" i="1"/>
  <c r="H21" i="1"/>
  <c r="H14" i="2"/>
</calcChain>
</file>

<file path=xl/sharedStrings.xml><?xml version="1.0" encoding="utf-8"?>
<sst xmlns="http://schemas.openxmlformats.org/spreadsheetml/2006/main" count="142" uniqueCount="108">
  <si>
    <t>a.</t>
  </si>
  <si>
    <t xml:space="preserve">b. </t>
  </si>
  <si>
    <t>Constante</t>
  </si>
  <si>
    <t>totwrk</t>
  </si>
  <si>
    <t>educ</t>
  </si>
  <si>
    <t>age</t>
  </si>
  <si>
    <t>c.</t>
  </si>
  <si>
    <t>e.</t>
  </si>
  <si>
    <t>Coef.</t>
  </si>
  <si>
    <t>ee</t>
  </si>
  <si>
    <t>t estadíst.</t>
  </si>
  <si>
    <t>n</t>
  </si>
  <si>
    <t>k</t>
  </si>
  <si>
    <t>gl</t>
  </si>
  <si>
    <t>alfa</t>
  </si>
  <si>
    <t>alfa/2</t>
  </si>
  <si>
    <t>t critico</t>
  </si>
  <si>
    <t>valor p</t>
  </si>
  <si>
    <t>Rechazo?</t>
  </si>
  <si>
    <t>No hay diferencia significativa</t>
  </si>
  <si>
    <t>Hay diferencia significativa</t>
  </si>
  <si>
    <t>Variación no explicada</t>
  </si>
  <si>
    <t>Variación total</t>
  </si>
  <si>
    <t>R^2</t>
  </si>
  <si>
    <t>Las variación de totwrk, educ y age explica el 50.48% de la variación de los minutos de sueño.</t>
  </si>
  <si>
    <t>f.</t>
  </si>
  <si>
    <t>horas</t>
  </si>
  <si>
    <t>minutos</t>
  </si>
  <si>
    <t>Respuesta</t>
  </si>
  <si>
    <t>ACT</t>
  </si>
  <si>
    <t>priGPA</t>
  </si>
  <si>
    <t>b.</t>
  </si>
  <si>
    <t>Todos los coeficientes.</t>
  </si>
  <si>
    <t>Variación Total</t>
  </si>
  <si>
    <t>Rechazo Ho.?</t>
  </si>
  <si>
    <t>En promedio, una persona duerme 3,638 minutos a la semana</t>
  </si>
  <si>
    <t>Por cada año de educación más, una persona duerme en promedio 11.13 minutos menos en una semana</t>
  </si>
  <si>
    <t>Por cada minuto más de trabajo a la semana, una persona duerme 0.15 minutos menos a la semana</t>
  </si>
  <si>
    <t>Por cada año de edad más, una persona duerme en promedio 2.20 minutos más a la semana</t>
  </si>
  <si>
    <t>Se puede esperar que la relación sea negativa, ya que a más horas de trabajo menos horas disponibles para dormir. El individuo siempre tendrá un limite horas disponibles, ya que siempre tendrá que trabajar y dormir.</t>
  </si>
  <si>
    <t xml:space="preserve">En el caso de la variable educ, la relación puede ser negativa; porque se esperaría que a mayor años de educación, mayor es la oportunidad para trabajar y mayores responsabilidades en el trabajo.  
En el caso de la variable age, se esperaría que a mayor edad de las personas, más horas de sueño consumidas, ya que las personas con edades más altas, pueden fatigarse  con mayor facilidad. </t>
  </si>
  <si>
    <t>ci</t>
  </si>
  <si>
    <t>cii</t>
  </si>
  <si>
    <t>ciii</t>
  </si>
  <si>
    <t>Si el Promedio Universitario Acumulado (priGPA) de un estudiante aumenta en 1, su % asistencia a clases aumenta en 17.26%</t>
  </si>
  <si>
    <t>Si la calificación en el examen de adminisón a la universidad (ACT) de un estudiante aumenta en 1, en promedio, el estudiante dejará de asistir en 1.7% a sus clases.</t>
  </si>
  <si>
    <t>Se esperaría que un estudiante asista al 76% de sus clases.</t>
  </si>
  <si>
    <t>suma de residuos^2</t>
  </si>
  <si>
    <t>Minutos menos por semana</t>
  </si>
  <si>
    <t xml:space="preserve">i. Positivo, a mayor ingreso por familia se espera que la madre del bebé tenga un mejor acceso a servicios médicos y otros cuidados, por lo tanto el peso del niño al nacer será mayor.                                                                                                                                                                      </t>
  </si>
  <si>
    <t>ii. La relación podría ir en ambas direcciones, pero se puede decir que si la familia tiene mayores ingresos, la madre puede tener acceso a recursos para consumir cigarros, por lo tanto la relación es positiva</t>
  </si>
  <si>
    <t xml:space="preserve">iii. </t>
  </si>
  <si>
    <t>bwght=119.72-0.513773*cigs</t>
  </si>
  <si>
    <t>n=1,388, R2=0.0227</t>
  </si>
  <si>
    <t>bwght=116.974-0.463408*cigs+0.0927647*faminc</t>
  </si>
  <si>
    <t>n=1,388, R2=0.0284</t>
  </si>
  <si>
    <t>El R2 mejora y el efecto de los cigarros diarios fumados durante la etapa de embarazo por parte de la madre disminuye. Algo que hace sentido, porque se estaba omitiendo en el primer modelo dicha variable, lo que nos llevó a sobre estimar el impacto de los cigarrillos</t>
  </si>
  <si>
    <r>
      <t>a.</t>
    </r>
    <r>
      <rPr>
        <sz val="7"/>
        <color theme="1"/>
        <rFont val="Times New Roman"/>
        <family val="1"/>
      </rPr>
      <t xml:space="preserve">      </t>
    </r>
    <r>
      <rPr>
        <sz val="12"/>
        <color theme="1"/>
        <rFont val="Times New Roman"/>
        <family val="1"/>
      </rPr>
      <t>¿Cuál es la diferencia entre una relación estocástica y una determinista?, presente un ejemplo</t>
    </r>
  </si>
  <si>
    <t>Que no es determinista, que es una variable aleatoria, que es una variable con distribuciones de probabilidad. Por ejemplo el tipo de cambio y la cantidad de departamentos en Guatemala</t>
  </si>
  <si>
    <r>
      <t>b.</t>
    </r>
    <r>
      <rPr>
        <sz val="7"/>
        <color theme="1"/>
        <rFont val="Times New Roman"/>
        <family val="1"/>
      </rPr>
      <t xml:space="preserve">     </t>
    </r>
    <r>
      <rPr>
        <sz val="12"/>
        <color theme="1"/>
        <rFont val="Times New Roman"/>
        <family val="1"/>
      </rPr>
      <t>¿Por qué se hacen pruebas de significancia estadística en un modelo de regresión?</t>
    </r>
  </si>
  <si>
    <t xml:space="preserve">Para determinar si los coeficientes que se están estimando con el modelo de regresión son significativos estadísticamente a la luz de las relaciones econométricas que se plantean. Generalmente en las pruebas de hipótesis se evalúan si los coeficientes estimados son estadísticamente diferentes de cero.  </t>
  </si>
  <si>
    <r>
      <t>c.</t>
    </r>
    <r>
      <rPr>
        <sz val="7"/>
        <color theme="1"/>
        <rFont val="Times New Roman"/>
        <family val="1"/>
      </rPr>
      <t xml:space="preserve">      </t>
    </r>
    <r>
      <rPr>
        <sz val="12"/>
        <color theme="1"/>
        <rFont val="Times New Roman"/>
        <family val="1"/>
      </rPr>
      <t>“Un modelo econométrico con un R</t>
    </r>
    <r>
      <rPr>
        <vertAlign val="superscript"/>
        <sz val="12"/>
        <color theme="1"/>
        <rFont val="Times New Roman"/>
        <family val="1"/>
      </rPr>
      <t>2</t>
    </r>
    <r>
      <rPr>
        <sz val="12"/>
        <color theme="1"/>
        <rFont val="Times New Roman"/>
        <family val="1"/>
      </rPr>
      <t xml:space="preserve"> elevado, en donde sus coeficientes son altamente significativos, puede llevarnos a establecer causalidad entre la variable dependiente y las independientes” (verdadero o falso, justifique claramente su respuesta)</t>
    </r>
  </si>
  <si>
    <t>Falso, no es posible determinar la causalidad de un modelo de regresión únicamente a traves del R2 y de la significancia de los coeficientes. Esa es la importancia del marco teórico, porque permite construir causalidad.</t>
  </si>
  <si>
    <r>
      <t>1.</t>
    </r>
    <r>
      <rPr>
        <sz val="7"/>
        <color rgb="FF0070C0"/>
        <rFont val="Times New Roman"/>
        <family val="1"/>
      </rPr>
      <t xml:space="preserve">     </t>
    </r>
    <r>
      <rPr>
        <sz val="12"/>
        <color rgb="FF0070C0"/>
        <rFont val="Times New Roman"/>
        <family val="1"/>
      </rPr>
      <t>Los datos económicos contienen errores de medición.</t>
    </r>
  </si>
  <si>
    <r>
      <t>2.</t>
    </r>
    <r>
      <rPr>
        <sz val="7"/>
        <color rgb="FF0070C0"/>
        <rFont val="Times New Roman"/>
        <family val="1"/>
      </rPr>
      <t xml:space="preserve">     </t>
    </r>
    <r>
      <rPr>
        <sz val="12"/>
        <color rgb="FF0070C0"/>
        <rFont val="Times New Roman"/>
        <family val="1"/>
      </rPr>
      <t>Las ecuaciones no pueden incluir todas las variables que pueden afectar a la varible dependiente.</t>
    </r>
  </si>
  <si>
    <r>
      <t>3.</t>
    </r>
    <r>
      <rPr>
        <sz val="7"/>
        <color rgb="FF0070C0"/>
        <rFont val="Times New Roman"/>
        <family val="1"/>
      </rPr>
      <t xml:space="preserve">     </t>
    </r>
    <r>
      <rPr>
        <sz val="12"/>
        <color rgb="FF0070C0"/>
        <rFont val="Times New Roman"/>
        <family val="1"/>
      </rPr>
      <t>Las variables económicas dependen de la acción humana.</t>
    </r>
  </si>
  <si>
    <r>
      <t>d.</t>
    </r>
    <r>
      <rPr>
        <sz val="7"/>
        <color theme="1"/>
        <rFont val="Times New Roman"/>
        <family val="1"/>
      </rPr>
      <t xml:space="preserve">      </t>
    </r>
    <r>
      <rPr>
        <sz val="12"/>
        <color theme="1"/>
        <rFont val="Times New Roman"/>
        <family val="1"/>
      </rPr>
      <t>¿Mencione dos de las tres diferentes razones que se exponen para justificar el término de error en un análisis econométrico?</t>
    </r>
  </si>
  <si>
    <t>e.  Explique con sus palabras ¿Qué características tiene un modelo de regresión lineal estimado por el método de mínimos cuadrados ordinarios?</t>
  </si>
  <si>
    <t>Es la mejor línea recta en donde la forma de estimar Bo y B1garantiza que la sumatoria de errores al cuadrado es la más pequeña de cualquier otra forma de estimar coeficientes para trazar la línea recta.</t>
  </si>
  <si>
    <t>Cuando el precio de la libra de cerdo aumenta en un centavo de Dólar la demanda de pollo auenta en 0.23 libras per cápita al año.</t>
  </si>
  <si>
    <t>Pr. Cerdo</t>
  </si>
  <si>
    <t>Cuando el precio de la libra de res aumenta en un centavo de Dólar la demanda de pollo auenta en 0.12 libras per cápita al año.</t>
  </si>
  <si>
    <t>Pr. Res</t>
  </si>
  <si>
    <t>Cuando el precio de la libra de pollo aumenta en un centavo de Dólar la cantidad demandada de pollo cae en .65 libras per cápita al año</t>
  </si>
  <si>
    <t xml:space="preserve"> −0.654097 </t>
  </si>
  <si>
    <t>Pr. Pollo</t>
  </si>
  <si>
    <t>Cuando todas las variables son cero, el consumo per cápita de pollo en un año es de 35.68 libras</t>
  </si>
  <si>
    <t>Bo</t>
  </si>
  <si>
    <t>Interprete el valor del coeficiente, tanto econométricamente como en el contexto analizado.</t>
  </si>
  <si>
    <t>Es significativo al 10%  (1 si es cierto, 0 si es falso)</t>
  </si>
  <si>
    <t>Coeficiente</t>
  </si>
  <si>
    <t>Variable Independiente (nombre)</t>
  </si>
  <si>
    <t>Utilizando los resultados de su modelo final llene el cuadro a continuación:</t>
  </si>
  <si>
    <t>Schwarz criterion    104.2733   Hannan-Quinn         100.8737</t>
  </si>
  <si>
    <t>Log-likelihood      −45.86568   Akaike criterion     99.73137</t>
  </si>
  <si>
    <t>F(3, 19)             97.89329   P-value(F)           9.78e-12</t>
  </si>
  <si>
    <t>R-squared            0.939235   Adjusted R-squared   0.929641</t>
  </si>
  <si>
    <t>Sum squared resid    72.67063   S.E. of regression   1.955702</t>
  </si>
  <si>
    <t>Mean dependent var   39.66957   S.D. dependent var   7.372950</t>
  </si>
  <si>
    <t xml:space="preserve">  prcerdo      0.232528    0.0543867     4.275    0.0004   ***</t>
  </si>
  <si>
    <t xml:space="preserve">  prres        0.115422    0.0243033     4.749    0.0001   ***</t>
  </si>
  <si>
    <t xml:space="preserve">  prpollo     −0.654097    0.157564     −4.151    0.0005   ***</t>
  </si>
  <si>
    <t xml:space="preserve">  const       35.6808      3.39934      10.50     2.40e-09 ***</t>
  </si>
  <si>
    <t xml:space="preserve">  --------------------------------------------------------</t>
  </si>
  <si>
    <t xml:space="preserve">             coefficient   std. error   t-ratio   p-value </t>
  </si>
  <si>
    <t>Dependent variable: cmo</t>
  </si>
  <si>
    <t>Model 3: OLS, using observations 1-23</t>
  </si>
  <si>
    <t>Pegue a continuación el resultado del mejor modelo que encontró (aunque haya hecho varios intentos debe pegar el modelo "final")</t>
  </si>
  <si>
    <t>Se inició corriendo un modelo con todas las variables independientes. Se fueron removiendo las variables menos significativas (valor p alto) y se contrastó el R^2 ajustado de cada modelo, buscando que el "mejor" modelo sea aquel con mayor cantidad de variables independientes significativas y un R^2 ajustado mayor.</t>
  </si>
  <si>
    <t>Describa el proceso que siguió para encontrar su "mejor modelo"</t>
  </si>
  <si>
    <t xml:space="preserve">A partir de la información anterior, encuentre el "mejor modelo" que explique el comportamiento de la demanda de pollo. </t>
  </si>
  <si>
    <r>
      <t xml:space="preserve"> </t>
    </r>
    <r>
      <rPr>
        <i/>
        <sz val="10"/>
        <color indexed="8"/>
        <rFont val="Times New Roman"/>
        <family val="1"/>
      </rPr>
      <t>X</t>
    </r>
    <r>
      <rPr>
        <sz val="7"/>
        <color indexed="8"/>
        <rFont val="Times New Roman"/>
        <family val="1"/>
      </rPr>
      <t xml:space="preserve">6 </t>
    </r>
    <r>
      <rPr>
        <sz val="10"/>
        <color indexed="8"/>
        <rFont val="Times New Roman"/>
        <family val="1"/>
      </rPr>
      <t xml:space="preserve">= Precio real compuesto de los sustitutos de pollo por lb, ¢, el cual es un promedio ponderado de los precios reales al menudeo por libra de carne de cerdo y   de res; las ponderaciones son los consumos relativos de la carne de res y de cerdo en el consumo total de estos productos.  </t>
    </r>
  </si>
  <si>
    <r>
      <t xml:space="preserve"> </t>
    </r>
    <r>
      <rPr>
        <i/>
        <sz val="10"/>
        <color indexed="8"/>
        <rFont val="Times New Roman"/>
        <family val="1"/>
      </rPr>
      <t>X</t>
    </r>
    <r>
      <rPr>
        <sz val="7"/>
        <color indexed="8"/>
        <rFont val="Times New Roman"/>
        <family val="1"/>
      </rPr>
      <t xml:space="preserve">5 </t>
    </r>
    <r>
      <rPr>
        <sz val="10"/>
        <color indexed="8"/>
        <rFont val="Times New Roman"/>
        <family val="1"/>
      </rPr>
      <t xml:space="preserve">= precio real al menudeo de la carne de res por lb, ¢ </t>
    </r>
    <r>
      <rPr>
        <sz val="10"/>
        <rFont val="Times New Roman"/>
        <family val="1"/>
      </rPr>
      <t xml:space="preserve"> </t>
    </r>
  </si>
  <si>
    <r>
      <t xml:space="preserve"> </t>
    </r>
    <r>
      <rPr>
        <i/>
        <sz val="10"/>
        <color indexed="8"/>
        <rFont val="Times New Roman"/>
        <family val="1"/>
      </rPr>
      <t>X</t>
    </r>
    <r>
      <rPr>
        <sz val="7"/>
        <color indexed="8"/>
        <rFont val="Times New Roman"/>
        <family val="1"/>
      </rPr>
      <t xml:space="preserve">4 </t>
    </r>
    <r>
      <rPr>
        <sz val="10"/>
        <color indexed="8"/>
        <rFont val="Times New Roman"/>
        <family val="1"/>
      </rPr>
      <t xml:space="preserve">= precio real al menudeo del cerdo por lb, ¢ </t>
    </r>
    <r>
      <rPr>
        <sz val="10"/>
        <rFont val="Times New Roman"/>
        <family val="1"/>
      </rPr>
      <t xml:space="preserve"> </t>
    </r>
  </si>
  <si>
    <r>
      <t xml:space="preserve"> </t>
    </r>
    <r>
      <rPr>
        <i/>
        <sz val="10"/>
        <color indexed="8"/>
        <rFont val="Times New Roman"/>
        <family val="1"/>
      </rPr>
      <t>X</t>
    </r>
    <r>
      <rPr>
        <sz val="7"/>
        <color indexed="8"/>
        <rFont val="Times New Roman"/>
        <family val="1"/>
      </rPr>
      <t xml:space="preserve">3 </t>
    </r>
    <r>
      <rPr>
        <sz val="10"/>
        <color indexed="8"/>
        <rFont val="Times New Roman"/>
        <family val="1"/>
      </rPr>
      <t xml:space="preserve">= precio real al menudeo del pollo por lb, ¢ </t>
    </r>
    <r>
      <rPr>
        <sz val="10"/>
        <rFont val="Times New Roman"/>
        <family val="1"/>
      </rPr>
      <t xml:space="preserve"> </t>
    </r>
  </si>
  <si>
    <r>
      <t xml:space="preserve"> </t>
    </r>
    <r>
      <rPr>
        <i/>
        <sz val="10"/>
        <color indexed="8"/>
        <rFont val="Times New Roman"/>
        <family val="1"/>
      </rPr>
      <t>X</t>
    </r>
    <r>
      <rPr>
        <sz val="7"/>
        <color indexed="8"/>
        <rFont val="Times New Roman"/>
        <family val="1"/>
      </rPr>
      <t xml:space="preserve">2 </t>
    </r>
    <r>
      <rPr>
        <sz val="10"/>
        <color indexed="8"/>
        <rFont val="Times New Roman"/>
        <family val="1"/>
      </rPr>
      <t xml:space="preserve">= ingreso </t>
    </r>
    <r>
      <rPr>
        <i/>
        <sz val="10"/>
        <color indexed="8"/>
        <rFont val="Times New Roman"/>
        <family val="1"/>
      </rPr>
      <t>per cápita</t>
    </r>
    <r>
      <rPr>
        <sz val="10"/>
        <color indexed="8"/>
        <rFont val="Times New Roman"/>
        <family val="1"/>
      </rPr>
      <t xml:space="preserve"> real disponible, $ </t>
    </r>
    <r>
      <rPr>
        <sz val="10"/>
        <rFont val="Times New Roman"/>
        <family val="1"/>
      </rPr>
      <t xml:space="preserve"> </t>
    </r>
  </si>
  <si>
    <r>
      <t xml:space="preserve"> </t>
    </r>
    <r>
      <rPr>
        <i/>
        <sz val="10"/>
        <color indexed="8"/>
        <rFont val="Times New Roman"/>
        <family val="1"/>
      </rPr>
      <t xml:space="preserve">Y </t>
    </r>
    <r>
      <rPr>
        <sz val="10"/>
        <color indexed="8"/>
        <rFont val="Times New Roman"/>
        <family val="1"/>
      </rPr>
      <t xml:space="preserve">= consumo </t>
    </r>
    <r>
      <rPr>
        <i/>
        <sz val="10"/>
        <color indexed="8"/>
        <rFont val="Times New Roman"/>
        <family val="1"/>
      </rPr>
      <t>per cápita</t>
    </r>
    <r>
      <rPr>
        <sz val="10"/>
        <color indexed="8"/>
        <rFont val="Times New Roman"/>
        <family val="1"/>
      </rPr>
      <t xml:space="preserve"> de carne de pollo, lbs </t>
    </r>
    <r>
      <rPr>
        <sz val="10"/>
        <rFont val="Times New Roman"/>
        <family val="1"/>
      </rPr>
      <t xml:space="preserve"> </t>
    </r>
  </si>
  <si>
    <t>Para estudiar el comportamiento del consumo per cápita de  carne de pollo en Estados Unidos, se presentan los datos de la Tabla 3 para los años -1960-1982, en donde: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</si>
</sst>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00"/>
    <numFmt numFmtId="166" formatCode="_(* #,##0.000_);_(* \(#,##0.000\);_(* &quot;-&quot;??_);_(@_)"/>
    <numFmt numFmtId="167" formatCode="_(* #,##0_);_(* \(#,##0\);_(* &quot;-&quot;??_);_(@_)"/>
    <numFmt numFmtId="168" formatCode="0.0"/>
  </numFmts>
  <fonts count="18" x14ac:knownFonts="1">
    <font>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2"/>
      <color theme="1"/>
      <name val="Times New Roman"/>
      <family val="1"/>
    </font>
    <font>
      <sz val="7"/>
      <color theme="1"/>
      <name val="Times New Roman"/>
      <family val="1"/>
    </font>
    <font>
      <sz val="12"/>
      <color rgb="FF0070C0"/>
      <name val="Times New Roman"/>
      <family val="1"/>
    </font>
    <font>
      <vertAlign val="superscript"/>
      <sz val="12"/>
      <color theme="1"/>
      <name val="Times New Roman"/>
      <family val="1"/>
    </font>
    <font>
      <sz val="7"/>
      <color rgb="FF0070C0"/>
      <name val="Times New Roman"/>
      <family val="1"/>
    </font>
    <font>
      <sz val="12"/>
      <color theme="4"/>
      <name val="Times New Roman"/>
      <family val="1"/>
    </font>
    <font>
      <sz val="11"/>
      <color theme="1"/>
      <name val="Times New Roman"/>
      <family val="1"/>
    </font>
    <font>
      <sz val="10"/>
      <name val="Times New Roman"/>
      <family val="1"/>
    </font>
    <font>
      <b/>
      <sz val="10"/>
      <name val="Times New Roman"/>
      <family val="1"/>
    </font>
    <font>
      <sz val="10"/>
      <color rgb="FFFF0000"/>
      <name val="Times New Roman"/>
      <family val="1"/>
    </font>
    <font>
      <i/>
      <sz val="10"/>
      <color indexed="8"/>
      <name val="Times New Roman"/>
      <family val="1"/>
    </font>
    <font>
      <sz val="7"/>
      <color indexed="8"/>
      <name val="Times New Roman"/>
      <family val="1"/>
    </font>
    <font>
      <sz val="10"/>
      <color indexed="8"/>
      <name val="Times New Roman"/>
      <family val="1"/>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indexed="44"/>
        <bgColor indexed="64"/>
      </patternFill>
    </fill>
    <fill>
      <patternFill patternType="solid">
        <fgColor theme="8" tint="0.39997558519241921"/>
        <bgColor indexed="64"/>
      </patternFill>
    </fill>
  </fills>
  <borders count="17">
    <border>
      <left/>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9">
    <xf numFmtId="0" fontId="0" fillId="0" borderId="0" xfId="0"/>
    <xf numFmtId="0" fontId="0" fillId="0" borderId="0" xfId="0" applyAlignment="1">
      <alignment horizontal="center"/>
    </xf>
    <xf numFmtId="0" fontId="0" fillId="0" borderId="0" xfId="0" applyAlignment="1">
      <alignment wrapText="1"/>
    </xf>
    <xf numFmtId="164" fontId="0" fillId="0" borderId="0" xfId="1" applyFont="1"/>
    <xf numFmtId="165" fontId="0" fillId="0" borderId="0" xfId="0" applyNumberFormat="1"/>
    <xf numFmtId="166" fontId="0" fillId="0" borderId="0" xfId="1" applyNumberFormat="1" applyFont="1" applyAlignment="1">
      <alignment horizontal="center" vertical="center"/>
    </xf>
    <xf numFmtId="3" fontId="0" fillId="0" borderId="0" xfId="0" applyNumberFormat="1"/>
    <xf numFmtId="10" fontId="0" fillId="0" borderId="0" xfId="2" applyNumberFormat="1" applyFont="1"/>
    <xf numFmtId="164" fontId="0" fillId="0" borderId="0" xfId="0" applyNumberFormat="1"/>
    <xf numFmtId="164" fontId="0" fillId="2" borderId="0" xfId="1" applyFont="1" applyFill="1"/>
    <xf numFmtId="164" fontId="0" fillId="0" borderId="0" xfId="1" applyFont="1" applyFill="1"/>
    <xf numFmtId="167" fontId="0" fillId="0" borderId="0" xfId="1" applyNumberFormat="1" applyFont="1"/>
    <xf numFmtId="0" fontId="0" fillId="0" borderId="0" xfId="0" applyFill="1"/>
    <xf numFmtId="166" fontId="0" fillId="0" borderId="0" xfId="1" applyNumberFormat="1" applyFont="1"/>
    <xf numFmtId="168" fontId="0" fillId="0" borderId="0" xfId="0" applyNumberFormat="1"/>
    <xf numFmtId="43" fontId="0" fillId="0" borderId="0" xfId="0" applyNumberFormat="1"/>
    <xf numFmtId="0" fontId="0" fillId="0" borderId="0" xfId="1" applyNumberFormat="1" applyFont="1" applyAlignment="1">
      <alignment horizontal="center" vertical="center"/>
    </xf>
    <xf numFmtId="0" fontId="4" fillId="3" borderId="0" xfId="0" applyFont="1" applyFill="1" applyAlignment="1">
      <alignment vertical="top" wrapText="1"/>
    </xf>
    <xf numFmtId="0" fontId="5"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4" fillId="3" borderId="0" xfId="0" applyFont="1" applyFill="1" applyAlignment="1">
      <alignment horizontal="center" vertical="top" wrapText="1"/>
    </xf>
    <xf numFmtId="0" fontId="10" fillId="0" borderId="0" xfId="0" applyFont="1" applyAlignment="1">
      <alignment horizontal="center" vertical="center" wrapText="1"/>
    </xf>
    <xf numFmtId="0" fontId="11" fillId="0" borderId="0" xfId="0" applyFont="1"/>
    <xf numFmtId="0" fontId="12" fillId="0" borderId="0" xfId="0" applyFont="1"/>
    <xf numFmtId="0" fontId="13" fillId="4" borderId="1"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0" borderId="0" xfId="0" applyFont="1"/>
    <xf numFmtId="0" fontId="11" fillId="3" borderId="9" xfId="0" applyFont="1" applyFill="1" applyBorder="1"/>
    <xf numFmtId="0" fontId="11" fillId="3" borderId="10" xfId="0" applyFont="1" applyFill="1" applyBorder="1"/>
    <xf numFmtId="0" fontId="12" fillId="3" borderId="10" xfId="0" applyFont="1" applyFill="1" applyBorder="1"/>
    <xf numFmtId="0" fontId="12" fillId="3" borderId="11" xfId="0" applyFont="1" applyFill="1" applyBorder="1"/>
    <xf numFmtId="0" fontId="11" fillId="3" borderId="12" xfId="0" applyFont="1" applyFill="1" applyBorder="1"/>
    <xf numFmtId="0" fontId="11" fillId="3" borderId="0" xfId="0" applyFont="1" applyFill="1"/>
    <xf numFmtId="0" fontId="12" fillId="3" borderId="0" xfId="0" applyFont="1" applyFill="1"/>
    <xf numFmtId="0" fontId="12" fillId="3" borderId="13" xfId="0" applyFont="1" applyFill="1" applyBorder="1"/>
    <xf numFmtId="0" fontId="11" fillId="3" borderId="14" xfId="0" applyFont="1" applyFill="1" applyBorder="1"/>
    <xf numFmtId="0" fontId="11" fillId="3" borderId="15" xfId="0" applyFont="1" applyFill="1" applyBorder="1"/>
    <xf numFmtId="0" fontId="12" fillId="3" borderId="15" xfId="0" applyFont="1" applyFill="1" applyBorder="1"/>
    <xf numFmtId="0" fontId="12" fillId="3" borderId="16" xfId="0" applyFont="1" applyFill="1" applyBorder="1"/>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11" fillId="0" borderId="0" xfId="0" applyFont="1" applyAlignment="1">
      <alignment horizontal="left" wrapText="1"/>
    </xf>
    <xf numFmtId="0" fontId="12" fillId="0" borderId="0" xfId="0" applyFont="1" applyAlignment="1">
      <alignment horizontal="left" wrapText="1"/>
    </xf>
    <xf numFmtId="0" fontId="12" fillId="0" borderId="0" xfId="0" applyFont="1" applyAlignment="1">
      <alignment horizontal="left" wrapText="1"/>
    </xf>
  </cellXfs>
  <cellStyles count="15">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380038</xdr:colOff>
      <xdr:row>23</xdr:row>
      <xdr:rowOff>165189</xdr:rowOff>
    </xdr:to>
    <xdr:pic>
      <xdr:nvPicPr>
        <xdr:cNvPr id="2" name="Picture 1">
          <a:extLst>
            <a:ext uri="{FF2B5EF4-FFF2-40B4-BE49-F238E27FC236}">
              <a16:creationId xmlns:a16="http://schemas.microsoft.com/office/drawing/2014/main" id="{33108104-4D29-4BBF-8499-C0A5A709B9E5}"/>
            </a:ext>
          </a:extLst>
        </xdr:cNvPr>
        <xdr:cNvPicPr>
          <a:picLocks noChangeAspect="1"/>
        </xdr:cNvPicPr>
      </xdr:nvPicPr>
      <xdr:blipFill>
        <a:blip xmlns:r="http://schemas.openxmlformats.org/officeDocument/2006/relationships" r:embed="rId1"/>
        <a:stretch>
          <a:fillRect/>
        </a:stretch>
      </xdr:blipFill>
      <xdr:spPr>
        <a:xfrm>
          <a:off x="0" y="0"/>
          <a:ext cx="8152438" cy="4327614"/>
        </a:xfrm>
        <a:prstGeom prst="rect">
          <a:avLst/>
        </a:prstGeom>
      </xdr:spPr>
    </xdr:pic>
    <xdr:clientData/>
  </xdr:twoCellAnchor>
  <xdr:twoCellAnchor editAs="oneCell">
    <xdr:from>
      <xdr:col>7</xdr:col>
      <xdr:colOff>377687</xdr:colOff>
      <xdr:row>32</xdr:row>
      <xdr:rowOff>59635</xdr:rowOff>
    </xdr:from>
    <xdr:to>
      <xdr:col>14</xdr:col>
      <xdr:colOff>994907</xdr:colOff>
      <xdr:row>38</xdr:row>
      <xdr:rowOff>619208</xdr:rowOff>
    </xdr:to>
    <xdr:pic>
      <xdr:nvPicPr>
        <xdr:cNvPr id="3" name="Picture 2">
          <a:extLst>
            <a:ext uri="{FF2B5EF4-FFF2-40B4-BE49-F238E27FC236}">
              <a16:creationId xmlns:a16="http://schemas.microsoft.com/office/drawing/2014/main" id="{D963C7A2-B27C-40D6-9DF6-6B8E9D67B1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1587" y="5850835"/>
          <a:ext cx="5151120" cy="2193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364434</xdr:colOff>
      <xdr:row>38</xdr:row>
      <xdr:rowOff>788504</xdr:rowOff>
    </xdr:from>
    <xdr:to>
      <xdr:col>14</xdr:col>
      <xdr:colOff>1088334</xdr:colOff>
      <xdr:row>48</xdr:row>
      <xdr:rowOff>148093</xdr:rowOff>
    </xdr:to>
    <xdr:pic>
      <xdr:nvPicPr>
        <xdr:cNvPr id="4" name="Picture 3">
          <a:extLst>
            <a:ext uri="{FF2B5EF4-FFF2-40B4-BE49-F238E27FC236}">
              <a16:creationId xmlns:a16="http://schemas.microsoft.com/office/drawing/2014/main" id="{5C56027C-CD97-4EEC-89A1-28DF1CB95F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98334" y="8213242"/>
          <a:ext cx="5257800" cy="2255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D7DAE-2188-4035-AA35-68CFC6C5ADCB}">
  <dimension ref="B2:B19"/>
  <sheetViews>
    <sheetView tabSelected="1" workbookViewId="0">
      <selection activeCell="B17" sqref="B17:B19"/>
    </sheetView>
  </sheetViews>
  <sheetFormatPr baseColWidth="10" defaultColWidth="9.140625" defaultRowHeight="15" x14ac:dyDescent="0.25"/>
  <cols>
    <col min="2" max="2" width="96.28515625" style="20" customWidth="1"/>
  </cols>
  <sheetData>
    <row r="2" spans="2:2" ht="15" customHeight="1" x14ac:dyDescent="0.25">
      <c r="B2" s="18" t="s">
        <v>57</v>
      </c>
    </row>
    <row r="3" spans="2:2" ht="37.5" customHeight="1" x14ac:dyDescent="0.25">
      <c r="B3" s="19" t="s">
        <v>58</v>
      </c>
    </row>
    <row r="4" spans="2:2" ht="15" customHeight="1" x14ac:dyDescent="0.25">
      <c r="B4" s="18"/>
    </row>
    <row r="5" spans="2:2" ht="15" customHeight="1" x14ac:dyDescent="0.25">
      <c r="B5" s="18" t="s">
        <v>59</v>
      </c>
    </row>
    <row r="6" spans="2:2" ht="47.25" x14ac:dyDescent="0.25">
      <c r="B6" s="19" t="s">
        <v>60</v>
      </c>
    </row>
    <row r="7" spans="2:2" ht="15" customHeight="1" x14ac:dyDescent="0.25">
      <c r="B7" s="19"/>
    </row>
    <row r="8" spans="2:2" ht="15" customHeight="1" x14ac:dyDescent="0.25">
      <c r="B8" s="18" t="s">
        <v>61</v>
      </c>
    </row>
    <row r="9" spans="2:2" ht="47.25" x14ac:dyDescent="0.25">
      <c r="B9" s="19" t="s">
        <v>62</v>
      </c>
    </row>
    <row r="10" spans="2:2" ht="15" customHeight="1" x14ac:dyDescent="0.25">
      <c r="B10" s="18"/>
    </row>
    <row r="11" spans="2:2" ht="15" customHeight="1" x14ac:dyDescent="0.25">
      <c r="B11" s="18" t="s">
        <v>66</v>
      </c>
    </row>
    <row r="12" spans="2:2" ht="15" customHeight="1" x14ac:dyDescent="0.25">
      <c r="B12" s="19" t="s">
        <v>63</v>
      </c>
    </row>
    <row r="13" spans="2:2" ht="15" customHeight="1" x14ac:dyDescent="0.25">
      <c r="B13" s="19" t="s">
        <v>64</v>
      </c>
    </row>
    <row r="14" spans="2:2" ht="15" customHeight="1" x14ac:dyDescent="0.25">
      <c r="B14" s="19" t="s">
        <v>65</v>
      </c>
    </row>
    <row r="15" spans="2:2" ht="15" customHeight="1" x14ac:dyDescent="0.25">
      <c r="B15" s="18"/>
    </row>
    <row r="16" spans="2:2" ht="31.5" customHeight="1" x14ac:dyDescent="0.25">
      <c r="B16" s="18" t="s">
        <v>67</v>
      </c>
    </row>
    <row r="17" spans="2:2" ht="15" customHeight="1" x14ac:dyDescent="0.25">
      <c r="B17" s="23" t="s">
        <v>68</v>
      </c>
    </row>
    <row r="18" spans="2:2" ht="15" customHeight="1" x14ac:dyDescent="0.25">
      <c r="B18" s="23"/>
    </row>
    <row r="19" spans="2:2" ht="15" customHeight="1" x14ac:dyDescent="0.25">
      <c r="B19" s="23"/>
    </row>
  </sheetData>
  <mergeCells count="1">
    <mergeCell ref="B17:B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41"/>
  <sheetViews>
    <sheetView workbookViewId="0">
      <selection activeCell="B2" sqref="B2"/>
    </sheetView>
  </sheetViews>
  <sheetFormatPr baseColWidth="10" defaultColWidth="8.85546875" defaultRowHeight="15" x14ac:dyDescent="0.25"/>
  <cols>
    <col min="2" max="2" width="2.140625" bestFit="1" customWidth="1"/>
    <col min="4" max="4" width="10.140625" customWidth="1"/>
    <col min="5" max="5" width="9.85546875" bestFit="1" customWidth="1"/>
    <col min="8" max="8" width="12" customWidth="1"/>
    <col min="14" max="14" width="11" customWidth="1"/>
  </cols>
  <sheetData>
    <row r="2" spans="2:26" x14ac:dyDescent="0.25">
      <c r="B2" t="s">
        <v>0</v>
      </c>
      <c r="C2" s="21" t="s">
        <v>39</v>
      </c>
      <c r="D2" s="21"/>
      <c r="E2" s="21"/>
      <c r="F2" s="21"/>
      <c r="G2" s="21"/>
      <c r="H2" s="21"/>
      <c r="I2" s="21"/>
      <c r="J2" s="21"/>
      <c r="K2" s="21"/>
    </row>
    <row r="3" spans="2:26" x14ac:dyDescent="0.25">
      <c r="C3" s="21"/>
      <c r="D3" s="21"/>
      <c r="E3" s="21"/>
      <c r="F3" s="21"/>
      <c r="G3" s="21"/>
      <c r="H3" s="21"/>
      <c r="I3" s="21"/>
      <c r="J3" s="21"/>
      <c r="K3" s="21"/>
    </row>
    <row r="4" spans="2:26" x14ac:dyDescent="0.25">
      <c r="C4" s="21"/>
      <c r="D4" s="21"/>
      <c r="E4" s="21"/>
      <c r="F4" s="21"/>
      <c r="G4" s="21"/>
      <c r="H4" s="21"/>
      <c r="I4" s="21"/>
      <c r="J4" s="21"/>
      <c r="K4" s="21"/>
    </row>
    <row r="5" spans="2:26" x14ac:dyDescent="0.25">
      <c r="C5" s="21"/>
      <c r="D5" s="21"/>
      <c r="E5" s="21"/>
      <c r="F5" s="21"/>
      <c r="G5" s="21"/>
      <c r="H5" s="21"/>
      <c r="I5" s="21"/>
      <c r="J5" s="21"/>
      <c r="K5" s="21"/>
    </row>
    <row r="7" spans="2:26" ht="30.6" customHeight="1" x14ac:dyDescent="0.25">
      <c r="B7" t="s">
        <v>1</v>
      </c>
      <c r="C7" s="21" t="s">
        <v>40</v>
      </c>
      <c r="D7" s="21"/>
      <c r="E7" s="21"/>
      <c r="F7" s="21"/>
      <c r="G7" s="21"/>
      <c r="H7" s="21"/>
      <c r="I7" s="21"/>
      <c r="J7" s="21"/>
      <c r="K7" s="21"/>
    </row>
    <row r="8" spans="2:26" x14ac:dyDescent="0.25">
      <c r="C8" s="21"/>
      <c r="D8" s="21"/>
      <c r="E8" s="21"/>
      <c r="F8" s="21"/>
      <c r="G8" s="21"/>
      <c r="H8" s="21"/>
      <c r="I8" s="21"/>
      <c r="J8" s="21"/>
      <c r="K8" s="21"/>
    </row>
    <row r="9" spans="2:26" x14ac:dyDescent="0.25">
      <c r="C9" s="21"/>
      <c r="D9" s="21"/>
      <c r="E9" s="21"/>
      <c r="F9" s="21"/>
      <c r="G9" s="21"/>
      <c r="H9" s="21"/>
      <c r="I9" s="21"/>
      <c r="J9" s="21"/>
      <c r="K9" s="21"/>
    </row>
    <row r="10" spans="2:26" x14ac:dyDescent="0.25">
      <c r="C10" s="21"/>
      <c r="D10" s="21"/>
      <c r="E10" s="21"/>
      <c r="F10" s="21"/>
      <c r="G10" s="21"/>
      <c r="H10" s="21"/>
      <c r="I10" s="21"/>
      <c r="J10" s="21"/>
      <c r="K10" s="21"/>
    </row>
    <row r="11" spans="2:26" x14ac:dyDescent="0.25">
      <c r="C11" s="21"/>
      <c r="D11" s="21"/>
      <c r="E11" s="21"/>
      <c r="F11" s="21"/>
      <c r="G11" s="21"/>
      <c r="H11" s="21"/>
      <c r="I11" s="21"/>
      <c r="J11" s="21"/>
      <c r="K11" s="21"/>
    </row>
    <row r="12" spans="2:26" x14ac:dyDescent="0.25">
      <c r="C12" s="2"/>
      <c r="D12" s="2"/>
      <c r="E12" s="2"/>
      <c r="F12" s="2"/>
      <c r="G12" s="2"/>
      <c r="H12" s="2"/>
      <c r="I12" s="2"/>
      <c r="J12" s="2"/>
      <c r="K12" s="2"/>
      <c r="N12" s="12"/>
      <c r="O12" s="12"/>
      <c r="P12" s="12"/>
      <c r="Q12" s="12"/>
      <c r="R12" s="12"/>
      <c r="S12" s="12"/>
      <c r="T12" s="12"/>
      <c r="U12" s="12"/>
      <c r="V12" s="12"/>
      <c r="W12" s="12"/>
      <c r="X12" s="12"/>
      <c r="Y12" s="12"/>
      <c r="Z12" s="12"/>
    </row>
    <row r="13" spans="2:26" x14ac:dyDescent="0.25">
      <c r="B13" t="s">
        <v>6</v>
      </c>
      <c r="D13" s="1" t="s">
        <v>8</v>
      </c>
      <c r="N13" s="12"/>
      <c r="O13" s="12"/>
      <c r="P13" s="12"/>
      <c r="Q13" s="12"/>
      <c r="R13" s="12"/>
      <c r="S13" s="12"/>
      <c r="T13" s="12"/>
      <c r="U13" s="12"/>
      <c r="V13" s="12"/>
      <c r="W13" s="12"/>
      <c r="X13" s="12"/>
      <c r="Y13" s="12"/>
      <c r="Z13" s="12"/>
    </row>
    <row r="14" spans="2:26" x14ac:dyDescent="0.25">
      <c r="B14" t="s">
        <v>41</v>
      </c>
      <c r="C14" t="s">
        <v>2</v>
      </c>
      <c r="D14" s="3">
        <v>3638.25</v>
      </c>
      <c r="E14" t="s">
        <v>35</v>
      </c>
      <c r="N14" s="12"/>
      <c r="O14" s="12"/>
      <c r="P14" s="12"/>
      <c r="Q14" s="12"/>
      <c r="R14" s="12"/>
      <c r="S14" s="12"/>
      <c r="T14" s="12"/>
      <c r="U14" s="12"/>
      <c r="V14" s="12"/>
      <c r="W14" s="12"/>
      <c r="X14" s="12"/>
      <c r="Y14" s="12"/>
      <c r="Z14" s="12"/>
    </row>
    <row r="15" spans="2:26" x14ac:dyDescent="0.25">
      <c r="C15" t="s">
        <v>3</v>
      </c>
      <c r="D15" s="3">
        <v>-0.14799999999999999</v>
      </c>
      <c r="E15" t="s">
        <v>37</v>
      </c>
      <c r="N15" s="12"/>
      <c r="O15" s="12"/>
      <c r="P15" s="12"/>
      <c r="Q15" s="12"/>
      <c r="R15" s="12"/>
      <c r="S15" s="12"/>
      <c r="T15" s="12"/>
      <c r="U15" s="12"/>
      <c r="V15" s="12"/>
      <c r="W15" s="12"/>
      <c r="X15" s="12"/>
      <c r="Y15" s="12"/>
      <c r="Z15" s="12"/>
    </row>
    <row r="16" spans="2:26" x14ac:dyDescent="0.25">
      <c r="C16" t="s">
        <v>4</v>
      </c>
      <c r="D16" s="3">
        <v>-11.13</v>
      </c>
      <c r="E16" t="s">
        <v>36</v>
      </c>
      <c r="N16" s="12"/>
      <c r="O16" s="12"/>
      <c r="P16" s="12"/>
      <c r="Q16" s="12"/>
      <c r="R16" s="12"/>
      <c r="S16" s="12"/>
      <c r="T16" s="12"/>
      <c r="U16" s="12"/>
      <c r="V16" s="12"/>
      <c r="W16" s="12"/>
      <c r="X16" s="12"/>
      <c r="Y16" s="12"/>
      <c r="Z16" s="12"/>
    </row>
    <row r="17" spans="2:26" x14ac:dyDescent="0.25">
      <c r="C17" t="s">
        <v>5</v>
      </c>
      <c r="D17" s="3">
        <v>2.2000000000000002</v>
      </c>
      <c r="E17" t="s">
        <v>38</v>
      </c>
      <c r="N17" s="12"/>
      <c r="O17" s="12"/>
      <c r="P17" s="12"/>
      <c r="Q17" s="12"/>
      <c r="R17" s="12"/>
      <c r="S17" s="12"/>
      <c r="T17" s="12"/>
      <c r="U17" s="12"/>
      <c r="V17" s="12"/>
      <c r="W17" s="12"/>
      <c r="X17" s="12"/>
      <c r="Y17" s="12"/>
      <c r="Z17" s="12"/>
    </row>
    <row r="18" spans="2:26" x14ac:dyDescent="0.25">
      <c r="N18" s="12"/>
      <c r="O18" s="12"/>
      <c r="P18" s="12"/>
      <c r="Q18" s="12"/>
      <c r="R18" s="12"/>
      <c r="S18" s="12"/>
      <c r="T18" s="12"/>
      <c r="U18" s="12"/>
      <c r="V18" s="12"/>
      <c r="W18" s="12"/>
      <c r="X18" s="12"/>
      <c r="Y18" s="12"/>
      <c r="Z18" s="12"/>
    </row>
    <row r="19" spans="2:26" x14ac:dyDescent="0.25">
      <c r="B19" t="s">
        <v>42</v>
      </c>
      <c r="D19" s="1" t="s">
        <v>8</v>
      </c>
      <c r="E19" s="1" t="s">
        <v>9</v>
      </c>
      <c r="F19" s="1" t="s">
        <v>10</v>
      </c>
      <c r="G19" s="1" t="s">
        <v>17</v>
      </c>
      <c r="H19" s="1" t="s">
        <v>18</v>
      </c>
      <c r="N19" s="12"/>
      <c r="O19" s="12"/>
      <c r="P19" s="12"/>
      <c r="Q19" s="12"/>
      <c r="R19" s="12"/>
      <c r="S19" s="12"/>
      <c r="T19" s="12"/>
      <c r="U19" s="12"/>
      <c r="V19" s="12"/>
      <c r="W19" s="12"/>
      <c r="X19" s="12"/>
      <c r="Y19" s="12"/>
      <c r="Z19" s="12"/>
    </row>
    <row r="20" spans="2:26" x14ac:dyDescent="0.25">
      <c r="C20" t="s">
        <v>2</v>
      </c>
      <c r="D20" s="3">
        <v>3638.25</v>
      </c>
      <c r="E20" s="3">
        <v>2000</v>
      </c>
      <c r="F20" s="3">
        <f>D20/E20</f>
        <v>1.8191250000000001</v>
      </c>
      <c r="G20" s="5">
        <f>_xlfn.T.DIST.2T(ABS(F20),$F$27)</f>
        <v>8.7656969581020053E-2</v>
      </c>
      <c r="H20" t="str">
        <f>IF(ABS(F20)&gt;=$F$30,"Rechazo Ho.","Acepto Ho.")</f>
        <v>Rechazo Ho.</v>
      </c>
      <c r="I20" t="s">
        <v>20</v>
      </c>
      <c r="N20" s="12"/>
      <c r="O20" s="12"/>
      <c r="P20" s="12"/>
      <c r="Q20" s="12"/>
      <c r="R20" s="12"/>
      <c r="S20" s="12"/>
      <c r="T20" s="12"/>
      <c r="U20" s="12"/>
      <c r="V20" s="12"/>
      <c r="W20" s="12"/>
      <c r="X20" s="12"/>
      <c r="Y20" s="12"/>
      <c r="Z20" s="12"/>
    </row>
    <row r="21" spans="2:26" x14ac:dyDescent="0.25">
      <c r="C21" t="s">
        <v>3</v>
      </c>
      <c r="D21" s="3">
        <v>-0.14799999999999999</v>
      </c>
      <c r="E21" s="13">
        <v>8.4000000000000005E-2</v>
      </c>
      <c r="F21" s="3">
        <f>D21/E21</f>
        <v>-1.7619047619047616</v>
      </c>
      <c r="G21" s="5">
        <f>_xlfn.T.DIST.2T(ABS(F21),$F$27)</f>
        <v>9.7177013957077105E-2</v>
      </c>
      <c r="H21" t="str">
        <f>IF(ABS(F21)&gt;=$F$30,"Rechazo Ho.","Acepto Ho.")</f>
        <v>Rechazo Ho.</v>
      </c>
      <c r="I21" t="s">
        <v>20</v>
      </c>
    </row>
    <row r="22" spans="2:26" x14ac:dyDescent="0.25">
      <c r="C22" t="s">
        <v>4</v>
      </c>
      <c r="D22" s="3">
        <v>-11.13</v>
      </c>
      <c r="E22" s="3">
        <v>6.47</v>
      </c>
      <c r="F22" s="3">
        <f>D22/E22</f>
        <v>-1.7202472952086556</v>
      </c>
      <c r="G22" s="5">
        <f t="shared" ref="G22:G23" si="0">_xlfn.T.DIST.2T(ABS(F22),$F$27)</f>
        <v>0.1046662480802035</v>
      </c>
      <c r="H22" t="str">
        <f>IF(ABS(F22)&gt;=$F$30,"Rechazo Ho.","Acepto Ho.")</f>
        <v>Acepto Ho.</v>
      </c>
      <c r="I22" t="s">
        <v>19</v>
      </c>
    </row>
    <row r="23" spans="2:26" x14ac:dyDescent="0.25">
      <c r="C23" t="s">
        <v>5</v>
      </c>
      <c r="D23" s="3">
        <v>2.2000000000000002</v>
      </c>
      <c r="E23" s="3">
        <v>1.0900000000000001</v>
      </c>
      <c r="F23" s="3">
        <f>D23/E23</f>
        <v>2.0183486238532109</v>
      </c>
      <c r="G23" s="5">
        <f t="shared" si="0"/>
        <v>6.0642555368059736E-2</v>
      </c>
      <c r="H23" t="str">
        <f>IF(ABS(F23)&gt;=$F$30,"Rechazo Ho.","Acepto Ho.")</f>
        <v>Rechazo Ho.</v>
      </c>
      <c r="I23" t="s">
        <v>20</v>
      </c>
    </row>
    <row r="25" spans="2:26" x14ac:dyDescent="0.25">
      <c r="E25" t="s">
        <v>11</v>
      </c>
      <c r="F25">
        <v>20</v>
      </c>
    </row>
    <row r="26" spans="2:26" x14ac:dyDescent="0.25">
      <c r="E26" t="s">
        <v>12</v>
      </c>
      <c r="F26">
        <v>3</v>
      </c>
    </row>
    <row r="27" spans="2:26" x14ac:dyDescent="0.25">
      <c r="E27" t="s">
        <v>13</v>
      </c>
      <c r="F27">
        <f>F25-F26-1</f>
        <v>16</v>
      </c>
    </row>
    <row r="28" spans="2:26" x14ac:dyDescent="0.25">
      <c r="E28" t="s">
        <v>14</v>
      </c>
      <c r="F28">
        <v>0.1</v>
      </c>
    </row>
    <row r="29" spans="2:26" x14ac:dyDescent="0.25">
      <c r="E29" t="s">
        <v>15</v>
      </c>
      <c r="F29">
        <f>F28/2</f>
        <v>0.05</v>
      </c>
    </row>
    <row r="30" spans="2:26" x14ac:dyDescent="0.25">
      <c r="E30" t="s">
        <v>16</v>
      </c>
      <c r="F30" s="4">
        <f>_xlfn.T.INV.2T(F28,F27)</f>
        <v>1.7458836762762506</v>
      </c>
    </row>
    <row r="32" spans="2:26" x14ac:dyDescent="0.25">
      <c r="B32" t="s">
        <v>43</v>
      </c>
      <c r="D32" t="s">
        <v>21</v>
      </c>
      <c r="F32" s="6">
        <v>223013</v>
      </c>
    </row>
    <row r="33" spans="2:6" x14ac:dyDescent="0.25">
      <c r="D33" t="s">
        <v>22</v>
      </c>
      <c r="F33" s="6">
        <v>450350</v>
      </c>
    </row>
    <row r="34" spans="2:6" x14ac:dyDescent="0.25">
      <c r="D34" t="s">
        <v>23</v>
      </c>
      <c r="F34" s="7">
        <f>1-(F32/F33)</f>
        <v>0.50480071055845455</v>
      </c>
    </row>
    <row r="35" spans="2:6" x14ac:dyDescent="0.25">
      <c r="C35" t="s">
        <v>24</v>
      </c>
    </row>
    <row r="37" spans="2:6" x14ac:dyDescent="0.25">
      <c r="B37" t="s">
        <v>25</v>
      </c>
      <c r="D37">
        <v>5</v>
      </c>
      <c r="E37" t="s">
        <v>26</v>
      </c>
    </row>
    <row r="38" spans="2:6" x14ac:dyDescent="0.25">
      <c r="D38">
        <f>D37*60</f>
        <v>300</v>
      </c>
      <c r="E38" t="s">
        <v>27</v>
      </c>
    </row>
    <row r="40" spans="2:6" x14ac:dyDescent="0.25">
      <c r="D40" t="s">
        <v>28</v>
      </c>
      <c r="E40">
        <f>D38*0.148</f>
        <v>44.4</v>
      </c>
      <c r="F40" t="s">
        <v>48</v>
      </c>
    </row>
    <row r="41" spans="2:6" x14ac:dyDescent="0.25">
      <c r="E41" s="8"/>
    </row>
  </sheetData>
  <mergeCells count="2">
    <mergeCell ref="C2:K5"/>
    <mergeCell ref="C7:K11"/>
  </mergeCells>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27"/>
  <sheetViews>
    <sheetView workbookViewId="0">
      <selection activeCell="I15" sqref="I15"/>
    </sheetView>
  </sheetViews>
  <sheetFormatPr baseColWidth="10" defaultColWidth="8.85546875" defaultRowHeight="15" x14ac:dyDescent="0.25"/>
  <cols>
    <col min="2" max="2" width="2.140625" bestFit="1" customWidth="1"/>
    <col min="6" max="6" width="10.85546875" bestFit="1" customWidth="1"/>
    <col min="7" max="7" width="15.140625" customWidth="1"/>
    <col min="8" max="8" width="12" customWidth="1"/>
  </cols>
  <sheetData>
    <row r="2" spans="2:9" x14ac:dyDescent="0.25">
      <c r="B2" t="s">
        <v>0</v>
      </c>
      <c r="D2" s="1" t="s">
        <v>8</v>
      </c>
      <c r="E2" s="1" t="s">
        <v>9</v>
      </c>
      <c r="F2" s="1" t="s">
        <v>10</v>
      </c>
    </row>
    <row r="3" spans="2:9" x14ac:dyDescent="0.25">
      <c r="C3" t="s">
        <v>2</v>
      </c>
      <c r="D3" s="9">
        <f>F3*E3</f>
        <v>75.701303899999999</v>
      </c>
      <c r="E3" s="3">
        <v>3.8841100000000002</v>
      </c>
      <c r="F3" s="3">
        <v>19.489999999999998</v>
      </c>
      <c r="H3" s="14">
        <f>D3/E3</f>
        <v>19.489999999999998</v>
      </c>
    </row>
    <row r="4" spans="2:9" x14ac:dyDescent="0.25">
      <c r="C4" t="s">
        <v>30</v>
      </c>
      <c r="D4" s="3">
        <v>17.2606</v>
      </c>
      <c r="E4" s="9">
        <f>D4/F4</f>
        <v>1.0828481806775407</v>
      </c>
      <c r="F4" s="3">
        <v>15.94</v>
      </c>
      <c r="H4" s="14">
        <f t="shared" ref="H4" si="0">D4/E4</f>
        <v>15.940000000000001</v>
      </c>
    </row>
    <row r="5" spans="2:9" x14ac:dyDescent="0.25">
      <c r="C5" t="s">
        <v>29</v>
      </c>
      <c r="D5" s="3">
        <v>-1.71655</v>
      </c>
      <c r="E5" s="3">
        <v>0.169012</v>
      </c>
      <c r="F5" s="9">
        <f>ABS(D5/E5)</f>
        <v>10.156379428679621</v>
      </c>
      <c r="H5" s="14">
        <f>D5/E5</f>
        <v>-10.156379428679621</v>
      </c>
      <c r="I5" s="15">
        <f>H5/E5</f>
        <v>-60.092652762405159</v>
      </c>
    </row>
    <row r="6" spans="2:9" x14ac:dyDescent="0.25">
      <c r="D6" s="3"/>
      <c r="E6" s="3"/>
      <c r="F6" s="3"/>
      <c r="I6">
        <f>D5/I5</f>
        <v>2.8565056143999998E-2</v>
      </c>
    </row>
    <row r="7" spans="2:9" x14ac:dyDescent="0.25">
      <c r="B7" t="s">
        <v>31</v>
      </c>
      <c r="D7" s="1" t="s">
        <v>8</v>
      </c>
    </row>
    <row r="8" spans="2:9" x14ac:dyDescent="0.25">
      <c r="C8" t="s">
        <v>2</v>
      </c>
      <c r="D8" s="10">
        <f>D3</f>
        <v>75.701303899999999</v>
      </c>
      <c r="E8" t="s">
        <v>46</v>
      </c>
    </row>
    <row r="9" spans="2:9" x14ac:dyDescent="0.25">
      <c r="C9" t="s">
        <v>30</v>
      </c>
      <c r="D9" s="10">
        <f t="shared" ref="D9:D10" si="1">D4</f>
        <v>17.2606</v>
      </c>
      <c r="E9" t="s">
        <v>44</v>
      </c>
    </row>
    <row r="10" spans="2:9" x14ac:dyDescent="0.25">
      <c r="C10" t="s">
        <v>29</v>
      </c>
      <c r="D10" s="10">
        <f t="shared" si="1"/>
        <v>-1.71655</v>
      </c>
      <c r="E10" t="s">
        <v>45</v>
      </c>
    </row>
    <row r="12" spans="2:9" x14ac:dyDescent="0.25">
      <c r="B12" t="s">
        <v>6</v>
      </c>
      <c r="C12" t="s">
        <v>32</v>
      </c>
    </row>
    <row r="13" spans="2:9" x14ac:dyDescent="0.25">
      <c r="D13" s="1" t="s">
        <v>8</v>
      </c>
      <c r="E13" s="1" t="s">
        <v>9</v>
      </c>
      <c r="F13" s="1" t="s">
        <v>10</v>
      </c>
      <c r="G13" s="1" t="s">
        <v>17</v>
      </c>
      <c r="H13" s="1" t="s">
        <v>34</v>
      </c>
    </row>
    <row r="14" spans="2:9" x14ac:dyDescent="0.25">
      <c r="C14" t="s">
        <v>2</v>
      </c>
      <c r="D14" s="3">
        <f>D3</f>
        <v>75.701303899999999</v>
      </c>
      <c r="E14" s="3">
        <f t="shared" ref="E14:F14" si="2">E3</f>
        <v>3.8841100000000002</v>
      </c>
      <c r="F14" s="3">
        <f t="shared" si="2"/>
        <v>19.489999999999998</v>
      </c>
      <c r="G14" s="16">
        <f>_xlfn.T.DIST.2T(ABS(F14),$F$20)</f>
        <v>1.7056486127132946E-67</v>
      </c>
      <c r="H14" t="str">
        <f>IF(ABS(F14)&gt;$F$23,"Rechazo Ho.","Acepto Ho.")</f>
        <v>Rechazo Ho.</v>
      </c>
      <c r="I14" t="s">
        <v>20</v>
      </c>
    </row>
    <row r="15" spans="2:9" x14ac:dyDescent="0.25">
      <c r="C15" t="s">
        <v>3</v>
      </c>
      <c r="D15" s="3">
        <f t="shared" ref="D15:F15" si="3">D4</f>
        <v>17.2606</v>
      </c>
      <c r="E15" s="3">
        <f t="shared" si="3"/>
        <v>1.0828481806775407</v>
      </c>
      <c r="F15" s="3">
        <f t="shared" si="3"/>
        <v>15.94</v>
      </c>
      <c r="G15" s="16">
        <f t="shared" ref="G15:G16" si="4">_xlfn.T.DIST.2T(ABS(F15),$F$20)</f>
        <v>8.2870631715339472E-49</v>
      </c>
      <c r="H15" t="str">
        <f t="shared" ref="H15:H16" si="5">IF(ABS(F15)&gt;$F$23,"Rechazo Ho.","Acepto Ho.")</f>
        <v>Rechazo Ho.</v>
      </c>
      <c r="I15" t="s">
        <v>20</v>
      </c>
    </row>
    <row r="16" spans="2:9" x14ac:dyDescent="0.25">
      <c r="C16" t="s">
        <v>4</v>
      </c>
      <c r="D16" s="3">
        <f t="shared" ref="D16:F16" si="6">D5</f>
        <v>-1.71655</v>
      </c>
      <c r="E16" s="3">
        <f t="shared" si="6"/>
        <v>0.169012</v>
      </c>
      <c r="F16" s="3">
        <f t="shared" si="6"/>
        <v>10.156379428679621</v>
      </c>
      <c r="G16" s="16">
        <f t="shared" si="4"/>
        <v>1.1839217066862108E-22</v>
      </c>
      <c r="H16" t="str">
        <f t="shared" si="5"/>
        <v>Rechazo Ho.</v>
      </c>
      <c r="I16" t="s">
        <v>20</v>
      </c>
    </row>
    <row r="18" spans="2:8" x14ac:dyDescent="0.25">
      <c r="E18" t="s">
        <v>11</v>
      </c>
      <c r="F18">
        <v>680</v>
      </c>
    </row>
    <row r="19" spans="2:8" x14ac:dyDescent="0.25">
      <c r="E19" t="s">
        <v>12</v>
      </c>
      <c r="F19">
        <v>2</v>
      </c>
    </row>
    <row r="20" spans="2:8" x14ac:dyDescent="0.25">
      <c r="E20" t="s">
        <v>13</v>
      </c>
      <c r="F20">
        <f>F18-F19-1</f>
        <v>677</v>
      </c>
    </row>
    <row r="21" spans="2:8" x14ac:dyDescent="0.25">
      <c r="E21" t="s">
        <v>14</v>
      </c>
      <c r="F21">
        <v>0.05</v>
      </c>
    </row>
    <row r="22" spans="2:8" x14ac:dyDescent="0.25">
      <c r="E22" t="s">
        <v>15</v>
      </c>
      <c r="F22">
        <f>F21/2</f>
        <v>2.5000000000000001E-2</v>
      </c>
    </row>
    <row r="23" spans="2:8" x14ac:dyDescent="0.25">
      <c r="E23" t="s">
        <v>16</v>
      </c>
      <c r="F23" s="4">
        <f>_xlfn.T.INV.2T(F21,F20)</f>
        <v>1.9634742444194384</v>
      </c>
    </row>
    <row r="25" spans="2:8" x14ac:dyDescent="0.25">
      <c r="B25" t="s">
        <v>7</v>
      </c>
      <c r="D25" t="s">
        <v>23</v>
      </c>
      <c r="F25">
        <v>0.29058099999999998</v>
      </c>
    </row>
    <row r="26" spans="2:8" x14ac:dyDescent="0.25">
      <c r="D26" t="s">
        <v>47</v>
      </c>
      <c r="F26" s="11">
        <v>139980.6</v>
      </c>
      <c r="H26" s="8"/>
    </row>
    <row r="27" spans="2:8" x14ac:dyDescent="0.25">
      <c r="D27" t="s">
        <v>33</v>
      </c>
      <c r="F27" s="11">
        <f>F26/(1-F25)</f>
        <v>197317.24129181769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04B3-2C3A-4336-917F-7727F1EE0F57}">
  <dimension ref="A26:O49"/>
  <sheetViews>
    <sheetView zoomScale="115" zoomScaleNormal="115" workbookViewId="0">
      <selection activeCell="O10" sqref="O10"/>
    </sheetView>
  </sheetViews>
  <sheetFormatPr baseColWidth="10" defaultColWidth="9.140625" defaultRowHeight="15" x14ac:dyDescent="0.25"/>
  <cols>
    <col min="15" max="15" width="21.140625" customWidth="1"/>
  </cols>
  <sheetData>
    <row r="26" spans="1:15" ht="14.45" customHeight="1" x14ac:dyDescent="0.25">
      <c r="A26" s="22" t="s">
        <v>49</v>
      </c>
      <c r="B26" s="22"/>
      <c r="C26" s="22"/>
      <c r="D26" s="22"/>
      <c r="E26" s="22"/>
      <c r="F26" s="22"/>
      <c r="G26" s="22"/>
      <c r="H26" s="22"/>
      <c r="I26" s="22"/>
      <c r="J26" s="22"/>
      <c r="K26" s="22"/>
      <c r="L26" s="22"/>
      <c r="M26" s="22"/>
      <c r="N26" s="22"/>
      <c r="O26" s="22"/>
    </row>
    <row r="27" spans="1:15" x14ac:dyDescent="0.25">
      <c r="A27" s="22"/>
      <c r="B27" s="22"/>
      <c r="C27" s="22"/>
      <c r="D27" s="22"/>
      <c r="E27" s="22"/>
      <c r="F27" s="22"/>
      <c r="G27" s="22"/>
      <c r="H27" s="22"/>
      <c r="I27" s="22"/>
      <c r="J27" s="22"/>
      <c r="K27" s="22"/>
      <c r="L27" s="22"/>
      <c r="M27" s="22"/>
      <c r="N27" s="22"/>
      <c r="O27" s="22"/>
    </row>
    <row r="28" spans="1:15" x14ac:dyDescent="0.25">
      <c r="A28" s="22"/>
      <c r="B28" s="22"/>
      <c r="C28" s="22"/>
      <c r="D28" s="22"/>
      <c r="E28" s="22"/>
      <c r="F28" s="22"/>
      <c r="G28" s="22"/>
      <c r="H28" s="22"/>
      <c r="I28" s="22"/>
      <c r="J28" s="22"/>
      <c r="K28" s="22"/>
      <c r="L28" s="22"/>
      <c r="M28" s="22"/>
      <c r="N28" s="22"/>
      <c r="O28" s="22"/>
    </row>
    <row r="29" spans="1:15" x14ac:dyDescent="0.25">
      <c r="A29" s="22"/>
      <c r="B29" s="22"/>
      <c r="C29" s="22"/>
      <c r="D29" s="22"/>
      <c r="E29" s="22"/>
      <c r="F29" s="22"/>
      <c r="G29" s="22"/>
      <c r="H29" s="22"/>
      <c r="I29" s="22"/>
      <c r="J29" s="22"/>
      <c r="K29" s="22"/>
      <c r="L29" s="22"/>
      <c r="M29" s="22"/>
      <c r="N29" s="22"/>
      <c r="O29" s="22"/>
    </row>
    <row r="30" spans="1:15" x14ac:dyDescent="0.25">
      <c r="A30" s="22"/>
      <c r="B30" s="22"/>
      <c r="C30" s="22"/>
      <c r="D30" s="22"/>
      <c r="E30" s="22"/>
      <c r="F30" s="22"/>
      <c r="G30" s="22"/>
      <c r="H30" s="22"/>
      <c r="I30" s="22"/>
      <c r="J30" s="22"/>
      <c r="K30" s="22"/>
      <c r="L30" s="22"/>
      <c r="M30" s="22"/>
      <c r="N30" s="22"/>
      <c r="O30" s="22"/>
    </row>
    <row r="31" spans="1:15" x14ac:dyDescent="0.25">
      <c r="A31" s="22" t="s">
        <v>50</v>
      </c>
      <c r="B31" s="22"/>
      <c r="C31" s="22"/>
      <c r="D31" s="22"/>
      <c r="E31" s="22"/>
      <c r="F31" s="22"/>
      <c r="G31" s="22"/>
      <c r="H31" s="22"/>
      <c r="I31" s="22"/>
      <c r="J31" s="22"/>
      <c r="K31" s="22"/>
      <c r="L31" s="22"/>
      <c r="M31" s="22"/>
      <c r="N31" s="22"/>
      <c r="O31" s="22"/>
    </row>
    <row r="32" spans="1:15" x14ac:dyDescent="0.25">
      <c r="A32" s="22"/>
      <c r="B32" s="22"/>
      <c r="C32" s="22"/>
      <c r="D32" s="22"/>
      <c r="E32" s="22"/>
      <c r="F32" s="22"/>
      <c r="G32" s="22"/>
      <c r="H32" s="22"/>
      <c r="I32" s="22"/>
      <c r="J32" s="22"/>
      <c r="K32" s="22"/>
      <c r="L32" s="22"/>
      <c r="M32" s="22"/>
      <c r="N32" s="22"/>
      <c r="O32" s="22"/>
    </row>
    <row r="33" spans="1:15" x14ac:dyDescent="0.25">
      <c r="A33" s="22"/>
      <c r="B33" s="22"/>
      <c r="C33" s="22"/>
      <c r="D33" s="22"/>
      <c r="E33" s="22"/>
      <c r="F33" s="22"/>
      <c r="G33" s="22"/>
      <c r="H33" s="22"/>
      <c r="I33" s="22"/>
      <c r="J33" s="22"/>
      <c r="K33" s="22"/>
      <c r="L33" s="22"/>
      <c r="M33" s="22"/>
      <c r="N33" s="22"/>
      <c r="O33" s="22"/>
    </row>
    <row r="34" spans="1:15" x14ac:dyDescent="0.25">
      <c r="A34" s="22"/>
      <c r="B34" s="22"/>
      <c r="C34" s="22"/>
      <c r="D34" s="22"/>
      <c r="E34" s="22"/>
      <c r="F34" s="22"/>
      <c r="G34" s="22"/>
      <c r="H34" s="22"/>
      <c r="I34" s="22"/>
      <c r="J34" s="22"/>
      <c r="K34" s="22"/>
      <c r="L34" s="22"/>
      <c r="M34" s="22"/>
      <c r="N34" s="22"/>
      <c r="O34" s="22"/>
    </row>
    <row r="35" spans="1:15" ht="57.6" customHeight="1" x14ac:dyDescent="0.25">
      <c r="A35" s="17" t="s">
        <v>51</v>
      </c>
      <c r="B35" s="22" t="s">
        <v>52</v>
      </c>
      <c r="C35" s="22"/>
      <c r="D35" s="22"/>
      <c r="E35" s="22"/>
      <c r="F35" s="22" t="s">
        <v>53</v>
      </c>
      <c r="G35" s="22"/>
      <c r="H35" s="17"/>
      <c r="I35" s="17"/>
      <c r="J35" s="17"/>
      <c r="K35" s="17"/>
      <c r="L35" s="17"/>
      <c r="M35" s="17"/>
      <c r="N35" s="17"/>
      <c r="O35" s="17"/>
    </row>
    <row r="36" spans="1:15" x14ac:dyDescent="0.25">
      <c r="A36" s="17"/>
      <c r="B36" s="22" t="s">
        <v>54</v>
      </c>
      <c r="C36" s="22"/>
      <c r="D36" s="22"/>
      <c r="E36" s="22"/>
      <c r="F36" s="22" t="s">
        <v>55</v>
      </c>
      <c r="G36" s="22"/>
      <c r="H36" s="17"/>
      <c r="I36" s="17"/>
      <c r="J36" s="17"/>
      <c r="K36" s="17"/>
      <c r="L36" s="17"/>
      <c r="M36" s="17"/>
      <c r="N36" s="17"/>
      <c r="O36" s="17"/>
    </row>
    <row r="37" spans="1:15" x14ac:dyDescent="0.25">
      <c r="A37" s="17"/>
      <c r="B37" s="22"/>
      <c r="C37" s="22"/>
      <c r="D37" s="22"/>
      <c r="E37" s="22"/>
      <c r="F37" s="22"/>
      <c r="G37" s="22"/>
      <c r="H37" s="17"/>
      <c r="I37" s="17"/>
      <c r="J37" s="17"/>
      <c r="K37" s="17"/>
      <c r="L37" s="17"/>
      <c r="M37" s="17"/>
      <c r="N37" s="17"/>
      <c r="O37" s="17"/>
    </row>
    <row r="38" spans="1:15" x14ac:dyDescent="0.25">
      <c r="A38" s="17"/>
      <c r="B38" s="22"/>
      <c r="C38" s="22"/>
      <c r="D38" s="22"/>
      <c r="E38" s="22"/>
      <c r="F38" s="22"/>
      <c r="G38" s="22"/>
      <c r="H38" s="17"/>
      <c r="I38" s="17"/>
      <c r="J38" s="17"/>
      <c r="K38" s="17"/>
      <c r="L38" s="17"/>
      <c r="M38" s="17"/>
      <c r="N38" s="17"/>
      <c r="O38" s="17"/>
    </row>
    <row r="39" spans="1:15" ht="100.15" customHeight="1" x14ac:dyDescent="0.25">
      <c r="A39" s="22" t="s">
        <v>56</v>
      </c>
      <c r="B39" s="22"/>
      <c r="C39" s="22"/>
      <c r="D39" s="22"/>
      <c r="E39" s="22"/>
      <c r="F39" s="22"/>
      <c r="G39" s="22"/>
      <c r="H39" s="17"/>
      <c r="I39" s="17"/>
      <c r="J39" s="17"/>
      <c r="K39" s="17"/>
      <c r="L39" s="17"/>
      <c r="M39" s="17"/>
      <c r="N39" s="17"/>
      <c r="O39" s="17"/>
    </row>
    <row r="40" spans="1:15" x14ac:dyDescent="0.25">
      <c r="A40" s="22"/>
      <c r="B40" s="22"/>
      <c r="C40" s="22"/>
      <c r="D40" s="22"/>
      <c r="E40" s="22"/>
      <c r="F40" s="22"/>
      <c r="G40" s="22"/>
      <c r="H40" s="17"/>
      <c r="I40" s="17"/>
      <c r="J40" s="17"/>
      <c r="K40" s="17"/>
      <c r="L40" s="17"/>
      <c r="M40" s="17"/>
      <c r="N40" s="17"/>
      <c r="O40" s="17"/>
    </row>
    <row r="41" spans="1:15" x14ac:dyDescent="0.25">
      <c r="A41" s="22"/>
      <c r="B41" s="22"/>
      <c r="C41" s="22"/>
      <c r="D41" s="22"/>
      <c r="E41" s="22"/>
      <c r="F41" s="22"/>
      <c r="G41" s="22"/>
      <c r="H41" s="17"/>
      <c r="I41" s="17"/>
      <c r="J41" s="17"/>
      <c r="K41" s="17"/>
      <c r="L41" s="17"/>
      <c r="M41" s="17"/>
      <c r="N41" s="17"/>
      <c r="O41" s="17"/>
    </row>
    <row r="42" spans="1:15" x14ac:dyDescent="0.25">
      <c r="A42" s="22"/>
      <c r="B42" s="22"/>
      <c r="C42" s="22"/>
      <c r="D42" s="22"/>
      <c r="E42" s="22"/>
      <c r="F42" s="22"/>
      <c r="G42" s="22"/>
      <c r="H42" s="17"/>
      <c r="I42" s="17"/>
      <c r="J42" s="17"/>
      <c r="K42" s="17"/>
      <c r="L42" s="17"/>
      <c r="M42" s="17"/>
      <c r="N42" s="17"/>
      <c r="O42" s="17"/>
    </row>
    <row r="43" spans="1:15" x14ac:dyDescent="0.25">
      <c r="A43" s="22"/>
      <c r="B43" s="22"/>
      <c r="C43" s="22"/>
      <c r="D43" s="22"/>
      <c r="E43" s="22"/>
      <c r="F43" s="22"/>
      <c r="G43" s="22"/>
      <c r="H43" s="17"/>
      <c r="I43" s="17"/>
      <c r="J43" s="17"/>
      <c r="K43" s="17"/>
      <c r="L43" s="17"/>
      <c r="M43" s="17"/>
      <c r="N43" s="17"/>
      <c r="O43" s="17"/>
    </row>
    <row r="44" spans="1:15" x14ac:dyDescent="0.25">
      <c r="A44" s="22"/>
      <c r="B44" s="22"/>
      <c r="C44" s="22"/>
      <c r="D44" s="22"/>
      <c r="E44" s="22"/>
      <c r="F44" s="22"/>
      <c r="G44" s="22"/>
      <c r="H44" s="17"/>
      <c r="I44" s="17"/>
      <c r="J44" s="17"/>
      <c r="K44" s="17"/>
      <c r="L44" s="17"/>
      <c r="M44" s="17"/>
      <c r="N44" s="17"/>
      <c r="O44" s="17"/>
    </row>
    <row r="45" spans="1:15" x14ac:dyDescent="0.25">
      <c r="A45" s="22"/>
      <c r="B45" s="22"/>
      <c r="C45" s="22"/>
      <c r="D45" s="22"/>
      <c r="E45" s="22"/>
      <c r="F45" s="22"/>
      <c r="G45" s="22"/>
      <c r="H45" s="17"/>
      <c r="I45" s="17"/>
      <c r="J45" s="17"/>
      <c r="K45" s="17"/>
      <c r="L45" s="17"/>
      <c r="M45" s="17"/>
      <c r="N45" s="17"/>
      <c r="O45" s="17"/>
    </row>
    <row r="46" spans="1:15" x14ac:dyDescent="0.25">
      <c r="A46" s="22"/>
      <c r="B46" s="22"/>
      <c r="C46" s="22"/>
      <c r="D46" s="22"/>
      <c r="E46" s="22"/>
      <c r="F46" s="22"/>
      <c r="G46" s="22"/>
      <c r="H46" s="17"/>
      <c r="I46" s="17"/>
      <c r="J46" s="17"/>
      <c r="K46" s="17"/>
      <c r="L46" s="17"/>
      <c r="M46" s="17"/>
      <c r="N46" s="17"/>
      <c r="O46" s="17"/>
    </row>
    <row r="47" spans="1:15" x14ac:dyDescent="0.25">
      <c r="A47" s="22"/>
      <c r="B47" s="22"/>
      <c r="C47" s="22"/>
      <c r="D47" s="22"/>
      <c r="E47" s="22"/>
      <c r="F47" s="22"/>
      <c r="G47" s="22"/>
      <c r="H47" s="17"/>
      <c r="I47" s="17"/>
      <c r="J47" s="17"/>
      <c r="K47" s="17"/>
      <c r="L47" s="17"/>
      <c r="M47" s="17"/>
      <c r="N47" s="17"/>
      <c r="O47" s="17"/>
    </row>
    <row r="48" spans="1:15" x14ac:dyDescent="0.25">
      <c r="A48" s="22"/>
      <c r="B48" s="22"/>
      <c r="C48" s="22"/>
      <c r="D48" s="22"/>
      <c r="E48" s="22"/>
      <c r="F48" s="22"/>
      <c r="G48" s="22"/>
      <c r="H48" s="17"/>
      <c r="I48" s="17"/>
      <c r="J48" s="17"/>
      <c r="K48" s="17"/>
      <c r="L48" s="17"/>
      <c r="M48" s="17"/>
      <c r="N48" s="17"/>
      <c r="O48" s="17"/>
    </row>
    <row r="49" spans="1:15" ht="124.35" customHeight="1" x14ac:dyDescent="0.25">
      <c r="A49" s="17"/>
      <c r="B49" s="17"/>
      <c r="C49" s="17"/>
      <c r="D49" s="17"/>
      <c r="E49" s="17"/>
      <c r="F49" s="17"/>
      <c r="G49" s="17"/>
      <c r="H49" s="17"/>
      <c r="I49" s="17"/>
      <c r="J49" s="17"/>
      <c r="K49" s="17"/>
      <c r="L49" s="17"/>
      <c r="M49" s="17"/>
      <c r="N49" s="17"/>
      <c r="O49" s="17"/>
    </row>
  </sheetData>
  <mergeCells count="7">
    <mergeCell ref="A39:G48"/>
    <mergeCell ref="A26:O30"/>
    <mergeCell ref="A31:O34"/>
    <mergeCell ref="B35:E35"/>
    <mergeCell ref="F35:G35"/>
    <mergeCell ref="B36:E38"/>
    <mergeCell ref="F36:G3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4C53E-8167-433C-BC1D-ED2C48DE2962}">
  <dimension ref="A1:V62"/>
  <sheetViews>
    <sheetView topLeftCell="B1" zoomScale="190" zoomScaleNormal="190" workbookViewId="0">
      <selection activeCell="C13" sqref="C13"/>
    </sheetView>
  </sheetViews>
  <sheetFormatPr baseColWidth="10" defaultColWidth="8.85546875" defaultRowHeight="15" x14ac:dyDescent="0.25"/>
  <cols>
    <col min="1" max="2" width="8.85546875" style="24"/>
    <col min="3" max="4" width="13.140625" style="24" customWidth="1"/>
    <col min="5" max="5" width="18.28515625" style="24" customWidth="1"/>
    <col min="6" max="7" width="13.140625" style="24" customWidth="1"/>
    <col min="8" max="16384" width="8.85546875" style="24"/>
  </cols>
  <sheetData>
    <row r="1" spans="2:22" x14ac:dyDescent="0.25">
      <c r="B1" s="34"/>
    </row>
    <row r="2" spans="2:22" x14ac:dyDescent="0.25">
      <c r="B2" s="58" t="s">
        <v>107</v>
      </c>
      <c r="C2" s="58"/>
      <c r="D2" s="58"/>
      <c r="E2" s="58"/>
      <c r="F2" s="58"/>
      <c r="G2" s="58"/>
      <c r="H2" s="58"/>
      <c r="I2" s="58"/>
      <c r="J2" s="58"/>
    </row>
    <row r="3" spans="2:22" x14ac:dyDescent="0.25">
      <c r="B3" s="58"/>
      <c r="C3" s="58"/>
      <c r="D3" s="58"/>
      <c r="E3" s="58"/>
      <c r="F3" s="58"/>
      <c r="G3" s="58"/>
      <c r="H3" s="58"/>
      <c r="I3" s="58"/>
      <c r="J3" s="58"/>
    </row>
    <row r="4" spans="2:22" x14ac:dyDescent="0.25">
      <c r="C4" s="57"/>
      <c r="D4" s="57"/>
      <c r="E4" s="57"/>
      <c r="F4" s="57"/>
      <c r="G4" s="57"/>
      <c r="H4" s="57"/>
      <c r="I4" s="57"/>
      <c r="J4" s="57"/>
    </row>
    <row r="5" spans="2:22" x14ac:dyDescent="0.25">
      <c r="B5" s="24" t="s">
        <v>106</v>
      </c>
      <c r="C5" s="57"/>
      <c r="D5" s="57"/>
      <c r="E5" s="57"/>
      <c r="F5" s="57"/>
      <c r="G5" s="57"/>
      <c r="H5" s="57"/>
      <c r="I5" s="57"/>
      <c r="J5" s="57"/>
    </row>
    <row r="6" spans="2:22" x14ac:dyDescent="0.25">
      <c r="B6" s="24" t="s">
        <v>105</v>
      </c>
      <c r="C6" s="57"/>
      <c r="D6" s="57"/>
      <c r="E6" s="57"/>
      <c r="F6" s="57"/>
      <c r="G6" s="57"/>
      <c r="H6" s="57"/>
      <c r="I6" s="57"/>
      <c r="J6" s="57"/>
    </row>
    <row r="7" spans="2:22" x14ac:dyDescent="0.25">
      <c r="B7" s="24" t="s">
        <v>104</v>
      </c>
      <c r="C7" s="57"/>
      <c r="D7" s="57"/>
      <c r="E7" s="57"/>
      <c r="F7" s="57"/>
      <c r="G7" s="57"/>
      <c r="H7" s="57"/>
      <c r="I7" s="57"/>
      <c r="J7" s="57"/>
    </row>
    <row r="8" spans="2:22" x14ac:dyDescent="0.25">
      <c r="B8" s="24" t="s">
        <v>103</v>
      </c>
      <c r="C8" s="57"/>
      <c r="D8" s="57"/>
      <c r="E8" s="57"/>
      <c r="F8" s="57"/>
      <c r="G8" s="57"/>
      <c r="H8" s="57"/>
      <c r="I8" s="57"/>
      <c r="J8" s="57"/>
    </row>
    <row r="9" spans="2:22" x14ac:dyDescent="0.25">
      <c r="B9" s="24" t="s">
        <v>102</v>
      </c>
    </row>
    <row r="10" spans="2:22" ht="14.45" customHeight="1" x14ac:dyDescent="0.25">
      <c r="B10" s="56" t="s">
        <v>101</v>
      </c>
      <c r="C10" s="56"/>
      <c r="D10" s="56"/>
      <c r="E10" s="56"/>
      <c r="F10" s="56"/>
      <c r="G10" s="56"/>
      <c r="H10" s="56"/>
      <c r="I10" s="56"/>
      <c r="J10" s="56"/>
      <c r="K10" s="56"/>
      <c r="L10" s="56"/>
      <c r="M10" s="56"/>
      <c r="N10" s="56"/>
      <c r="O10" s="56"/>
      <c r="P10" s="56"/>
      <c r="Q10" s="56"/>
      <c r="R10" s="56"/>
      <c r="S10" s="56"/>
      <c r="T10" s="56"/>
      <c r="U10" s="56"/>
      <c r="V10" s="56"/>
    </row>
    <row r="11" spans="2:22" ht="14.45" customHeight="1" x14ac:dyDescent="0.25">
      <c r="B11" s="56"/>
      <c r="C11" s="56"/>
      <c r="D11" s="56"/>
      <c r="E11" s="56"/>
      <c r="F11" s="56"/>
      <c r="G11" s="56"/>
      <c r="H11" s="56"/>
      <c r="I11" s="56"/>
      <c r="J11" s="56"/>
      <c r="K11" s="56"/>
      <c r="L11" s="56"/>
      <c r="M11" s="56"/>
      <c r="N11" s="56"/>
      <c r="O11" s="56"/>
      <c r="P11" s="56"/>
      <c r="Q11" s="56"/>
      <c r="R11" s="56"/>
      <c r="S11" s="56"/>
      <c r="T11" s="56"/>
      <c r="U11" s="56"/>
      <c r="V11" s="56"/>
    </row>
    <row r="12" spans="2:22" x14ac:dyDescent="0.25">
      <c r="B12" s="25"/>
      <c r="C12" s="25" t="s">
        <v>100</v>
      </c>
    </row>
    <row r="13" spans="2:22" x14ac:dyDescent="0.25">
      <c r="C13" s="25"/>
    </row>
    <row r="14" spans="2:22" ht="15.75" thickBot="1" x14ac:dyDescent="0.3">
      <c r="B14" s="34" t="s">
        <v>99</v>
      </c>
      <c r="G14" s="25"/>
    </row>
    <row r="15" spans="2:22" x14ac:dyDescent="0.25">
      <c r="B15" s="55" t="s">
        <v>98</v>
      </c>
      <c r="C15" s="54"/>
      <c r="D15" s="54"/>
      <c r="E15" s="54"/>
      <c r="F15" s="53"/>
      <c r="G15" s="25"/>
    </row>
    <row r="16" spans="2:22" x14ac:dyDescent="0.25">
      <c r="B16" s="52"/>
      <c r="C16" s="51"/>
      <c r="D16" s="51"/>
      <c r="E16" s="51"/>
      <c r="F16" s="50"/>
      <c r="G16" s="25"/>
    </row>
    <row r="17" spans="1:22" x14ac:dyDescent="0.25">
      <c r="B17" s="52"/>
      <c r="C17" s="51"/>
      <c r="D17" s="51"/>
      <c r="E17" s="51"/>
      <c r="F17" s="50"/>
      <c r="G17" s="25"/>
    </row>
    <row r="18" spans="1:22" x14ac:dyDescent="0.25">
      <c r="B18" s="52"/>
      <c r="C18" s="51"/>
      <c r="D18" s="51"/>
      <c r="E18" s="51"/>
      <c r="F18" s="50"/>
      <c r="G18" s="25"/>
    </row>
    <row r="19" spans="1:22" x14ac:dyDescent="0.25">
      <c r="B19" s="52"/>
      <c r="C19" s="51"/>
      <c r="D19" s="51"/>
      <c r="E19" s="51"/>
      <c r="F19" s="50"/>
      <c r="G19" s="25"/>
    </row>
    <row r="20" spans="1:22" x14ac:dyDescent="0.25">
      <c r="B20" s="52"/>
      <c r="C20" s="51"/>
      <c r="D20" s="51"/>
      <c r="E20" s="51"/>
      <c r="F20" s="50"/>
      <c r="G20" s="25"/>
    </row>
    <row r="21" spans="1:22" x14ac:dyDescent="0.25">
      <c r="B21" s="52"/>
      <c r="C21" s="51"/>
      <c r="D21" s="51"/>
      <c r="E21" s="51"/>
      <c r="F21" s="50"/>
      <c r="G21" s="25"/>
    </row>
    <row r="22" spans="1:22" x14ac:dyDescent="0.25">
      <c r="B22" s="52"/>
      <c r="C22" s="51"/>
      <c r="D22" s="51"/>
      <c r="E22" s="51"/>
      <c r="F22" s="50"/>
      <c r="G22" s="25"/>
    </row>
    <row r="23" spans="1:22" x14ac:dyDescent="0.25">
      <c r="B23" s="52"/>
      <c r="C23" s="51"/>
      <c r="D23" s="51"/>
      <c r="E23" s="51"/>
      <c r="F23" s="50"/>
      <c r="G23" s="25"/>
    </row>
    <row r="24" spans="1:22" x14ac:dyDescent="0.25">
      <c r="B24" s="52"/>
      <c r="C24" s="51"/>
      <c r="D24" s="51"/>
      <c r="E24" s="51"/>
      <c r="F24" s="50"/>
      <c r="G24" s="25"/>
    </row>
    <row r="25" spans="1:22" x14ac:dyDescent="0.25">
      <c r="B25" s="52"/>
      <c r="C25" s="51"/>
      <c r="D25" s="51"/>
      <c r="E25" s="51"/>
      <c r="F25" s="50"/>
      <c r="G25" s="25"/>
    </row>
    <row r="26" spans="1:22" ht="15.75" thickBot="1" x14ac:dyDescent="0.3">
      <c r="B26" s="49"/>
      <c r="C26" s="48"/>
      <c r="D26" s="48"/>
      <c r="E26" s="48"/>
      <c r="F26" s="47"/>
      <c r="G26" s="25"/>
    </row>
    <row r="27" spans="1:22" x14ac:dyDescent="0.25">
      <c r="B27" s="25"/>
      <c r="C27" s="34"/>
      <c r="D27" s="25"/>
      <c r="E27" s="25"/>
      <c r="F27" s="25"/>
      <c r="G27" s="25"/>
    </row>
    <row r="28" spans="1:22" ht="15.75" thickBot="1" x14ac:dyDescent="0.3">
      <c r="A28" s="25"/>
      <c r="B28" s="25"/>
      <c r="C28" s="34" t="s">
        <v>97</v>
      </c>
      <c r="D28" s="25"/>
      <c r="E28" s="25"/>
      <c r="F28" s="25"/>
      <c r="G28" s="25"/>
    </row>
    <row r="29" spans="1:22" x14ac:dyDescent="0.25">
      <c r="A29" s="25"/>
      <c r="B29" s="25"/>
      <c r="C29" s="46" t="s">
        <v>96</v>
      </c>
      <c r="D29" s="45"/>
      <c r="E29" s="45"/>
      <c r="F29" s="45"/>
      <c r="G29" s="45"/>
      <c r="H29" s="44"/>
      <c r="I29" s="44"/>
      <c r="J29" s="44"/>
      <c r="K29" s="44"/>
      <c r="L29" s="44"/>
      <c r="M29" s="44"/>
      <c r="N29" s="44"/>
      <c r="O29" s="44"/>
      <c r="P29" s="44"/>
      <c r="Q29" s="44"/>
      <c r="R29" s="44"/>
      <c r="S29" s="44"/>
      <c r="T29" s="44"/>
      <c r="U29" s="44"/>
      <c r="V29" s="43"/>
    </row>
    <row r="30" spans="1:22" x14ac:dyDescent="0.25">
      <c r="A30" s="25"/>
      <c r="B30" s="25"/>
      <c r="C30" s="42" t="s">
        <v>95</v>
      </c>
      <c r="D30" s="41"/>
      <c r="E30" s="41"/>
      <c r="F30" s="41"/>
      <c r="G30" s="41"/>
      <c r="H30" s="40"/>
      <c r="I30" s="40"/>
      <c r="J30" s="40"/>
      <c r="K30" s="40"/>
      <c r="L30" s="40"/>
      <c r="M30" s="40"/>
      <c r="N30" s="40"/>
      <c r="O30" s="40"/>
      <c r="P30" s="40"/>
      <c r="Q30" s="40"/>
      <c r="R30" s="40"/>
      <c r="S30" s="40"/>
      <c r="T30" s="40"/>
      <c r="U30" s="40"/>
      <c r="V30" s="39"/>
    </row>
    <row r="31" spans="1:22" x14ac:dyDescent="0.25">
      <c r="A31" s="25"/>
      <c r="B31" s="25"/>
      <c r="C31" s="42"/>
      <c r="D31" s="41"/>
      <c r="E31" s="41"/>
      <c r="F31" s="41"/>
      <c r="G31" s="41"/>
      <c r="H31" s="40"/>
      <c r="I31" s="40"/>
      <c r="J31" s="40"/>
      <c r="K31" s="40"/>
      <c r="L31" s="40"/>
      <c r="M31" s="40"/>
      <c r="N31" s="40"/>
      <c r="O31" s="40"/>
      <c r="P31" s="40"/>
      <c r="Q31" s="40"/>
      <c r="R31" s="40"/>
      <c r="S31" s="40"/>
      <c r="T31" s="40"/>
      <c r="U31" s="40"/>
      <c r="V31" s="39"/>
    </row>
    <row r="32" spans="1:22" x14ac:dyDescent="0.25">
      <c r="A32" s="25"/>
      <c r="B32" s="25"/>
      <c r="C32" s="42" t="s">
        <v>94</v>
      </c>
      <c r="D32" s="41"/>
      <c r="E32" s="41"/>
      <c r="F32" s="41"/>
      <c r="G32" s="41"/>
      <c r="H32" s="40"/>
      <c r="I32" s="40"/>
      <c r="J32" s="40"/>
      <c r="K32" s="40"/>
      <c r="L32" s="40"/>
      <c r="M32" s="40"/>
      <c r="N32" s="40"/>
      <c r="O32" s="40"/>
      <c r="P32" s="40"/>
      <c r="Q32" s="40"/>
      <c r="R32" s="40"/>
      <c r="S32" s="40"/>
      <c r="T32" s="40"/>
      <c r="U32" s="40"/>
      <c r="V32" s="39"/>
    </row>
    <row r="33" spans="1:22" x14ac:dyDescent="0.25">
      <c r="A33" s="25"/>
      <c r="B33" s="25"/>
      <c r="C33" s="42" t="s">
        <v>93</v>
      </c>
      <c r="D33" s="41"/>
      <c r="E33" s="41"/>
      <c r="F33" s="41"/>
      <c r="G33" s="41"/>
      <c r="H33" s="40"/>
      <c r="I33" s="40"/>
      <c r="J33" s="40"/>
      <c r="K33" s="40"/>
      <c r="L33" s="40"/>
      <c r="M33" s="40"/>
      <c r="N33" s="40"/>
      <c r="O33" s="40"/>
      <c r="P33" s="40"/>
      <c r="Q33" s="40"/>
      <c r="R33" s="40"/>
      <c r="S33" s="40"/>
      <c r="T33" s="40"/>
      <c r="U33" s="40"/>
      <c r="V33" s="39"/>
    </row>
    <row r="34" spans="1:22" x14ac:dyDescent="0.25">
      <c r="A34" s="25"/>
      <c r="B34" s="25"/>
      <c r="C34" s="42" t="s">
        <v>92</v>
      </c>
      <c r="D34" s="41"/>
      <c r="E34" s="41"/>
      <c r="F34" s="41"/>
      <c r="G34" s="41"/>
      <c r="H34" s="40"/>
      <c r="I34" s="40"/>
      <c r="J34" s="40"/>
      <c r="K34" s="40"/>
      <c r="L34" s="40"/>
      <c r="M34" s="40"/>
      <c r="N34" s="40"/>
      <c r="O34" s="40"/>
      <c r="P34" s="40"/>
      <c r="Q34" s="40"/>
      <c r="R34" s="40"/>
      <c r="S34" s="40"/>
      <c r="T34" s="40"/>
      <c r="U34" s="40"/>
      <c r="V34" s="39"/>
    </row>
    <row r="35" spans="1:22" x14ac:dyDescent="0.25">
      <c r="A35" s="25"/>
      <c r="B35" s="25"/>
      <c r="C35" s="42" t="s">
        <v>91</v>
      </c>
      <c r="D35" s="41"/>
      <c r="E35" s="41"/>
      <c r="F35" s="41"/>
      <c r="G35" s="41"/>
      <c r="H35" s="40"/>
      <c r="I35" s="40"/>
      <c r="J35" s="40"/>
      <c r="K35" s="40"/>
      <c r="L35" s="40"/>
      <c r="M35" s="40"/>
      <c r="N35" s="40"/>
      <c r="O35" s="40"/>
      <c r="P35" s="40"/>
      <c r="Q35" s="40"/>
      <c r="R35" s="40"/>
      <c r="S35" s="40"/>
      <c r="T35" s="40"/>
      <c r="U35" s="40"/>
      <c r="V35" s="39"/>
    </row>
    <row r="36" spans="1:22" x14ac:dyDescent="0.25">
      <c r="A36" s="25"/>
      <c r="B36" s="25"/>
      <c r="C36" s="42" t="s">
        <v>90</v>
      </c>
      <c r="D36" s="41"/>
      <c r="E36" s="41"/>
      <c r="F36" s="41"/>
      <c r="G36" s="41"/>
      <c r="H36" s="40"/>
      <c r="I36" s="40"/>
      <c r="J36" s="40"/>
      <c r="K36" s="40"/>
      <c r="L36" s="40"/>
      <c r="M36" s="40"/>
      <c r="N36" s="40"/>
      <c r="O36" s="40"/>
      <c r="P36" s="40"/>
      <c r="Q36" s="40"/>
      <c r="R36" s="40"/>
      <c r="S36" s="40"/>
      <c r="T36" s="40"/>
      <c r="U36" s="40"/>
      <c r="V36" s="39"/>
    </row>
    <row r="37" spans="1:22" x14ac:dyDescent="0.25">
      <c r="A37" s="25"/>
      <c r="B37" s="25"/>
      <c r="C37" s="42" t="s">
        <v>89</v>
      </c>
      <c r="D37" s="41"/>
      <c r="E37" s="41"/>
      <c r="F37" s="41"/>
      <c r="G37" s="41"/>
      <c r="H37" s="40"/>
      <c r="I37" s="40"/>
      <c r="J37" s="40"/>
      <c r="K37" s="40"/>
      <c r="L37" s="40"/>
      <c r="M37" s="40"/>
      <c r="N37" s="40"/>
      <c r="O37" s="40"/>
      <c r="P37" s="40"/>
      <c r="Q37" s="40"/>
      <c r="R37" s="40"/>
      <c r="S37" s="40"/>
      <c r="T37" s="40"/>
      <c r="U37" s="40"/>
      <c r="V37" s="39"/>
    </row>
    <row r="38" spans="1:22" x14ac:dyDescent="0.25">
      <c r="A38" s="25"/>
      <c r="B38" s="25"/>
      <c r="C38" s="42"/>
      <c r="D38" s="41"/>
      <c r="E38" s="41"/>
      <c r="F38" s="41"/>
      <c r="G38" s="41"/>
      <c r="H38" s="40"/>
      <c r="I38" s="40"/>
      <c r="J38" s="40"/>
      <c r="K38" s="40"/>
      <c r="L38" s="40"/>
      <c r="M38" s="40"/>
      <c r="N38" s="40"/>
      <c r="O38" s="40"/>
      <c r="P38" s="40"/>
      <c r="Q38" s="40"/>
      <c r="R38" s="40"/>
      <c r="S38" s="40"/>
      <c r="T38" s="40"/>
      <c r="U38" s="40"/>
      <c r="V38" s="39"/>
    </row>
    <row r="39" spans="1:22" x14ac:dyDescent="0.25">
      <c r="A39" s="25"/>
      <c r="B39" s="25"/>
      <c r="C39" s="42" t="s">
        <v>88</v>
      </c>
      <c r="D39" s="41"/>
      <c r="E39" s="41"/>
      <c r="F39" s="41"/>
      <c r="G39" s="41"/>
      <c r="H39" s="40"/>
      <c r="I39" s="40"/>
      <c r="J39" s="40"/>
      <c r="K39" s="40"/>
      <c r="L39" s="40"/>
      <c r="M39" s="40"/>
      <c r="N39" s="40"/>
      <c r="O39" s="40"/>
      <c r="P39" s="40"/>
      <c r="Q39" s="40"/>
      <c r="R39" s="40"/>
      <c r="S39" s="40"/>
      <c r="T39" s="40"/>
      <c r="U39" s="40"/>
      <c r="V39" s="39"/>
    </row>
    <row r="40" spans="1:22" x14ac:dyDescent="0.25">
      <c r="A40" s="25"/>
      <c r="B40" s="25"/>
      <c r="C40" s="42" t="s">
        <v>87</v>
      </c>
      <c r="D40" s="41"/>
      <c r="E40" s="41"/>
      <c r="F40" s="41"/>
      <c r="G40" s="41"/>
      <c r="H40" s="40"/>
      <c r="I40" s="40"/>
      <c r="J40" s="40"/>
      <c r="K40" s="40"/>
      <c r="L40" s="40"/>
      <c r="M40" s="40"/>
      <c r="N40" s="40"/>
      <c r="O40" s="40"/>
      <c r="P40" s="40"/>
      <c r="Q40" s="40"/>
      <c r="R40" s="40"/>
      <c r="S40" s="40"/>
      <c r="T40" s="40"/>
      <c r="U40" s="40"/>
      <c r="V40" s="39"/>
    </row>
    <row r="41" spans="1:22" x14ac:dyDescent="0.25">
      <c r="A41" s="25"/>
      <c r="B41" s="25"/>
      <c r="C41" s="42" t="s">
        <v>86</v>
      </c>
      <c r="D41" s="41"/>
      <c r="E41" s="41"/>
      <c r="F41" s="41"/>
      <c r="G41" s="41"/>
      <c r="H41" s="40"/>
      <c r="I41" s="40"/>
      <c r="J41" s="40"/>
      <c r="K41" s="40"/>
      <c r="L41" s="40"/>
      <c r="M41" s="40"/>
      <c r="N41" s="40"/>
      <c r="O41" s="40"/>
      <c r="P41" s="40"/>
      <c r="Q41" s="40"/>
      <c r="R41" s="40"/>
      <c r="S41" s="40"/>
      <c r="T41" s="40"/>
      <c r="U41" s="40"/>
      <c r="V41" s="39"/>
    </row>
    <row r="42" spans="1:22" x14ac:dyDescent="0.25">
      <c r="A42" s="25"/>
      <c r="B42" s="25"/>
      <c r="C42" s="42" t="s">
        <v>85</v>
      </c>
      <c r="D42" s="41"/>
      <c r="E42" s="41"/>
      <c r="F42" s="41"/>
      <c r="G42" s="41"/>
      <c r="H42" s="40"/>
      <c r="I42" s="40"/>
      <c r="J42" s="40"/>
      <c r="K42" s="40"/>
      <c r="L42" s="40"/>
      <c r="M42" s="40"/>
      <c r="N42" s="40"/>
      <c r="O42" s="40"/>
      <c r="P42" s="40"/>
      <c r="Q42" s="40"/>
      <c r="R42" s="40"/>
      <c r="S42" s="40"/>
      <c r="T42" s="40"/>
      <c r="U42" s="40"/>
      <c r="V42" s="39"/>
    </row>
    <row r="43" spans="1:22" x14ac:dyDescent="0.25">
      <c r="A43" s="25"/>
      <c r="B43" s="25"/>
      <c r="C43" s="42" t="s">
        <v>84</v>
      </c>
      <c r="D43" s="41"/>
      <c r="E43" s="41"/>
      <c r="F43" s="41"/>
      <c r="G43" s="41"/>
      <c r="H43" s="40"/>
      <c r="I43" s="40"/>
      <c r="J43" s="40"/>
      <c r="K43" s="40"/>
      <c r="L43" s="40"/>
      <c r="M43" s="40"/>
      <c r="N43" s="40"/>
      <c r="O43" s="40"/>
      <c r="P43" s="40"/>
      <c r="Q43" s="40"/>
      <c r="R43" s="40"/>
      <c r="S43" s="40"/>
      <c r="T43" s="40"/>
      <c r="U43" s="40"/>
      <c r="V43" s="39"/>
    </row>
    <row r="44" spans="1:22" x14ac:dyDescent="0.25">
      <c r="A44" s="25"/>
      <c r="B44" s="25"/>
      <c r="C44" s="42" t="s">
        <v>83</v>
      </c>
      <c r="D44" s="41"/>
      <c r="E44" s="41"/>
      <c r="F44" s="41"/>
      <c r="G44" s="41"/>
      <c r="H44" s="40"/>
      <c r="I44" s="40"/>
      <c r="J44" s="40"/>
      <c r="K44" s="40"/>
      <c r="L44" s="40"/>
      <c r="M44" s="40"/>
      <c r="N44" s="40"/>
      <c r="O44" s="40"/>
      <c r="P44" s="40"/>
      <c r="Q44" s="40"/>
      <c r="R44" s="40"/>
      <c r="S44" s="40"/>
      <c r="T44" s="40"/>
      <c r="U44" s="40"/>
      <c r="V44" s="39"/>
    </row>
    <row r="45" spans="1:22" x14ac:dyDescent="0.25">
      <c r="A45" s="25"/>
      <c r="B45" s="25"/>
      <c r="C45" s="42"/>
      <c r="D45" s="41"/>
      <c r="E45" s="41"/>
      <c r="F45" s="41"/>
      <c r="G45" s="41"/>
      <c r="H45" s="40"/>
      <c r="I45" s="40"/>
      <c r="J45" s="40"/>
      <c r="K45" s="40"/>
      <c r="L45" s="40"/>
      <c r="M45" s="40"/>
      <c r="N45" s="40"/>
      <c r="O45" s="40"/>
      <c r="P45" s="40"/>
      <c r="Q45" s="40"/>
      <c r="R45" s="40"/>
      <c r="S45" s="40"/>
      <c r="T45" s="40"/>
      <c r="U45" s="40"/>
      <c r="V45" s="39"/>
    </row>
    <row r="46" spans="1:22" x14ac:dyDescent="0.25">
      <c r="A46" s="25"/>
      <c r="B46" s="25"/>
      <c r="C46" s="42"/>
      <c r="D46" s="41"/>
      <c r="E46" s="41"/>
      <c r="F46" s="41"/>
      <c r="G46" s="41"/>
      <c r="H46" s="40"/>
      <c r="I46" s="40"/>
      <c r="J46" s="40"/>
      <c r="K46" s="40"/>
      <c r="L46" s="40"/>
      <c r="M46" s="40"/>
      <c r="N46" s="40"/>
      <c r="O46" s="40"/>
      <c r="P46" s="40"/>
      <c r="Q46" s="40"/>
      <c r="R46" s="40"/>
      <c r="S46" s="40"/>
      <c r="T46" s="40"/>
      <c r="U46" s="40"/>
      <c r="V46" s="39"/>
    </row>
    <row r="47" spans="1:22" x14ac:dyDescent="0.25">
      <c r="A47" s="25"/>
      <c r="B47" s="25"/>
      <c r="C47" s="42"/>
      <c r="D47" s="41"/>
      <c r="E47" s="41"/>
      <c r="F47" s="41"/>
      <c r="G47" s="41"/>
      <c r="H47" s="40"/>
      <c r="I47" s="40"/>
      <c r="J47" s="40"/>
      <c r="K47" s="40"/>
      <c r="L47" s="40"/>
      <c r="M47" s="40"/>
      <c r="N47" s="40"/>
      <c r="O47" s="40"/>
      <c r="P47" s="40"/>
      <c r="Q47" s="40"/>
      <c r="R47" s="40"/>
      <c r="S47" s="40"/>
      <c r="T47" s="40"/>
      <c r="U47" s="40"/>
      <c r="V47" s="39"/>
    </row>
    <row r="48" spans="1:22" x14ac:dyDescent="0.25">
      <c r="A48" s="25"/>
      <c r="B48" s="25"/>
      <c r="C48" s="42"/>
      <c r="D48" s="41"/>
      <c r="E48" s="41"/>
      <c r="F48" s="41"/>
      <c r="G48" s="41"/>
      <c r="H48" s="40"/>
      <c r="I48" s="40"/>
      <c r="J48" s="40"/>
      <c r="K48" s="40"/>
      <c r="L48" s="40"/>
      <c r="M48" s="40"/>
      <c r="N48" s="40"/>
      <c r="O48" s="40"/>
      <c r="P48" s="40"/>
      <c r="Q48" s="40"/>
      <c r="R48" s="40"/>
      <c r="S48" s="40"/>
      <c r="T48" s="40"/>
      <c r="U48" s="40"/>
      <c r="V48" s="39"/>
    </row>
    <row r="49" spans="1:22" x14ac:dyDescent="0.25">
      <c r="A49" s="25"/>
      <c r="B49" s="25"/>
      <c r="C49" s="42"/>
      <c r="D49" s="41"/>
      <c r="E49" s="41"/>
      <c r="F49" s="41"/>
      <c r="G49" s="41"/>
      <c r="H49" s="40"/>
      <c r="I49" s="40"/>
      <c r="J49" s="40"/>
      <c r="K49" s="40"/>
      <c r="L49" s="40"/>
      <c r="M49" s="40"/>
      <c r="N49" s="40"/>
      <c r="O49" s="40"/>
      <c r="P49" s="40"/>
      <c r="Q49" s="40"/>
      <c r="R49" s="40"/>
      <c r="S49" s="40"/>
      <c r="T49" s="40"/>
      <c r="U49" s="40"/>
      <c r="V49" s="39"/>
    </row>
    <row r="50" spans="1:22" x14ac:dyDescent="0.25">
      <c r="A50" s="25"/>
      <c r="B50" s="25"/>
      <c r="C50" s="42"/>
      <c r="D50" s="41"/>
      <c r="E50" s="41"/>
      <c r="F50" s="41"/>
      <c r="G50" s="41"/>
      <c r="H50" s="40"/>
      <c r="I50" s="40"/>
      <c r="J50" s="40"/>
      <c r="K50" s="40"/>
      <c r="L50" s="40"/>
      <c r="M50" s="40"/>
      <c r="N50" s="40"/>
      <c r="O50" s="40"/>
      <c r="P50" s="40"/>
      <c r="Q50" s="40"/>
      <c r="R50" s="40"/>
      <c r="S50" s="40"/>
      <c r="T50" s="40"/>
      <c r="U50" s="40"/>
      <c r="V50" s="39"/>
    </row>
    <row r="51" spans="1:22" x14ac:dyDescent="0.25">
      <c r="A51" s="25"/>
      <c r="B51" s="25"/>
      <c r="C51" s="42"/>
      <c r="D51" s="41"/>
      <c r="E51" s="41"/>
      <c r="F51" s="41"/>
      <c r="G51" s="41"/>
      <c r="H51" s="40"/>
      <c r="I51" s="40"/>
      <c r="J51" s="40"/>
      <c r="K51" s="40"/>
      <c r="L51" s="40"/>
      <c r="M51" s="40"/>
      <c r="N51" s="40"/>
      <c r="O51" s="40"/>
      <c r="P51" s="40"/>
      <c r="Q51" s="40"/>
      <c r="R51" s="40"/>
      <c r="S51" s="40"/>
      <c r="T51" s="40"/>
      <c r="U51" s="40"/>
      <c r="V51" s="39"/>
    </row>
    <row r="52" spans="1:22" x14ac:dyDescent="0.25">
      <c r="A52" s="25"/>
      <c r="B52" s="25"/>
      <c r="C52" s="42"/>
      <c r="D52" s="41"/>
      <c r="E52" s="41"/>
      <c r="F52" s="41"/>
      <c r="G52" s="41"/>
      <c r="H52" s="40"/>
      <c r="I52" s="40"/>
      <c r="J52" s="40"/>
      <c r="K52" s="40"/>
      <c r="L52" s="40"/>
      <c r="M52" s="40"/>
      <c r="N52" s="40"/>
      <c r="O52" s="40"/>
      <c r="P52" s="40"/>
      <c r="Q52" s="40"/>
      <c r="R52" s="40"/>
      <c r="S52" s="40"/>
      <c r="T52" s="40"/>
      <c r="U52" s="40"/>
      <c r="V52" s="39"/>
    </row>
    <row r="53" spans="1:22" ht="15.75" thickBot="1" x14ac:dyDescent="0.3">
      <c r="A53" s="25"/>
      <c r="B53" s="25"/>
      <c r="C53" s="38"/>
      <c r="D53" s="37"/>
      <c r="E53" s="37"/>
      <c r="F53" s="37"/>
      <c r="G53" s="37"/>
      <c r="H53" s="36"/>
      <c r="I53" s="36"/>
      <c r="J53" s="36"/>
      <c r="K53" s="36"/>
      <c r="L53" s="36"/>
      <c r="M53" s="36"/>
      <c r="N53" s="36"/>
      <c r="O53" s="36"/>
      <c r="P53" s="36"/>
      <c r="Q53" s="36"/>
      <c r="R53" s="36"/>
      <c r="S53" s="36"/>
      <c r="T53" s="36"/>
      <c r="U53" s="36"/>
      <c r="V53" s="35"/>
    </row>
    <row r="54" spans="1:22" x14ac:dyDescent="0.25">
      <c r="A54" s="25"/>
      <c r="B54" s="25"/>
      <c r="C54" s="25"/>
      <c r="D54" s="25"/>
      <c r="E54" s="25"/>
      <c r="F54" s="25"/>
      <c r="G54" s="25"/>
    </row>
    <row r="55" spans="1:22" x14ac:dyDescent="0.25">
      <c r="A55" s="25"/>
      <c r="B55" s="25"/>
      <c r="C55" s="34" t="s">
        <v>82</v>
      </c>
      <c r="D55" s="25"/>
      <c r="E55" s="25"/>
      <c r="F55" s="25"/>
      <c r="G55" s="25"/>
    </row>
    <row r="56" spans="1:22" ht="15.75" thickBot="1" x14ac:dyDescent="0.3">
      <c r="A56" s="25"/>
      <c r="B56" s="25"/>
      <c r="C56" s="25"/>
      <c r="D56" s="25"/>
      <c r="E56" s="25"/>
      <c r="F56" s="25"/>
      <c r="G56" s="25"/>
    </row>
    <row r="57" spans="1:22" ht="38.25" x14ac:dyDescent="0.25">
      <c r="A57" s="25"/>
      <c r="B57" s="25"/>
      <c r="C57" s="33" t="s">
        <v>81</v>
      </c>
      <c r="D57" s="32" t="s">
        <v>80</v>
      </c>
      <c r="E57" s="32" t="s">
        <v>79</v>
      </c>
      <c r="F57" s="31" t="s">
        <v>78</v>
      </c>
      <c r="G57" s="30"/>
    </row>
    <row r="58" spans="1:22" ht="49.9" customHeight="1" x14ac:dyDescent="0.25">
      <c r="A58" s="25"/>
      <c r="B58" s="25"/>
      <c r="C58" s="29" t="s">
        <v>77</v>
      </c>
      <c r="D58" s="28">
        <v>35.680799999999998</v>
      </c>
      <c r="E58" s="28">
        <v>1</v>
      </c>
      <c r="F58" s="27" t="s">
        <v>76</v>
      </c>
      <c r="G58" s="26"/>
    </row>
    <row r="59" spans="1:22" ht="63.6" customHeight="1" x14ac:dyDescent="0.25">
      <c r="A59" s="25"/>
      <c r="B59" s="25"/>
      <c r="C59" s="29" t="s">
        <v>75</v>
      </c>
      <c r="D59" s="28" t="s">
        <v>74</v>
      </c>
      <c r="E59" s="28">
        <v>1</v>
      </c>
      <c r="F59" s="27" t="s">
        <v>73</v>
      </c>
      <c r="G59" s="26"/>
    </row>
    <row r="60" spans="1:22" ht="64.900000000000006" customHeight="1" x14ac:dyDescent="0.25">
      <c r="A60" s="25"/>
      <c r="B60" s="25"/>
      <c r="C60" s="29" t="s">
        <v>72</v>
      </c>
      <c r="D60" s="28">
        <v>0.115422</v>
      </c>
      <c r="E60" s="28">
        <v>1</v>
      </c>
      <c r="F60" s="27" t="s">
        <v>71</v>
      </c>
      <c r="G60" s="26"/>
    </row>
    <row r="61" spans="1:22" ht="69.599999999999994" customHeight="1" x14ac:dyDescent="0.25">
      <c r="A61" s="25"/>
      <c r="B61" s="25"/>
      <c r="C61" s="29" t="s">
        <v>70</v>
      </c>
      <c r="D61" s="28">
        <v>0.23252800000000001</v>
      </c>
      <c r="E61" s="28">
        <v>1</v>
      </c>
      <c r="F61" s="27" t="s">
        <v>69</v>
      </c>
      <c r="G61" s="26"/>
    </row>
    <row r="62" spans="1:22" x14ac:dyDescent="0.25">
      <c r="C62" s="25"/>
    </row>
  </sheetData>
  <mergeCells count="8">
    <mergeCell ref="F60:G60"/>
    <mergeCell ref="F61:G61"/>
    <mergeCell ref="B2:J3"/>
    <mergeCell ref="B10:V11"/>
    <mergeCell ref="B15:F26"/>
    <mergeCell ref="F57:G57"/>
    <mergeCell ref="F58:G58"/>
    <mergeCell ref="F59:G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Teoría</vt:lpstr>
      <vt:lpstr>Problema 1</vt:lpstr>
      <vt:lpstr>Problema 2</vt:lpstr>
      <vt:lpstr>Problema 3</vt:lpstr>
      <vt:lpstr>Problema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Lemus</dc:creator>
  <cp:lastModifiedBy>Jershem David Casasola Lemus</cp:lastModifiedBy>
  <dcterms:created xsi:type="dcterms:W3CDTF">2018-02-24T22:23:11Z</dcterms:created>
  <dcterms:modified xsi:type="dcterms:W3CDTF">2021-02-15T03:19:49Z</dcterms:modified>
</cp:coreProperties>
</file>