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8a7588fd4d2e66/Isa/02 Universidad/Financiera II/2021 Fin II/2021 Clases Virtuales/"/>
    </mc:Choice>
  </mc:AlternateContent>
  <xr:revisionPtr revIDLastSave="62" documentId="8_{87142F6B-B51D-CA45-912A-A89E2C6C1AF4}" xr6:coauthVersionLast="46" xr6:coauthVersionMax="46" xr10:uidLastSave="{DB563C56-3A56-B748-A16B-444888151092}"/>
  <bookViews>
    <workbookView xWindow="0" yWindow="0" windowWidth="28800" windowHeight="18000" activeTab="1" xr2:uid="{133F3C75-5BDB-5241-BAD6-7605A5F30A6E}"/>
  </bookViews>
  <sheets>
    <sheet name="Inv. Div." sheetId="1" r:id="rId1"/>
    <sheet name="Pag.Aere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H15" i="2"/>
  <c r="E16" i="2"/>
  <c r="E15" i="2"/>
  <c r="B15" i="2"/>
  <c r="H38" i="1" l="1"/>
  <c r="E28" i="1"/>
  <c r="H14" i="1"/>
  <c r="E16" i="1"/>
  <c r="B20" i="1"/>
  <c r="A8" i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<sst xmlns="http://schemas.openxmlformats.org/spreadsheetml/2006/main" count="37" uniqueCount="21">
  <si>
    <t>REPASO</t>
  </si>
  <si>
    <t>Inversiones Diversas</t>
  </si>
  <si>
    <t>Pagaré</t>
  </si>
  <si>
    <t>Período</t>
  </si>
  <si>
    <t>TIR</t>
  </si>
  <si>
    <t>a.)</t>
  </si>
  <si>
    <t>b.)</t>
  </si>
  <si>
    <t>FC</t>
  </si>
  <si>
    <t>c.)</t>
  </si>
  <si>
    <t>Bono 0 Cupón</t>
  </si>
  <si>
    <t>Td</t>
  </si>
  <si>
    <t>VP</t>
  </si>
  <si>
    <t>Precio</t>
  </si>
  <si>
    <t>Acciones</t>
  </si>
  <si>
    <t>Trimestres</t>
  </si>
  <si>
    <t>Meses</t>
  </si>
  <si>
    <t>Semestres</t>
  </si>
  <si>
    <t>FCN</t>
  </si>
  <si>
    <t>A</t>
  </si>
  <si>
    <t>C</t>
  </si>
  <si>
    <t>Pagaré Aereo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</si>
</sst>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0.0%"/>
    <numFmt numFmtId="166" formatCode="#,##0.0_);[Red]\(#,##0.0\)"/>
    <numFmt numFmtId="169" formatCode="#,##0.0;[Red]#,##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3" fillId="0" borderId="0" xfId="1" applyFont="1"/>
    <xf numFmtId="43" fontId="0" fillId="0" borderId="0" xfId="1" applyFont="1"/>
    <xf numFmtId="43" fontId="4" fillId="0" borderId="0" xfId="1" applyFont="1"/>
    <xf numFmtId="43" fontId="2" fillId="0" borderId="0" xfId="1" applyFont="1"/>
    <xf numFmtId="43" fontId="5" fillId="0" borderId="0" xfId="1" applyFont="1" applyAlignment="1">
      <alignment horizontal="center"/>
    </xf>
    <xf numFmtId="43" fontId="2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5" fillId="0" borderId="0" xfId="0" applyFont="1"/>
    <xf numFmtId="10" fontId="5" fillId="0" borderId="0" xfId="2" applyNumberFormat="1" applyFont="1" applyBorder="1"/>
    <xf numFmtId="0" fontId="2" fillId="0" borderId="0" xfId="1" applyNumberFormat="1" applyFont="1" applyAlignment="1">
      <alignment horizontal="center"/>
    </xf>
    <xf numFmtId="9" fontId="0" fillId="0" borderId="0" xfId="1" applyNumberFormat="1" applyFont="1"/>
    <xf numFmtId="165" fontId="2" fillId="0" borderId="0" xfId="2" applyNumberFormat="1" applyFont="1"/>
    <xf numFmtId="165" fontId="2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0" fontId="6" fillId="0" borderId="0" xfId="0" applyFont="1" applyAlignment="1">
      <alignment horizontal="left"/>
    </xf>
    <xf numFmtId="43" fontId="0" fillId="0" borderId="0" xfId="1" applyFont="1" applyAlignment="1">
      <alignment horizontal="left"/>
    </xf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CE02-8185-1345-8C79-C5EC5D755A8F}">
  <dimension ref="A1:H40"/>
  <sheetViews>
    <sheetView topLeftCell="A16" zoomScale="150" zoomScaleNormal="150" workbookViewId="0">
      <selection activeCell="E27" sqref="E27"/>
    </sheetView>
  </sheetViews>
  <sheetFormatPr baseColWidth="10" defaultRowHeight="16" x14ac:dyDescent="0.2"/>
  <cols>
    <col min="1" max="1" width="11" style="6" bestFit="1" customWidth="1"/>
    <col min="2" max="2" width="13" style="6" bestFit="1" customWidth="1"/>
    <col min="3" max="4" width="10.83203125" style="6"/>
    <col min="5" max="5" width="15.33203125" style="6" bestFit="1" customWidth="1"/>
    <col min="6" max="7" width="10.83203125" style="6"/>
    <col min="8" max="8" width="13" style="6" bestFit="1" customWidth="1"/>
    <col min="9" max="16384" width="10.83203125" style="6"/>
  </cols>
  <sheetData>
    <row r="1" spans="1:8" ht="24" x14ac:dyDescent="0.3">
      <c r="A1" s="5" t="s">
        <v>0</v>
      </c>
    </row>
    <row r="3" spans="1:8" ht="21" x14ac:dyDescent="0.25">
      <c r="A3" s="7" t="s">
        <v>1</v>
      </c>
    </row>
    <row r="5" spans="1:8" x14ac:dyDescent="0.2">
      <c r="A5" s="8" t="s">
        <v>2</v>
      </c>
    </row>
    <row r="6" spans="1:8" s="10" customFormat="1" x14ac:dyDescent="0.2">
      <c r="A6" s="9" t="s">
        <v>16</v>
      </c>
      <c r="B6" s="10" t="s">
        <v>7</v>
      </c>
      <c r="D6" s="9" t="s">
        <v>16</v>
      </c>
      <c r="E6" s="10" t="s">
        <v>7</v>
      </c>
      <c r="G6" s="9" t="s">
        <v>16</v>
      </c>
      <c r="H6" s="10" t="s">
        <v>7</v>
      </c>
    </row>
    <row r="7" spans="1:8" x14ac:dyDescent="0.2">
      <c r="A7" s="11">
        <v>0</v>
      </c>
      <c r="B7" s="6">
        <v>-3535000</v>
      </c>
      <c r="D7" s="11">
        <v>0</v>
      </c>
      <c r="E7" s="6">
        <v>-3535000</v>
      </c>
      <c r="G7" s="11">
        <v>0</v>
      </c>
      <c r="H7" s="6">
        <v>-1435000</v>
      </c>
    </row>
    <row r="8" spans="1:8" x14ac:dyDescent="0.2">
      <c r="A8" s="11">
        <f>A7+1</f>
        <v>1</v>
      </c>
      <c r="B8" s="6">
        <v>157500</v>
      </c>
      <c r="D8" s="11">
        <v>1</v>
      </c>
      <c r="E8" s="6">
        <v>157500</v>
      </c>
      <c r="G8" s="11">
        <v>1</v>
      </c>
      <c r="H8" s="6">
        <v>63000</v>
      </c>
    </row>
    <row r="9" spans="1:8" x14ac:dyDescent="0.2">
      <c r="A9" s="11">
        <f t="shared" ref="A9:A17" si="0">A8+1</f>
        <v>2</v>
      </c>
      <c r="B9" s="6">
        <v>857500</v>
      </c>
      <c r="D9" s="11">
        <v>2</v>
      </c>
      <c r="E9" s="6">
        <v>857500</v>
      </c>
      <c r="G9" s="11">
        <v>2</v>
      </c>
      <c r="H9" s="6">
        <v>763000</v>
      </c>
    </row>
    <row r="10" spans="1:8" x14ac:dyDescent="0.2">
      <c r="A10" s="11">
        <f t="shared" si="0"/>
        <v>3</v>
      </c>
      <c r="B10" s="6">
        <v>126000</v>
      </c>
      <c r="D10" s="11">
        <v>3</v>
      </c>
      <c r="E10" s="6">
        <v>126000</v>
      </c>
      <c r="G10" s="11">
        <v>3</v>
      </c>
      <c r="H10" s="6">
        <v>31500</v>
      </c>
    </row>
    <row r="11" spans="1:8" x14ac:dyDescent="0.2">
      <c r="A11" s="11">
        <f t="shared" si="0"/>
        <v>4</v>
      </c>
      <c r="B11" s="6">
        <v>826000</v>
      </c>
      <c r="D11" s="11">
        <v>4</v>
      </c>
      <c r="E11" s="6">
        <v>826000</v>
      </c>
      <c r="G11" s="11">
        <v>4</v>
      </c>
      <c r="H11" s="6">
        <v>731500</v>
      </c>
    </row>
    <row r="12" spans="1:8" x14ac:dyDescent="0.2">
      <c r="A12" s="11">
        <f t="shared" si="0"/>
        <v>5</v>
      </c>
      <c r="B12" s="6">
        <v>94500</v>
      </c>
      <c r="D12" s="11">
        <v>5</v>
      </c>
      <c r="E12" s="6">
        <v>94500</v>
      </c>
    </row>
    <row r="13" spans="1:8" x14ac:dyDescent="0.2">
      <c r="A13" s="11">
        <f t="shared" si="0"/>
        <v>6</v>
      </c>
      <c r="B13" s="6">
        <v>794500</v>
      </c>
      <c r="D13" s="11">
        <v>6</v>
      </c>
      <c r="E13" s="6">
        <v>2229500</v>
      </c>
      <c r="G13" s="6" t="s">
        <v>8</v>
      </c>
    </row>
    <row r="14" spans="1:8" x14ac:dyDescent="0.2">
      <c r="A14" s="11">
        <f t="shared" si="0"/>
        <v>7</v>
      </c>
      <c r="B14" s="6">
        <v>63000</v>
      </c>
      <c r="G14" s="12" t="s">
        <v>4</v>
      </c>
      <c r="H14" s="13">
        <f>IRR(H7:H11)*2</f>
        <v>7.2018372216384297E-2</v>
      </c>
    </row>
    <row r="15" spans="1:8" x14ac:dyDescent="0.2">
      <c r="A15" s="11">
        <f t="shared" si="0"/>
        <v>8</v>
      </c>
      <c r="B15" s="6">
        <v>763000</v>
      </c>
      <c r="D15" s="6" t="s">
        <v>6</v>
      </c>
    </row>
    <row r="16" spans="1:8" x14ac:dyDescent="0.2">
      <c r="A16" s="11">
        <f t="shared" si="0"/>
        <v>9</v>
      </c>
      <c r="B16" s="6">
        <v>31500</v>
      </c>
      <c r="D16" s="12" t="s">
        <v>4</v>
      </c>
      <c r="E16" s="13">
        <f>IRR(E7:E13)*2</f>
        <v>8.8904554340219377E-2</v>
      </c>
    </row>
    <row r="17" spans="1:8" x14ac:dyDescent="0.2">
      <c r="A17" s="11">
        <f t="shared" si="0"/>
        <v>10</v>
      </c>
      <c r="B17" s="6">
        <v>731500</v>
      </c>
    </row>
    <row r="19" spans="1:8" x14ac:dyDescent="0.2">
      <c r="A19" s="6" t="s">
        <v>5</v>
      </c>
    </row>
    <row r="20" spans="1:8" x14ac:dyDescent="0.2">
      <c r="A20" s="12" t="s">
        <v>4</v>
      </c>
      <c r="B20" s="13">
        <f>IRR(B7:B17)*2</f>
        <v>8.6049399209734645E-2</v>
      </c>
    </row>
    <row r="22" spans="1:8" x14ac:dyDescent="0.2">
      <c r="A22" s="8" t="s">
        <v>9</v>
      </c>
      <c r="G22" s="8" t="s">
        <v>13</v>
      </c>
    </row>
    <row r="23" spans="1:8" s="10" customFormat="1" x14ac:dyDescent="0.2">
      <c r="A23" s="14" t="s">
        <v>15</v>
      </c>
      <c r="B23" s="10" t="s">
        <v>7</v>
      </c>
      <c r="G23" s="14" t="s">
        <v>14</v>
      </c>
      <c r="H23" s="10" t="s">
        <v>7</v>
      </c>
    </row>
    <row r="24" spans="1:8" x14ac:dyDescent="0.2">
      <c r="A24" s="11">
        <v>0</v>
      </c>
      <c r="G24" s="11">
        <v>0</v>
      </c>
      <c r="H24" s="6">
        <v>-3750000</v>
      </c>
    </row>
    <row r="25" spans="1:8" x14ac:dyDescent="0.2">
      <c r="A25" s="11">
        <v>1</v>
      </c>
      <c r="B25" s="6">
        <v>0</v>
      </c>
      <c r="D25" s="6" t="s">
        <v>10</v>
      </c>
      <c r="E25" s="15">
        <v>0.14000000000000001</v>
      </c>
      <c r="G25" s="11">
        <v>1</v>
      </c>
      <c r="H25" s="6">
        <v>200000</v>
      </c>
    </row>
    <row r="26" spans="1:8" x14ac:dyDescent="0.2">
      <c r="A26" s="11">
        <v>2</v>
      </c>
      <c r="B26" s="6">
        <v>0</v>
      </c>
      <c r="G26" s="11">
        <v>2</v>
      </c>
      <c r="H26" s="6">
        <v>200000</v>
      </c>
    </row>
    <row r="27" spans="1:8" x14ac:dyDescent="0.2">
      <c r="A27" s="11">
        <v>3</v>
      </c>
      <c r="B27" s="6">
        <v>0</v>
      </c>
      <c r="D27" s="6" t="s">
        <v>11</v>
      </c>
      <c r="E27" s="6">
        <f>+NPV(E25/12,B25:B40)</f>
        <v>4153086.2765302286</v>
      </c>
      <c r="G27" s="11">
        <v>3</v>
      </c>
      <c r="H27" s="6">
        <v>200000</v>
      </c>
    </row>
    <row r="28" spans="1:8" x14ac:dyDescent="0.2">
      <c r="A28" s="11">
        <v>4</v>
      </c>
      <c r="B28" s="6">
        <v>0</v>
      </c>
      <c r="D28" s="8" t="s">
        <v>12</v>
      </c>
      <c r="E28" s="16">
        <f>+E27/5000000</f>
        <v>0.83061725530604569</v>
      </c>
      <c r="G28" s="11">
        <v>4</v>
      </c>
      <c r="H28" s="6">
        <v>200000</v>
      </c>
    </row>
    <row r="29" spans="1:8" x14ac:dyDescent="0.2">
      <c r="A29" s="11">
        <v>5</v>
      </c>
      <c r="B29" s="6">
        <v>0</v>
      </c>
      <c r="G29" s="11">
        <v>5</v>
      </c>
      <c r="H29" s="6">
        <v>200000</v>
      </c>
    </row>
    <row r="30" spans="1:8" x14ac:dyDescent="0.2">
      <c r="A30" s="11">
        <v>6</v>
      </c>
      <c r="B30" s="6">
        <v>0</v>
      </c>
      <c r="G30" s="11">
        <v>6</v>
      </c>
      <c r="H30" s="6">
        <v>200000</v>
      </c>
    </row>
    <row r="31" spans="1:8" x14ac:dyDescent="0.2">
      <c r="A31" s="11">
        <v>7</v>
      </c>
      <c r="B31" s="6">
        <v>0</v>
      </c>
      <c r="G31" s="11">
        <v>7</v>
      </c>
      <c r="H31" s="6">
        <v>200000</v>
      </c>
    </row>
    <row r="32" spans="1:8" x14ac:dyDescent="0.2">
      <c r="A32" s="11">
        <v>8</v>
      </c>
      <c r="B32" s="6">
        <v>0</v>
      </c>
      <c r="G32" s="11">
        <v>8</v>
      </c>
      <c r="H32" s="6">
        <v>200000</v>
      </c>
    </row>
    <row r="33" spans="1:8" x14ac:dyDescent="0.2">
      <c r="A33" s="11">
        <v>9</v>
      </c>
      <c r="B33" s="6">
        <v>0</v>
      </c>
      <c r="G33" s="11">
        <v>9</v>
      </c>
      <c r="H33" s="6">
        <v>200000</v>
      </c>
    </row>
    <row r="34" spans="1:8" x14ac:dyDescent="0.2">
      <c r="A34" s="11">
        <v>10</v>
      </c>
      <c r="B34" s="6">
        <v>0</v>
      </c>
      <c r="G34" s="11">
        <v>10</v>
      </c>
      <c r="H34" s="6">
        <v>200000</v>
      </c>
    </row>
    <row r="35" spans="1:8" x14ac:dyDescent="0.2">
      <c r="A35" s="11">
        <v>11</v>
      </c>
      <c r="B35" s="6">
        <v>0</v>
      </c>
      <c r="G35" s="11">
        <v>11</v>
      </c>
      <c r="H35" s="6">
        <v>200000</v>
      </c>
    </row>
    <row r="36" spans="1:8" x14ac:dyDescent="0.2">
      <c r="A36" s="11">
        <v>12</v>
      </c>
      <c r="B36" s="6">
        <v>0</v>
      </c>
      <c r="G36" s="11">
        <v>12</v>
      </c>
      <c r="H36" s="6">
        <v>4200000</v>
      </c>
    </row>
    <row r="37" spans="1:8" x14ac:dyDescent="0.2">
      <c r="A37" s="11">
        <v>13</v>
      </c>
      <c r="B37" s="6">
        <v>0</v>
      </c>
    </row>
    <row r="38" spans="1:8" x14ac:dyDescent="0.2">
      <c r="A38" s="11">
        <v>14</v>
      </c>
      <c r="B38" s="6">
        <v>0</v>
      </c>
      <c r="G38" s="8" t="s">
        <v>4</v>
      </c>
      <c r="H38" s="17">
        <f>+IRR(H24:H36)*4</f>
        <v>0.22938703840676222</v>
      </c>
    </row>
    <row r="39" spans="1:8" x14ac:dyDescent="0.2">
      <c r="A39" s="11">
        <v>15</v>
      </c>
      <c r="B39" s="6">
        <v>0</v>
      </c>
    </row>
    <row r="40" spans="1:8" x14ac:dyDescent="0.2">
      <c r="A40" s="11">
        <v>16</v>
      </c>
      <c r="B40" s="6"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D3C5-0496-FF4D-A70A-D74EEDB5934A}">
  <dimension ref="A1:J16"/>
  <sheetViews>
    <sheetView tabSelected="1" zoomScale="150" zoomScaleNormal="150" workbookViewId="0">
      <selection activeCell="I10" sqref="I10"/>
    </sheetView>
  </sheetViews>
  <sheetFormatPr baseColWidth="10" defaultColWidth="9.1640625" defaultRowHeight="16" x14ac:dyDescent="0.2"/>
  <cols>
    <col min="1" max="1" width="11.1640625" bestFit="1" customWidth="1"/>
    <col min="2" max="2" width="10.5" bestFit="1" customWidth="1"/>
    <col min="3" max="3" width="10.6640625" bestFit="1" customWidth="1"/>
    <col min="4" max="4" width="9.33203125" bestFit="1" customWidth="1"/>
    <col min="5" max="5" width="13.83203125" bestFit="1" customWidth="1"/>
    <col min="6" max="6" width="7.5" customWidth="1"/>
    <col min="7" max="7" width="7.33203125" bestFit="1" customWidth="1"/>
    <col min="8" max="8" width="10.5" bestFit="1" customWidth="1"/>
    <col min="9" max="9" width="7.5" customWidth="1"/>
    <col min="10" max="10" width="9.1640625" bestFit="1" customWidth="1"/>
    <col min="11" max="250" width="7.5" customWidth="1"/>
  </cols>
  <sheetData>
    <row r="1" spans="1:10" x14ac:dyDescent="0.2">
      <c r="A1" s="1" t="s">
        <v>20</v>
      </c>
    </row>
    <row r="3" spans="1:10" x14ac:dyDescent="0.2">
      <c r="A3" s="2" t="s">
        <v>3</v>
      </c>
      <c r="B3" s="2" t="s">
        <v>17</v>
      </c>
      <c r="D3" s="2" t="s">
        <v>3</v>
      </c>
      <c r="E3" s="2" t="s">
        <v>17</v>
      </c>
      <c r="G3" s="2" t="s">
        <v>3</v>
      </c>
      <c r="H3" s="2" t="s">
        <v>17</v>
      </c>
    </row>
    <row r="4" spans="1:10" x14ac:dyDescent="0.2">
      <c r="A4">
        <v>0</v>
      </c>
      <c r="B4" s="18">
        <v>-936000</v>
      </c>
      <c r="D4">
        <v>0</v>
      </c>
      <c r="E4" s="18"/>
      <c r="G4">
        <v>0</v>
      </c>
      <c r="H4" s="18">
        <v>-936000</v>
      </c>
    </row>
    <row r="5" spans="1:10" x14ac:dyDescent="0.2">
      <c r="A5">
        <v>1</v>
      </c>
      <c r="B5" s="18">
        <v>45000</v>
      </c>
      <c r="D5">
        <v>1</v>
      </c>
      <c r="E5" s="18">
        <v>45000</v>
      </c>
      <c r="G5">
        <v>1</v>
      </c>
      <c r="H5" s="18">
        <v>45000</v>
      </c>
    </row>
    <row r="6" spans="1:10" x14ac:dyDescent="0.2">
      <c r="A6">
        <v>2</v>
      </c>
      <c r="B6" s="18">
        <v>270000</v>
      </c>
      <c r="D6">
        <v>2</v>
      </c>
      <c r="E6" s="18">
        <v>270000</v>
      </c>
      <c r="G6">
        <v>2</v>
      </c>
      <c r="H6" s="18">
        <v>270000</v>
      </c>
    </row>
    <row r="7" spans="1:10" x14ac:dyDescent="0.2">
      <c r="A7">
        <v>3</v>
      </c>
      <c r="B7" s="18">
        <v>33750</v>
      </c>
      <c r="D7">
        <v>3</v>
      </c>
      <c r="E7" s="18">
        <v>33750</v>
      </c>
      <c r="G7">
        <v>3</v>
      </c>
      <c r="H7" s="18">
        <v>33750</v>
      </c>
    </row>
    <row r="8" spans="1:10" x14ac:dyDescent="0.2">
      <c r="A8">
        <v>4</v>
      </c>
      <c r="B8" s="18">
        <v>258750</v>
      </c>
      <c r="D8">
        <v>4</v>
      </c>
      <c r="E8" s="18">
        <v>258750</v>
      </c>
      <c r="G8">
        <v>4</v>
      </c>
      <c r="H8" s="18">
        <v>258750</v>
      </c>
    </row>
    <row r="9" spans="1:10" x14ac:dyDescent="0.2">
      <c r="A9">
        <v>5</v>
      </c>
      <c r="B9" s="18">
        <v>22500</v>
      </c>
      <c r="D9">
        <v>5</v>
      </c>
      <c r="E9" s="18">
        <v>22500</v>
      </c>
      <c r="G9">
        <v>5</v>
      </c>
      <c r="H9" s="18">
        <v>463500</v>
      </c>
    </row>
    <row r="10" spans="1:10" x14ac:dyDescent="0.2">
      <c r="A10">
        <v>6</v>
      </c>
      <c r="B10" s="18">
        <v>247500</v>
      </c>
      <c r="D10">
        <v>6</v>
      </c>
      <c r="E10" s="18">
        <v>247500</v>
      </c>
      <c r="J10" s="24"/>
    </row>
    <row r="11" spans="1:10" x14ac:dyDescent="0.2">
      <c r="A11">
        <v>7</v>
      </c>
      <c r="B11" s="18">
        <v>11250</v>
      </c>
      <c r="D11">
        <v>7</v>
      </c>
      <c r="E11" s="18">
        <v>11250</v>
      </c>
    </row>
    <row r="12" spans="1:10" x14ac:dyDescent="0.2">
      <c r="A12">
        <v>8</v>
      </c>
      <c r="B12" s="18">
        <v>236250</v>
      </c>
      <c r="D12">
        <v>8</v>
      </c>
      <c r="E12" s="18">
        <v>236250</v>
      </c>
    </row>
    <row r="13" spans="1:10" x14ac:dyDescent="0.2">
      <c r="B13" s="18"/>
    </row>
    <row r="14" spans="1:10" x14ac:dyDescent="0.2">
      <c r="D14" t="s">
        <v>10</v>
      </c>
      <c r="E14" s="19">
        <v>0.13</v>
      </c>
    </row>
    <row r="15" spans="1:10" x14ac:dyDescent="0.2">
      <c r="A15" s="2" t="s">
        <v>18</v>
      </c>
      <c r="B15" s="20">
        <f>+IRR(B4:B12)*2</f>
        <v>8.1656109581138558E-2</v>
      </c>
      <c r="C15" s="3"/>
      <c r="D15" s="22" t="s">
        <v>11</v>
      </c>
      <c r="E15" s="23">
        <f>+NPV(E14/2,E5:E12)</f>
        <v>845405.3603130033</v>
      </c>
      <c r="F15" s="3"/>
      <c r="G15" s="2" t="s">
        <v>19</v>
      </c>
      <c r="H15" s="21">
        <f>+IRR(H4:H9)*2</f>
        <v>7.3397345750895848E-2</v>
      </c>
    </row>
    <row r="16" spans="1:10" x14ac:dyDescent="0.2">
      <c r="D16" s="4" t="s">
        <v>12</v>
      </c>
      <c r="E16" s="21">
        <f>+E15/900000</f>
        <v>0.93933928923667032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Inv. Div.</vt:lpstr>
      <vt:lpstr>Pag.Aereo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Isabel Rosales</cp:lastModifiedBy>
  <dcterms:created xsi:type="dcterms:W3CDTF">2021-01-21T16:07:24Z</dcterms:created>
  <dcterms:modified xsi:type="dcterms:W3CDTF">2021-01-21T17:10:16Z</dcterms:modified>
</cp:coreProperties>
</file>