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___UFM-Cursos___\3_5_Semestre-[Mayo-Julio-2020]\____SumaDeCursosUFM2.2____\____Teorias_Monetarias___\pdf\"/>
    </mc:Choice>
  </mc:AlternateContent>
  <xr:revisionPtr revIDLastSave="0" documentId="13_ncr:1_{7DC3232C-CEDC-4429-B5B0-91CA5486B806}" xr6:coauthVersionLast="45" xr6:coauthVersionMax="45" xr10:uidLastSave="{00000000-0000-0000-0000-000000000000}"/>
  <bookViews>
    <workbookView xWindow="7200" yWindow="28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4" i="1"/>
  <c r="N4" i="1"/>
  <c r="N5" i="1"/>
  <c r="N6" i="1"/>
  <c r="N21" i="1"/>
  <c r="N20" i="1"/>
  <c r="N10" i="1"/>
  <c r="N11" i="1"/>
  <c r="N12" i="1"/>
  <c r="N13" i="1"/>
  <c r="N14" i="1"/>
  <c r="N15" i="1"/>
  <c r="N16" i="1"/>
  <c r="N17" i="1"/>
  <c r="N9" i="1"/>
  <c r="M21" i="1"/>
  <c r="M9" i="1"/>
  <c r="M5" i="1"/>
  <c r="M4" i="1"/>
  <c r="L4" i="1"/>
  <c r="L21" i="1"/>
  <c r="F13" i="1"/>
  <c r="F5" i="1"/>
  <c r="L9" i="1"/>
  <c r="E13" i="1"/>
  <c r="L5" i="1"/>
  <c r="E5" i="1"/>
  <c r="E4" i="1" l="1"/>
  <c r="F4" i="1"/>
</calcChain>
</file>

<file path=xl/sharedStrings.xml><?xml version="1.0" encoding="utf-8"?>
<sst xmlns="http://schemas.openxmlformats.org/spreadsheetml/2006/main" count="41" uniqueCount="35">
  <si>
    <t>BALANCE GENERAL DEL BANCO DE GUATEMALA</t>
  </si>
  <si>
    <t>ACTIVO</t>
  </si>
  <si>
    <t>PASIVO</t>
  </si>
  <si>
    <t>ORO MONETARIO</t>
  </si>
  <si>
    <t>TENENCIA DE UNIDADES INTERNACIONALES DE CUENTA</t>
  </si>
  <si>
    <t>NUMERARIO DEL EXTERIOR</t>
  </si>
  <si>
    <t>DEPÓSITOS EN EL EXTERIOR</t>
  </si>
  <si>
    <t>INVERSIONES EN VALORES DEL EXTERIOR</t>
  </si>
  <si>
    <t>OTROS ACTIVOS</t>
  </si>
  <si>
    <t>APORTACIONES A ORGANISMOS FINANCIEROS INTERNACIONALES</t>
  </si>
  <si>
    <t>OBLIGACIONES CON ORGANISMOS FINNCIEROS INTERNACIONALES</t>
  </si>
  <si>
    <t>CON RESIDENTES</t>
  </si>
  <si>
    <t>CON NO RESIDENTES</t>
  </si>
  <si>
    <t>INVERSIONES EN VALORES DEL INTERIOR</t>
  </si>
  <si>
    <t>CRÉDITO INTERNO</t>
  </si>
  <si>
    <t>PROPIEDAD, PLANTA, EQUIPO E INTANGIBLES</t>
  </si>
  <si>
    <t>DEUDORES DIVERSOS EN EL INTERIOR</t>
  </si>
  <si>
    <t>CUENTA ACTIVA DE VALUACIONES</t>
  </si>
  <si>
    <t>RESTAURACIONES DE PATRIMONIO POR COBRAR AL ESTADO</t>
  </si>
  <si>
    <t>NUMERARIO NACIONAL</t>
  </si>
  <si>
    <t>TÍTULOS DEL BANCO CENTRAL</t>
  </si>
  <si>
    <t>DEPÓSITOS DEL GOBIERNO GENERAL</t>
  </si>
  <si>
    <t>DEPÓSITOS DEL SECTOR FINANCIERO</t>
  </si>
  <si>
    <t>DEPÓSITOS DEL SECTOR NO FINANCIERO</t>
  </si>
  <si>
    <t>ACREEDORES DIVERSOS DEL INTERIOR</t>
  </si>
  <si>
    <t>CUENTA PASIVA DE VALUACIONES</t>
  </si>
  <si>
    <t>OTROS PASIVOS</t>
  </si>
  <si>
    <t>PATRIMONIO</t>
  </si>
  <si>
    <t>ENERO</t>
  </si>
  <si>
    <t>ABRIL</t>
  </si>
  <si>
    <t>AL 31 DE ENERO DE 2020 Y AL 30 DE ABRIL DE 2020</t>
  </si>
  <si>
    <t>PATRIMONIO + PASIVO</t>
  </si>
  <si>
    <t>OPERACIONES DE ESTABILIZACIÓN MONETARIA</t>
  </si>
  <si>
    <t>ANÁLISIS</t>
  </si>
  <si>
    <t>David Corzo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</si>
</sst>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" fontId="2" fillId="0" borderId="4" xfId="0" applyNumberFormat="1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2" fillId="0" borderId="8" xfId="0" applyNumberFormat="1" applyFont="1" applyBorder="1"/>
    <xf numFmtId="4" fontId="2" fillId="0" borderId="9" xfId="0" applyNumberFormat="1" applyFont="1" applyBorder="1"/>
    <xf numFmtId="4" fontId="2" fillId="0" borderId="12" xfId="0" applyNumberFormat="1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4" fontId="2" fillId="0" borderId="4" xfId="0" applyNumberFormat="1" applyFont="1" applyBorder="1"/>
    <xf numFmtId="0" fontId="2" fillId="0" borderId="6" xfId="0" applyFont="1" applyBorder="1" applyAlignment="1"/>
    <xf numFmtId="0" fontId="2" fillId="0" borderId="8" xfId="0" applyFont="1" applyBorder="1" applyAlignment="1"/>
    <xf numFmtId="4" fontId="2" fillId="0" borderId="1" xfId="0" applyNumberFormat="1" applyFont="1" applyBorder="1"/>
    <xf numFmtId="4" fontId="2" fillId="0" borderId="0" xfId="0" applyNumberFormat="1" applyFont="1" applyBorder="1" applyAlignment="1"/>
    <xf numFmtId="4" fontId="2" fillId="0" borderId="0" xfId="0" applyNumberFormat="1" applyFont="1" applyBorder="1"/>
    <xf numFmtId="4" fontId="2" fillId="0" borderId="11" xfId="0" applyNumberFormat="1" applyFont="1" applyBorder="1"/>
    <xf numFmtId="0" fontId="2" fillId="0" borderId="13" xfId="0" applyFont="1" applyBorder="1"/>
    <xf numFmtId="4" fontId="2" fillId="0" borderId="3" xfId="0" applyNumberFormat="1" applyFont="1" applyBorder="1"/>
    <xf numFmtId="4" fontId="2" fillId="0" borderId="14" xfId="0" applyNumberFormat="1" applyFont="1" applyBorder="1"/>
    <xf numFmtId="4" fontId="2" fillId="0" borderId="3" xfId="0" applyNumberFormat="1" applyFont="1" applyBorder="1" applyAlignment="1"/>
    <xf numFmtId="4" fontId="2" fillId="0" borderId="14" xfId="0" applyNumberFormat="1" applyFont="1" applyBorder="1" applyAlignment="1"/>
    <xf numFmtId="4" fontId="2" fillId="0" borderId="15" xfId="0" applyNumberFormat="1" applyFont="1" applyBorder="1"/>
    <xf numFmtId="4" fontId="2" fillId="0" borderId="13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" fontId="2" fillId="0" borderId="5" xfId="0" applyNumberFormat="1" applyFont="1" applyBorder="1" applyAlignment="1"/>
    <xf numFmtId="4" fontId="2" fillId="0" borderId="5" xfId="0" applyNumberFormat="1" applyFont="1" applyBorder="1"/>
    <xf numFmtId="4" fontId="2" fillId="0" borderId="7" xfId="0" applyNumberFormat="1" applyFont="1" applyBorder="1"/>
    <xf numFmtId="4" fontId="2" fillId="0" borderId="10" xfId="0" applyNumberFormat="1" applyFont="1" applyBorder="1"/>
    <xf numFmtId="4" fontId="2" fillId="0" borderId="2" xfId="0" applyNumberFormat="1" applyFont="1" applyBorder="1"/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4" fontId="2" fillId="0" borderId="12" xfId="0" applyNumberFormat="1" applyFont="1" applyBorder="1" applyAlignment="1"/>
    <xf numFmtId="4" fontId="2" fillId="0" borderId="11" xfId="0" applyNumberFormat="1" applyFont="1" applyBorder="1" applyAlignment="1"/>
    <xf numFmtId="0" fontId="2" fillId="0" borderId="12" xfId="0" applyFont="1" applyBorder="1" applyAlignment="1">
      <alignment horizontal="left"/>
    </xf>
    <xf numFmtId="4" fontId="2" fillId="0" borderId="13" xfId="0" applyNumberFormat="1" applyFont="1" applyBorder="1" applyAlignment="1"/>
    <xf numFmtId="4" fontId="2" fillId="0" borderId="10" xfId="0" applyNumberFormat="1" applyFont="1" applyBorder="1" applyAlignment="1"/>
    <xf numFmtId="10" fontId="2" fillId="0" borderId="15" xfId="1" applyNumberFormat="1" applyFont="1" applyBorder="1" applyAlignment="1"/>
    <xf numFmtId="10" fontId="2" fillId="0" borderId="15" xfId="1" applyNumberFormat="1" applyFont="1" applyBorder="1"/>
    <xf numFmtId="10" fontId="2" fillId="0" borderId="1" xfId="1" applyNumberFormat="1" applyFont="1" applyBorder="1"/>
    <xf numFmtId="10" fontId="2" fillId="0" borderId="1" xfId="1" applyNumberFormat="1" applyFont="1" applyBorder="1" applyAlignment="1"/>
    <xf numFmtId="10" fontId="2" fillId="0" borderId="13" xfId="1" applyNumberFormat="1" applyFont="1" applyBorder="1" applyAlignme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zoomScale="112" workbookViewId="0">
      <selection activeCell="B23" sqref="B23"/>
    </sheetView>
  </sheetViews>
  <sheetFormatPr defaultRowHeight="15" x14ac:dyDescent="0.25"/>
  <cols>
    <col min="1" max="1" width="17.5703125" style="1" customWidth="1"/>
    <col min="2" max="2" width="21.85546875" style="1" customWidth="1"/>
    <col min="3" max="3" width="9.140625" style="1"/>
    <col min="4" max="4" width="22.85546875" style="1" customWidth="1"/>
    <col min="5" max="5" width="17" style="1" bestFit="1" customWidth="1"/>
    <col min="6" max="7" width="17" style="1" customWidth="1"/>
    <col min="8" max="8" width="48.140625" style="1" customWidth="1"/>
    <col min="9" max="11" width="9.140625" style="1"/>
    <col min="12" max="15" width="18" style="1" customWidth="1"/>
    <col min="16" max="16384" width="9.140625" style="1"/>
  </cols>
  <sheetData>
    <row r="1" spans="1:15" ht="15.75" thickBo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41"/>
    </row>
    <row r="2" spans="1:15" ht="15.75" thickBot="1" x14ac:dyDescent="0.3">
      <c r="A2" s="48" t="s">
        <v>30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7"/>
      <c r="O2" s="41"/>
    </row>
    <row r="3" spans="1:15" ht="15.75" thickBot="1" x14ac:dyDescent="0.3">
      <c r="A3" s="2"/>
      <c r="B3" s="3"/>
      <c r="C3" s="3"/>
      <c r="D3" s="3"/>
      <c r="E3" s="3" t="s">
        <v>28</v>
      </c>
      <c r="F3" s="3" t="s">
        <v>29</v>
      </c>
      <c r="G3" s="25" t="s">
        <v>33</v>
      </c>
      <c r="H3" s="3"/>
      <c r="I3" s="3"/>
      <c r="J3" s="3"/>
      <c r="K3" s="3"/>
      <c r="L3" s="3" t="s">
        <v>28</v>
      </c>
      <c r="M3" s="3" t="s">
        <v>29</v>
      </c>
      <c r="N3" s="26" t="s">
        <v>33</v>
      </c>
      <c r="O3" s="16"/>
    </row>
    <row r="4" spans="1:15" ht="15.75" thickBot="1" x14ac:dyDescent="0.3">
      <c r="A4" s="50" t="s">
        <v>1</v>
      </c>
      <c r="B4" s="51"/>
      <c r="C4" s="51"/>
      <c r="D4" s="51"/>
      <c r="E4" s="52">
        <f>E5+E13</f>
        <v>157327233502.40997</v>
      </c>
      <c r="F4" s="53">
        <f>F5+F13</f>
        <v>186015340420.32999</v>
      </c>
      <c r="G4" s="60">
        <f>(F4-E4)/E4</f>
        <v>0.18234673221709299</v>
      </c>
      <c r="H4" s="13" t="s">
        <v>2</v>
      </c>
      <c r="I4" s="13"/>
      <c r="J4" s="13"/>
      <c r="K4" s="54"/>
      <c r="L4" s="55">
        <f>L5+L9</f>
        <v>149418051579.13998</v>
      </c>
      <c r="M4" s="56">
        <f>M5+M9</f>
        <v>177544120886.28</v>
      </c>
      <c r="N4" s="59">
        <f t="shared" ref="N4" si="0">(M4-L4)/L4</f>
        <v>0.18823742519653261</v>
      </c>
      <c r="O4" s="28"/>
    </row>
    <row r="5" spans="1:15" ht="15.75" thickBot="1" x14ac:dyDescent="0.3">
      <c r="A5" s="22"/>
      <c r="B5" s="17" t="s">
        <v>12</v>
      </c>
      <c r="C5" s="17"/>
      <c r="D5" s="17"/>
      <c r="E5" s="14">
        <f>SUM(E6:E12)</f>
        <v>120810749557.74998</v>
      </c>
      <c r="F5" s="34">
        <f>SUM(F6:F12)</f>
        <v>134300798368.09999</v>
      </c>
      <c r="G5" s="60">
        <f t="shared" ref="G5:G21" si="1">(F5-E5)/E5</f>
        <v>0.11166265303156231</v>
      </c>
      <c r="H5" s="17" t="s">
        <v>12</v>
      </c>
      <c r="I5" s="17"/>
      <c r="J5" s="17"/>
      <c r="K5" s="17"/>
      <c r="L5" s="35">
        <f>SUM(L6:L8)</f>
        <v>6078856398.4899998</v>
      </c>
      <c r="M5" s="42">
        <f>SUM(M6:M8)</f>
        <v>6066876256.6800003</v>
      </c>
      <c r="N5" s="59">
        <f t="shared" ref="N5" si="2">(M5-L5)/L5</f>
        <v>-1.9707887511498639E-3</v>
      </c>
      <c r="O5" s="28"/>
    </row>
    <row r="6" spans="1:15" x14ac:dyDescent="0.25">
      <c r="A6" s="8" t="s">
        <v>3</v>
      </c>
      <c r="B6" s="9"/>
      <c r="C6" s="9"/>
      <c r="D6" s="9"/>
      <c r="E6" s="19">
        <v>2690719098.7800002</v>
      </c>
      <c r="F6" s="29">
        <v>2910348368.0500002</v>
      </c>
      <c r="G6" s="57">
        <f t="shared" si="1"/>
        <v>8.1624748331991306E-2</v>
      </c>
      <c r="H6" s="5" t="s">
        <v>10</v>
      </c>
      <c r="I6" s="5"/>
      <c r="J6" s="5"/>
      <c r="K6" s="5"/>
      <c r="L6" s="33">
        <v>6078856398.4899998</v>
      </c>
      <c r="M6" s="43">
        <v>6066876256.6800003</v>
      </c>
      <c r="N6" s="58">
        <f t="shared" ref="N6" si="3">(M6-L6)/L6</f>
        <v>-1.9707887511498639E-3</v>
      </c>
      <c r="O6" s="29"/>
    </row>
    <row r="7" spans="1:15" x14ac:dyDescent="0.25">
      <c r="A7" s="10" t="s">
        <v>4</v>
      </c>
      <c r="B7" s="11"/>
      <c r="C7" s="11"/>
      <c r="D7" s="11"/>
      <c r="E7" s="20">
        <v>1271001850.8800001</v>
      </c>
      <c r="F7" s="29">
        <v>1267498925.4300001</v>
      </c>
      <c r="G7" s="57">
        <f t="shared" si="1"/>
        <v>-2.7560348929269746E-3</v>
      </c>
      <c r="H7" s="5"/>
      <c r="I7" s="5"/>
      <c r="J7" s="5"/>
      <c r="K7" s="5"/>
      <c r="L7" s="36"/>
      <c r="M7" s="44"/>
      <c r="N7" s="58"/>
      <c r="O7" s="29"/>
    </row>
    <row r="8" spans="1:15" ht="15.75" thickBot="1" x14ac:dyDescent="0.3">
      <c r="A8" s="10" t="s">
        <v>5</v>
      </c>
      <c r="B8" s="11"/>
      <c r="C8" s="11"/>
      <c r="D8" s="11"/>
      <c r="E8" s="20">
        <v>72467128.400000006</v>
      </c>
      <c r="F8" s="29">
        <v>78081161.340000004</v>
      </c>
      <c r="G8" s="57">
        <f t="shared" si="1"/>
        <v>7.747006213647617E-2</v>
      </c>
      <c r="H8" s="5"/>
      <c r="I8" s="5"/>
      <c r="J8" s="5"/>
      <c r="K8" s="5"/>
      <c r="L8" s="37"/>
      <c r="M8" s="45"/>
      <c r="N8" s="58"/>
      <c r="O8" s="29"/>
    </row>
    <row r="9" spans="1:15" ht="15.75" thickBot="1" x14ac:dyDescent="0.3">
      <c r="A9" s="10" t="s">
        <v>6</v>
      </c>
      <c r="B9" s="11"/>
      <c r="C9" s="11"/>
      <c r="D9" s="11"/>
      <c r="E9" s="20">
        <v>275288611.27999997</v>
      </c>
      <c r="F9" s="29">
        <v>499449733.82999998</v>
      </c>
      <c r="G9" s="57">
        <f t="shared" si="1"/>
        <v>0.81427677486448047</v>
      </c>
      <c r="H9" s="18" t="s">
        <v>11</v>
      </c>
      <c r="I9" s="18"/>
      <c r="J9" s="18"/>
      <c r="K9" s="18"/>
      <c r="L9" s="27">
        <f>SUM(L10:L17)</f>
        <v>143339195180.64999</v>
      </c>
      <c r="M9" s="46">
        <f>SUM(M10:M17)</f>
        <v>171477244629.60001</v>
      </c>
      <c r="N9" s="59">
        <f>(M9-L9)/L9</f>
        <v>0.1963039447339418</v>
      </c>
      <c r="O9" s="29"/>
    </row>
    <row r="10" spans="1:15" x14ac:dyDescent="0.25">
      <c r="A10" s="10" t="s">
        <v>7</v>
      </c>
      <c r="B10" s="11"/>
      <c r="C10" s="11"/>
      <c r="D10" s="11"/>
      <c r="E10" s="20">
        <v>109236119269.53999</v>
      </c>
      <c r="F10" s="29">
        <v>122269214502.99001</v>
      </c>
      <c r="G10" s="57">
        <f t="shared" si="1"/>
        <v>0.11931122526689973</v>
      </c>
      <c r="H10" s="9" t="s">
        <v>19</v>
      </c>
      <c r="I10" s="9"/>
      <c r="J10" s="9"/>
      <c r="K10" s="9"/>
      <c r="L10" s="33">
        <v>49067257563.449997</v>
      </c>
      <c r="M10" s="43">
        <v>52021668865.709999</v>
      </c>
      <c r="N10" s="58">
        <f t="shared" ref="N10:N17" si="4">(M10-L10)/L10</f>
        <v>6.0211461756133101E-2</v>
      </c>
      <c r="O10" s="29"/>
    </row>
    <row r="11" spans="1:15" x14ac:dyDescent="0.25">
      <c r="A11" s="10" t="s">
        <v>8</v>
      </c>
      <c r="B11" s="11"/>
      <c r="C11" s="11"/>
      <c r="D11" s="11"/>
      <c r="E11" s="20">
        <v>1126804622.75</v>
      </c>
      <c r="F11" s="29">
        <v>1133939159.5899999</v>
      </c>
      <c r="G11" s="57">
        <f t="shared" si="1"/>
        <v>6.3316538607978605E-3</v>
      </c>
      <c r="H11" s="11" t="s">
        <v>20</v>
      </c>
      <c r="I11" s="11"/>
      <c r="J11" s="11"/>
      <c r="K11" s="11"/>
      <c r="L11" s="36">
        <v>49085546167.790001</v>
      </c>
      <c r="M11" s="44">
        <v>45258916829</v>
      </c>
      <c r="N11" s="58">
        <f t="shared" si="4"/>
        <v>-7.7958373442751666E-2</v>
      </c>
      <c r="O11" s="29"/>
    </row>
    <row r="12" spans="1:15" ht="15.75" thickBot="1" x14ac:dyDescent="0.3">
      <c r="A12" s="10" t="s">
        <v>9</v>
      </c>
      <c r="B12" s="11"/>
      <c r="C12" s="11"/>
      <c r="D12" s="11"/>
      <c r="E12" s="20">
        <v>6138348976.1199999</v>
      </c>
      <c r="F12" s="29">
        <v>6142266516.8699999</v>
      </c>
      <c r="G12" s="57">
        <f t="shared" si="1"/>
        <v>6.3820756448360895E-4</v>
      </c>
      <c r="H12" s="11" t="s">
        <v>21</v>
      </c>
      <c r="I12" s="11"/>
      <c r="J12" s="11"/>
      <c r="K12" s="11"/>
      <c r="L12" s="36">
        <v>8049234918.1099997</v>
      </c>
      <c r="M12" s="44">
        <v>22717273969.970001</v>
      </c>
      <c r="N12" s="58">
        <f t="shared" si="4"/>
        <v>1.8222898450706579</v>
      </c>
      <c r="O12" s="29"/>
    </row>
    <row r="13" spans="1:15" ht="15.75" thickBot="1" x14ac:dyDescent="0.3">
      <c r="A13" s="23"/>
      <c r="B13" s="17" t="s">
        <v>11</v>
      </c>
      <c r="C13" s="17"/>
      <c r="D13" s="17"/>
      <c r="E13" s="24">
        <f>SUM(E14:E21)</f>
        <v>36516483944.660004</v>
      </c>
      <c r="F13" s="32">
        <f>SUM(F14:F21)</f>
        <v>51714542052.230003</v>
      </c>
      <c r="G13" s="60">
        <f t="shared" si="1"/>
        <v>0.41619719276922584</v>
      </c>
      <c r="H13" s="11" t="s">
        <v>22</v>
      </c>
      <c r="I13" s="11"/>
      <c r="J13" s="11"/>
      <c r="K13" s="11"/>
      <c r="L13" s="36">
        <v>32737686700.720001</v>
      </c>
      <c r="M13" s="44">
        <v>37649074188.870003</v>
      </c>
      <c r="N13" s="58">
        <f t="shared" si="4"/>
        <v>0.15002243539834428</v>
      </c>
      <c r="O13" s="29"/>
    </row>
    <row r="14" spans="1:15" x14ac:dyDescent="0.25">
      <c r="A14" s="8" t="s">
        <v>13</v>
      </c>
      <c r="B14" s="9"/>
      <c r="C14" s="9"/>
      <c r="D14" s="9"/>
      <c r="E14" s="19">
        <v>4422159508.3100004</v>
      </c>
      <c r="F14" s="29">
        <v>7914138720.0100002</v>
      </c>
      <c r="G14" s="57">
        <f t="shared" si="1"/>
        <v>0.78965473885280901</v>
      </c>
      <c r="H14" s="11" t="s">
        <v>23</v>
      </c>
      <c r="I14" s="11"/>
      <c r="J14" s="11"/>
      <c r="K14" s="11"/>
      <c r="L14" s="36">
        <v>8193864.7800000003</v>
      </c>
      <c r="M14" s="44">
        <v>1495602.85</v>
      </c>
      <c r="N14" s="58">
        <f t="shared" si="4"/>
        <v>-0.81747284216227933</v>
      </c>
      <c r="O14" s="29"/>
    </row>
    <row r="15" spans="1:15" x14ac:dyDescent="0.25">
      <c r="A15" s="10" t="s">
        <v>14</v>
      </c>
      <c r="B15" s="11"/>
      <c r="C15" s="11"/>
      <c r="D15" s="11"/>
      <c r="E15" s="20">
        <v>247847326.66999999</v>
      </c>
      <c r="F15" s="29">
        <v>247847326.66999999</v>
      </c>
      <c r="G15" s="57">
        <f t="shared" si="1"/>
        <v>0</v>
      </c>
      <c r="H15" s="11" t="s">
        <v>24</v>
      </c>
      <c r="I15" s="11"/>
      <c r="J15" s="11"/>
      <c r="K15" s="11"/>
      <c r="L15" s="36">
        <v>927460780.59000003</v>
      </c>
      <c r="M15" s="44">
        <v>950723233.62</v>
      </c>
      <c r="N15" s="58">
        <f t="shared" si="4"/>
        <v>2.50818724811217E-2</v>
      </c>
      <c r="O15" s="29"/>
    </row>
    <row r="16" spans="1:15" x14ac:dyDescent="0.25">
      <c r="A16" s="10" t="s">
        <v>15</v>
      </c>
      <c r="B16" s="11"/>
      <c r="C16" s="11"/>
      <c r="D16" s="11"/>
      <c r="E16" s="20">
        <v>87857558.670000002</v>
      </c>
      <c r="F16" s="29">
        <v>86301362.640000001</v>
      </c>
      <c r="G16" s="57">
        <f t="shared" si="1"/>
        <v>-1.7712716510200309E-2</v>
      </c>
      <c r="H16" s="11" t="s">
        <v>25</v>
      </c>
      <c r="I16" s="11"/>
      <c r="J16" s="11"/>
      <c r="K16" s="11"/>
      <c r="L16" s="36">
        <v>1890784574.5899999</v>
      </c>
      <c r="M16" s="44">
        <v>11094624021.82</v>
      </c>
      <c r="N16" s="58">
        <f t="shared" si="4"/>
        <v>4.8677356325618275</v>
      </c>
      <c r="O16" s="29"/>
    </row>
    <row r="17" spans="1:15" x14ac:dyDescent="0.25">
      <c r="A17" s="10" t="s">
        <v>16</v>
      </c>
      <c r="B17" s="11"/>
      <c r="C17" s="11"/>
      <c r="D17" s="11"/>
      <c r="E17" s="20">
        <v>2753035425.3499999</v>
      </c>
      <c r="F17" s="29">
        <v>2769085068.29</v>
      </c>
      <c r="G17" s="57">
        <f t="shared" si="1"/>
        <v>5.8297989165757387E-3</v>
      </c>
      <c r="H17" s="11" t="s">
        <v>26</v>
      </c>
      <c r="I17" s="11"/>
      <c r="J17" s="11"/>
      <c r="K17" s="11"/>
      <c r="L17" s="36">
        <v>1573030610.6199999</v>
      </c>
      <c r="M17" s="44">
        <v>1783467917.76</v>
      </c>
      <c r="N17" s="58">
        <f t="shared" si="4"/>
        <v>0.13377826580059851</v>
      </c>
      <c r="O17" s="29"/>
    </row>
    <row r="18" spans="1:15" x14ac:dyDescent="0.25">
      <c r="A18" s="10" t="s">
        <v>32</v>
      </c>
      <c r="B18" s="11"/>
      <c r="C18" s="11"/>
      <c r="D18" s="11"/>
      <c r="E18" s="20">
        <v>0</v>
      </c>
      <c r="F18" s="29">
        <v>4663355197.3699999</v>
      </c>
      <c r="G18" s="57"/>
      <c r="H18" s="15"/>
      <c r="I18" s="15"/>
      <c r="J18" s="15"/>
      <c r="K18" s="15"/>
      <c r="L18" s="36"/>
      <c r="M18" s="44"/>
      <c r="N18" s="58"/>
      <c r="O18" s="29"/>
    </row>
    <row r="19" spans="1:15" ht="15.75" thickBot="1" x14ac:dyDescent="0.3">
      <c r="A19" s="10" t="s">
        <v>17</v>
      </c>
      <c r="B19" s="11"/>
      <c r="C19" s="11"/>
      <c r="D19" s="11"/>
      <c r="E19" s="20">
        <v>1004003626.62</v>
      </c>
      <c r="F19" s="29">
        <v>8050515004.3800001</v>
      </c>
      <c r="G19" s="57">
        <f t="shared" si="1"/>
        <v>7.0184122755434997</v>
      </c>
      <c r="H19" s="7"/>
      <c r="I19" s="7"/>
      <c r="J19" s="7"/>
      <c r="K19" s="7"/>
      <c r="L19" s="31"/>
      <c r="M19" s="6"/>
      <c r="N19" s="58"/>
      <c r="O19" s="5"/>
    </row>
    <row r="20" spans="1:15" ht="15.75" thickBot="1" x14ac:dyDescent="0.3">
      <c r="A20" s="10" t="s">
        <v>18</v>
      </c>
      <c r="B20" s="11"/>
      <c r="C20" s="11"/>
      <c r="D20" s="11"/>
      <c r="E20" s="20">
        <v>27689326024.990002</v>
      </c>
      <c r="F20" s="29">
        <v>27689326024.990002</v>
      </c>
      <c r="G20" s="57">
        <f t="shared" si="1"/>
        <v>0</v>
      </c>
      <c r="H20" s="13" t="s">
        <v>27</v>
      </c>
      <c r="I20" s="13"/>
      <c r="J20" s="13"/>
      <c r="K20" s="13"/>
      <c r="L20" s="27">
        <v>7909181923.2700005</v>
      </c>
      <c r="M20" s="23">
        <v>8471219534.0500002</v>
      </c>
      <c r="N20" s="59">
        <f t="shared" ref="N20:N21" si="5">(M20-L20)/L20</f>
        <v>7.1061408908347487E-2</v>
      </c>
      <c r="O20" s="5"/>
    </row>
    <row r="21" spans="1:15" ht="15.75" thickBot="1" x14ac:dyDescent="0.3">
      <c r="A21" s="12" t="s">
        <v>8</v>
      </c>
      <c r="B21" s="13"/>
      <c r="C21" s="13"/>
      <c r="D21" s="13"/>
      <c r="E21" s="21">
        <v>312254474.05000001</v>
      </c>
      <c r="F21" s="30">
        <v>293973347.88</v>
      </c>
      <c r="G21" s="61">
        <f t="shared" si="1"/>
        <v>-5.8545602030582067E-2</v>
      </c>
      <c r="H21" s="4" t="s">
        <v>31</v>
      </c>
      <c r="I21" s="4"/>
      <c r="J21" s="4"/>
      <c r="K21" s="4"/>
      <c r="L21" s="27">
        <f>L4+L20</f>
        <v>157327233502.40997</v>
      </c>
      <c r="M21" s="46">
        <f>M4+M20</f>
        <v>186015340420.32999</v>
      </c>
      <c r="N21" s="59">
        <f t="shared" si="5"/>
        <v>0.18234673221709299</v>
      </c>
      <c r="O21" s="29"/>
    </row>
    <row r="24" spans="1:15" x14ac:dyDescent="0.25">
      <c r="A24" s="1" t="s">
        <v>34</v>
      </c>
      <c r="B24" s="1">
        <v>20190432</v>
      </c>
      <c r="C24" s="62">
        <v>36686</v>
      </c>
    </row>
  </sheetData>
  <mergeCells count="33">
    <mergeCell ref="A2:N2"/>
    <mergeCell ref="A1:N1"/>
    <mergeCell ref="A18:D18"/>
    <mergeCell ref="H10:K10"/>
    <mergeCell ref="H20:K20"/>
    <mergeCell ref="H21:K21"/>
    <mergeCell ref="H5:K5"/>
    <mergeCell ref="H12:K12"/>
    <mergeCell ref="H9:K9"/>
    <mergeCell ref="H17:K17"/>
    <mergeCell ref="H16:K16"/>
    <mergeCell ref="H15:K15"/>
    <mergeCell ref="H14:K14"/>
    <mergeCell ref="H13:K13"/>
    <mergeCell ref="H11:K11"/>
    <mergeCell ref="A6:D6"/>
    <mergeCell ref="B5:D5"/>
    <mergeCell ref="B13:D13"/>
    <mergeCell ref="A21:D21"/>
    <mergeCell ref="A20:D20"/>
    <mergeCell ref="A19:D19"/>
    <mergeCell ref="A16:D16"/>
    <mergeCell ref="A17:D17"/>
    <mergeCell ref="A15:D15"/>
    <mergeCell ref="A14:D14"/>
    <mergeCell ref="A12:D12"/>
    <mergeCell ref="A11:D11"/>
    <mergeCell ref="A10:D10"/>
    <mergeCell ref="A9:D9"/>
    <mergeCell ref="A8:D8"/>
    <mergeCell ref="A7:D7"/>
    <mergeCell ref="A4:D4"/>
    <mergeCell ref="H4:K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2020-06-10T04:50:54Z</dcterms:modified>
</cp:coreProperties>
</file>