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D:\___UFM-Cursos___\3_5_Semestre-[Mayo-Julio-2020]\____SumaDeCursosUFM2.2____\____Teorias_Monetarias___\Parcial\Parcial2\"/>
    </mc:Choice>
  </mc:AlternateContent>
  <xr:revisionPtr revIDLastSave="0" documentId="13_ncr:1_{F76A41AE-77FD-4FA4-963D-2DD13F73DD07}" xr6:coauthVersionLast="45" xr6:coauthVersionMax="45" xr10:uidLastSave="{00000000-0000-0000-0000-000000000000}"/>
  <bookViews>
    <workbookView xWindow="7890" yWindow="2175" windowWidth="21600" windowHeight="11385" activeTab="2" xr2:uid="{00000000-000D-0000-FFFF-FFFF00000000}"/>
  </bookViews>
  <sheets>
    <sheet name="Inciso1,2" sheetId="1" r:id="rId1"/>
    <sheet name="Inciso3" sheetId="2" r:id="rId2"/>
    <sheet name="Inciso4"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6" i="3" l="1"/>
  <c r="B96" i="3"/>
  <c r="F95" i="3"/>
  <c r="F94" i="3"/>
  <c r="F93" i="3"/>
  <c r="F92" i="3"/>
  <c r="F91" i="3"/>
  <c r="F90" i="3"/>
  <c r="F89" i="3"/>
  <c r="B95" i="3"/>
  <c r="B94" i="3"/>
  <c r="B93" i="3"/>
  <c r="B92" i="3"/>
  <c r="B91" i="3"/>
  <c r="B90" i="3"/>
  <c r="B89" i="3"/>
  <c r="C10" i="2"/>
  <c r="C9" i="2"/>
  <c r="C6" i="2"/>
  <c r="D5" i="2"/>
</calcChain>
</file>

<file path=xl/sharedStrings.xml><?xml version="1.0" encoding="utf-8"?>
<sst xmlns="http://schemas.openxmlformats.org/spreadsheetml/2006/main" count="260" uniqueCount="106">
  <si>
    <t>SISTEMA BANCARIO</t>
  </si>
  <si>
    <t>BALANCE GENERAL CONDENSADO CONSOLIDADO</t>
  </si>
  <si>
    <t>Cifras en miles de quetzales</t>
  </si>
  <si>
    <t>MONEDA NACIONAL</t>
  </si>
  <si>
    <t>MONEDA EXTRANJERA</t>
  </si>
  <si>
    <t>TOTAL</t>
  </si>
  <si>
    <t>A C T I V O</t>
  </si>
  <si>
    <t>DISPONIBILIDADES</t>
  </si>
  <si>
    <t>Caja</t>
  </si>
  <si>
    <t>Banco Central</t>
  </si>
  <si>
    <t>Bancos del País</t>
  </si>
  <si>
    <t>Bancos del Exterior</t>
  </si>
  <si>
    <t>Cheques a Compensar</t>
  </si>
  <si>
    <t>Giros sobre el Exterior</t>
  </si>
  <si>
    <t>INVERSIONES</t>
  </si>
  <si>
    <t>En Títulos-Valores para Negociación</t>
  </si>
  <si>
    <t>En Títulos-Valores para la Venta</t>
  </si>
  <si>
    <t>En Títulos-Valores para su Vencimiento</t>
  </si>
  <si>
    <t>Operaciones de Reporto</t>
  </si>
  <si>
    <t>Certificados de Participación</t>
  </si>
  <si>
    <t>Intereses Pagados en Compra de Valolres</t>
  </si>
  <si>
    <t>SUMA</t>
  </si>
  <si>
    <t>(-) Estimaciones por Valuación</t>
  </si>
  <si>
    <t>CARTERA DE CRÉDITOS</t>
  </si>
  <si>
    <t>Vigente</t>
  </si>
  <si>
    <t>Vencida</t>
  </si>
  <si>
    <t>(-) Estimaciones Por Valuación</t>
  </si>
  <si>
    <t>PRODUCTOS FINANCIEROS POR COBRAR</t>
  </si>
  <si>
    <t>CUENTAS POR COBRAR (Neto)</t>
  </si>
  <si>
    <t>BIENES REALIZABLES (Neto)</t>
  </si>
  <si>
    <t>INVERSIONES PERMANENTES (Neto)</t>
  </si>
  <si>
    <t>OTRAS INVERSIONES (Neto)</t>
  </si>
  <si>
    <t>SUC., CASA MATRIZ Y DEPTOS. ADSCRITOS</t>
  </si>
  <si>
    <t>INMUEBLES Y MUEBLES (Neto)</t>
  </si>
  <si>
    <t>CARGOS DIFERIDOS (Neto)</t>
  </si>
  <si>
    <t>P A S I V O</t>
  </si>
  <si>
    <t>OBLIGACIONES DEPOSITARIAS</t>
  </si>
  <si>
    <t>Depósitos Monetarios</t>
  </si>
  <si>
    <t>Depósitos de Ahorro</t>
  </si>
  <si>
    <t>Depósitos a Plazo</t>
  </si>
  <si>
    <t>Depósitos a la Orden</t>
  </si>
  <si>
    <t>Depósitos con Restricciones</t>
  </si>
  <si>
    <t>CRÉDITOS OBTENIDOS</t>
  </si>
  <si>
    <t>Del Banco Central</t>
  </si>
  <si>
    <t>De Instituciones Financieras Nacionales</t>
  </si>
  <si>
    <t>De Instituciones Financieras Extranjeras</t>
  </si>
  <si>
    <t>De Organismos Internacionales</t>
  </si>
  <si>
    <t>OBLIGACIONES FINANCIERAS</t>
  </si>
  <si>
    <t>GASTOS FINANCIEROS POR PAGAR</t>
  </si>
  <si>
    <t>CUENTAS POR PAGAR</t>
  </si>
  <si>
    <t>PROVISIONES</t>
  </si>
  <si>
    <t>SUC. , CASA MATRIZ Y DEPTOS. ADSCRITOS</t>
  </si>
  <si>
    <t>OTRAS OBLIGACIONES</t>
  </si>
  <si>
    <t>CRÉDITOS DIFERIDOS</t>
  </si>
  <si>
    <t>OTRAS CUENTAS ACREEDORAS</t>
  </si>
  <si>
    <t>C A P I T A L C O N T A B L E</t>
  </si>
  <si>
    <t>CAPITAL PAGADO</t>
  </si>
  <si>
    <t>Capital Autorizado</t>
  </si>
  <si>
    <t>Capital no Pagado (-)</t>
  </si>
  <si>
    <t>Casa Matriz, Capital Asignado</t>
  </si>
  <si>
    <t>APORTACIONES PERMANENTES</t>
  </si>
  <si>
    <t>RESERVAS DE CAPITAL</t>
  </si>
  <si>
    <t>RESERVAS PARA ACTIVOS EXTRAORDINARIOS</t>
  </si>
  <si>
    <t>REVALUACIÓN DE ACTIVOS</t>
  </si>
  <si>
    <t>OBLIGACIONES SUBORDINADAS</t>
  </si>
  <si>
    <t>GANANCIAS Y PÉRDIDAS POR FUSIÓN</t>
  </si>
  <si>
    <t>VALUACIÓN DE ACTIVOS DE RECUPERACIÓN DUDOSA</t>
  </si>
  <si>
    <t>PROVISIÓN DE BENEFICIOS A EMPLEADOS</t>
  </si>
  <si>
    <t>AJUSTES AL IMPUESTO SOBRE LA RENTA</t>
  </si>
  <si>
    <t>GANANCIAS O PÉRDIDAS POR CAMBIOS EN EL VALOR DE MERCADO DE LAS INVERSIONES</t>
  </si>
  <si>
    <t>RESULTADO DE EJERCICIOS ANTERIORES</t>
  </si>
  <si>
    <t>RESULTADOS DEL EJERCICIO</t>
  </si>
  <si>
    <t>TOTAL IGUAL A LA SUMA DEL ACTIVO</t>
  </si>
  <si>
    <r>
      <t>1.</t>
    </r>
    <r>
      <rPr>
        <sz val="7"/>
        <color theme="1"/>
        <rFont val="Times New Roman"/>
        <family val="1"/>
      </rPr>
      <t xml:space="preserve">      </t>
    </r>
    <r>
      <rPr>
        <sz val="12"/>
        <color theme="1"/>
        <rFont val="Cambria"/>
        <family val="1"/>
      </rPr>
      <t>Identifique el balance general del Banco de Guatemala, a Febrero de 2020.</t>
    </r>
  </si>
  <si>
    <r>
      <t>2.</t>
    </r>
    <r>
      <rPr>
        <sz val="7"/>
        <color theme="1"/>
        <rFont val="Times New Roman"/>
        <family val="1"/>
      </rPr>
      <t xml:space="preserve">      </t>
    </r>
    <r>
      <rPr>
        <sz val="12"/>
        <color theme="1"/>
        <rFont val="Cambria"/>
        <family val="1"/>
      </rPr>
      <t>Identifique el balance general condensado del sistema bancario de Guatemala, .</t>
    </r>
  </si>
  <si>
    <r>
      <t>3.</t>
    </r>
    <r>
      <rPr>
        <sz val="7"/>
        <color theme="1"/>
        <rFont val="Times New Roman"/>
        <family val="1"/>
      </rPr>
      <t xml:space="preserve">      </t>
    </r>
    <r>
      <rPr>
        <sz val="12"/>
        <color theme="1"/>
        <rFont val="Cambria"/>
        <family val="1"/>
      </rPr>
      <t xml:space="preserve">Un incremento de 11 mil millones de Quetzales del Banco de Guatemala (en emisión de dinero) y transferido en compra de bonos del estado a los bancos del sistema, ¿Cómo crecería el Balance del Banguat? , ¿Cuánto cambiaría el % de Inversiones en el Balance del Sistema Financiero? </t>
    </r>
  </si>
  <si>
    <r>
      <t>4.</t>
    </r>
    <r>
      <rPr>
        <sz val="7"/>
        <color theme="1"/>
        <rFont val="Times New Roman"/>
        <family val="1"/>
      </rPr>
      <t xml:space="preserve">      </t>
    </r>
    <r>
      <rPr>
        <sz val="12"/>
        <color theme="1"/>
        <rFont val="Cambria"/>
        <family val="1"/>
      </rPr>
      <t xml:space="preserve">Baje el Balance General del Banco Promerica y de Banco Agrícola Mercantil. Los últimos publicados. Analícelos y diga la situación de ambos al último mes publicado. ¿Qué banco está relativamente mejor? </t>
    </r>
  </si>
  <si>
    <t>Numerario nacional</t>
  </si>
  <si>
    <t>debe</t>
  </si>
  <si>
    <t>haber</t>
  </si>
  <si>
    <t>Inversiones en valores del interior</t>
  </si>
  <si>
    <t>AL 29/02/2020</t>
  </si>
  <si>
    <t>Cambio en el % de inversiones en el balance del sf:</t>
  </si>
  <si>
    <t xml:space="preserve">Inversiones totales: </t>
  </si>
  <si>
    <t xml:space="preserve">Cambio porcentual: </t>
  </si>
  <si>
    <t>Balance General Condensado</t>
  </si>
  <si>
    <t>Fecha a consultar: 31/05/2020 al 31/05/2020</t>
  </si>
  <si>
    <t>Institución: BANCO PROMERICA, S. A.</t>
  </si>
  <si>
    <t>Cifras en: Miles de quetzales</t>
  </si>
  <si>
    <t xml:space="preserve">BANCO PROMERICA, S. A. -Cifras en miles de quetzales- </t>
  </si>
  <si>
    <t>Moneda Nacional 31/05/2020</t>
  </si>
  <si>
    <t>Moneda Extranjera 31/05/2020</t>
  </si>
  <si>
    <t>Total 31/05/2020</t>
  </si>
  <si>
    <t>Institución: BANCO AGROMERCANTIL DE GUATEMALA, S. A.</t>
  </si>
  <si>
    <t xml:space="preserve">BANCO AGROMERCANTIL DE GUATEMALA, S. A. -Cifras en miles de quetzales- </t>
  </si>
  <si>
    <t>Liquidez inmediata</t>
  </si>
  <si>
    <t>Patrimonio en relación a activos</t>
  </si>
  <si>
    <t>Patrimonio en relación a cartera de créditos</t>
  </si>
  <si>
    <t>Patrimonio en relación a las captaciones</t>
  </si>
  <si>
    <t>Rentabilidad sobre patrimonio</t>
  </si>
  <si>
    <t>Rentabilidad sobre activos</t>
  </si>
  <si>
    <t>Cartera vigente en relación a cartera bruta</t>
  </si>
  <si>
    <t>Liquidez no inmediata</t>
  </si>
  <si>
    <t xml:space="preserve">El banco agromercantil está mejor debido a que tiene más liquidez inmediata, tiene mayor cabacidad de cumplir con sus obligacones de depósitos, sin embargo tienen mas bienes realizables que el banco promerica pero esto se debe al tamaño del banco también. El banco promerica esta en mejores condiciones por tener más liquidez inmediata considerando que tiene aun mejor liquidez no inmediata. El banco promerica está menos líquido y mas líquido a largo plazo.  Sin embargo el banco agromercantil está peor en el roe por lo tanto no deriva tantas ganancias sobre sus actividades que el banco promerica. Además el agromercantil está muy mal en liquidez no inmediata a comparación de el promerica, esto significa que no está solvente. </t>
  </si>
  <si>
    <t>RAZONES agromercantil</t>
  </si>
  <si>
    <t>RAZONES promerica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</si>
</sst>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3.5"/>
      <color theme="1"/>
      <name val="Calibri"/>
      <family val="2"/>
      <scheme val="minor"/>
    </font>
    <font>
      <sz val="12"/>
      <color theme="1"/>
      <name val="Cambria"/>
      <family val="1"/>
    </font>
    <font>
      <sz val="7"/>
      <color theme="1"/>
      <name val="Times New Roman"/>
      <family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CC99"/>
        <bgColor indexed="64"/>
      </patternFill>
    </fill>
    <fill>
      <patternFill patternType="solid">
        <fgColor rgb="FFFFFFCC"/>
        <bgColor indexed="64"/>
      </patternFill>
    </fill>
    <fill>
      <patternFill patternType="solid">
        <fgColor rgb="FFFFFFFF"/>
        <bgColor indexed="64"/>
      </patternFill>
    </fill>
    <fill>
      <patternFill patternType="solid">
        <fgColor rgb="FFFFFF00"/>
        <bgColor indexed="64"/>
      </patternFill>
    </fill>
    <fill>
      <patternFill patternType="solid">
        <fgColor theme="3" tint="0.399975585192419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19" fillId="0" borderId="0" xfId="0" applyFont="1" applyAlignment="1">
      <alignment horizontal="left" vertical="center" indent="5"/>
    </xf>
    <xf numFmtId="0" fontId="0" fillId="33" borderId="11" xfId="0" applyFill="1" applyBorder="1" applyAlignment="1">
      <alignment horizontal="left" wrapText="1"/>
    </xf>
    <xf numFmtId="0" fontId="19" fillId="0" borderId="0" xfId="0" applyFont="1" applyAlignment="1">
      <alignment horizontal="left" vertical="center" wrapText="1"/>
    </xf>
    <xf numFmtId="0" fontId="0" fillId="33" borderId="12" xfId="0" applyFill="1" applyBorder="1" applyAlignment="1">
      <alignment horizontal="left" wrapText="1"/>
    </xf>
    <xf numFmtId="0" fontId="0" fillId="0" borderId="0" xfId="0" applyAlignment="1">
      <alignment horizontal="left" wrapText="1"/>
    </xf>
    <xf numFmtId="0" fontId="0" fillId="36" borderId="0" xfId="0" applyFill="1" applyAlignment="1">
      <alignment horizontal="left" wrapText="1"/>
    </xf>
    <xf numFmtId="0" fontId="18" fillId="33" borderId="11" xfId="0" applyFont="1" applyFill="1" applyBorder="1" applyAlignment="1">
      <alignment horizontal="left" wrapText="1"/>
    </xf>
    <xf numFmtId="0" fontId="18" fillId="33" borderId="12" xfId="0" applyFont="1" applyFill="1" applyBorder="1" applyAlignment="1">
      <alignment horizontal="left" wrapText="1"/>
    </xf>
    <xf numFmtId="10" fontId="0" fillId="0" borderId="0" xfId="1" applyNumberFormat="1" applyFont="1"/>
    <xf numFmtId="0" fontId="16" fillId="37" borderId="10" xfId="0" applyFont="1" applyFill="1" applyBorder="1" applyAlignment="1">
      <alignment horizontal="center" wrapText="1"/>
    </xf>
    <xf numFmtId="0" fontId="0" fillId="37" borderId="0" xfId="0" applyFill="1"/>
    <xf numFmtId="3" fontId="0" fillId="0" borderId="0" xfId="0" applyNumberFormat="1"/>
    <xf numFmtId="3" fontId="0" fillId="37" borderId="10" xfId="0" applyNumberFormat="1" applyFill="1" applyBorder="1" applyAlignment="1">
      <alignment horizontal="right" wrapText="1"/>
    </xf>
    <xf numFmtId="0" fontId="16" fillId="36" borderId="0" xfId="0" applyFont="1" applyFill="1" applyAlignment="1">
      <alignment horizontal="left" wrapText="1"/>
    </xf>
    <xf numFmtId="0" fontId="0" fillId="37" borderId="10" xfId="0" applyFill="1" applyBorder="1" applyAlignment="1">
      <alignment horizontal="right" wrapText="1"/>
    </xf>
    <xf numFmtId="0" fontId="0" fillId="0" borderId="0" xfId="0"/>
    <xf numFmtId="0" fontId="0" fillId="33" borderId="10" xfId="0" applyFill="1" applyBorder="1" applyAlignment="1">
      <alignment horizontal="left" wrapText="1"/>
    </xf>
    <xf numFmtId="0" fontId="16" fillId="34" borderId="10" xfId="0" applyFont="1" applyFill="1" applyBorder="1" applyAlignment="1">
      <alignment horizontal="center" wrapText="1"/>
    </xf>
    <xf numFmtId="0" fontId="0" fillId="35" borderId="10" xfId="0" applyFill="1" applyBorder="1" applyAlignment="1">
      <alignment horizontal="left" wrapText="1"/>
    </xf>
    <xf numFmtId="3" fontId="0" fillId="35" borderId="10" xfId="0" applyNumberFormat="1" applyFill="1" applyBorder="1" applyAlignment="1">
      <alignment horizontal="right" wrapText="1"/>
    </xf>
    <xf numFmtId="0" fontId="0" fillId="35" borderId="10" xfId="0" applyFill="1" applyBorder="1" applyAlignment="1">
      <alignment horizontal="right" wrapText="1"/>
    </xf>
    <xf numFmtId="0" fontId="0" fillId="0" borderId="0" xfId="0"/>
    <xf numFmtId="0" fontId="0" fillId="33" borderId="10" xfId="0" applyFill="1" applyBorder="1" applyAlignment="1">
      <alignment horizontal="left" wrapText="1"/>
    </xf>
    <xf numFmtId="0" fontId="16" fillId="34" borderId="10" xfId="0" applyFont="1" applyFill="1" applyBorder="1" applyAlignment="1">
      <alignment horizontal="center" wrapText="1"/>
    </xf>
    <xf numFmtId="0" fontId="0" fillId="35" borderId="10" xfId="0" applyFill="1" applyBorder="1" applyAlignment="1">
      <alignment horizontal="left" wrapText="1"/>
    </xf>
    <xf numFmtId="3" fontId="0" fillId="35" borderId="10" xfId="0" applyNumberFormat="1" applyFill="1" applyBorder="1" applyAlignment="1">
      <alignment horizontal="right" wrapText="1"/>
    </xf>
    <xf numFmtId="0" fontId="0" fillId="35" borderId="10" xfId="0" applyFill="1" applyBorder="1" applyAlignment="1">
      <alignment horizontal="right" wrapText="1"/>
    </xf>
    <xf numFmtId="0" fontId="0" fillId="0" borderId="0" xfId="0"/>
    <xf numFmtId="0" fontId="0" fillId="33" borderId="10" xfId="0" applyFill="1" applyBorder="1" applyAlignment="1">
      <alignment horizontal="left" wrapText="1"/>
    </xf>
    <xf numFmtId="0" fontId="16" fillId="34" borderId="10" xfId="0" applyFont="1" applyFill="1" applyBorder="1" applyAlignment="1">
      <alignment horizontal="center" wrapText="1"/>
    </xf>
    <xf numFmtId="0" fontId="0" fillId="35" borderId="10" xfId="0" applyFill="1" applyBorder="1" applyAlignment="1">
      <alignment horizontal="left" wrapText="1"/>
    </xf>
    <xf numFmtId="3" fontId="0" fillId="35" borderId="10" xfId="0" applyNumberFormat="1" applyFill="1" applyBorder="1" applyAlignment="1">
      <alignment horizontal="right" wrapText="1"/>
    </xf>
    <xf numFmtId="0" fontId="0" fillId="35" borderId="10" xfId="0" applyFill="1" applyBorder="1" applyAlignment="1">
      <alignment horizontal="righ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314325</xdr:colOff>
      <xdr:row>4</xdr:row>
      <xdr:rowOff>133350</xdr:rowOff>
    </xdr:from>
    <xdr:to>
      <xdr:col>22</xdr:col>
      <xdr:colOff>541601</xdr:colOff>
      <xdr:row>37</xdr:row>
      <xdr:rowOff>170636</xdr:rowOff>
    </xdr:to>
    <xdr:pic>
      <xdr:nvPicPr>
        <xdr:cNvPr id="2" name="Picture 1">
          <a:extLst>
            <a:ext uri="{FF2B5EF4-FFF2-40B4-BE49-F238E27FC236}">
              <a16:creationId xmlns:a16="http://schemas.microsoft.com/office/drawing/2014/main" id="{4709FA25-6278-4642-A6B4-354082380314}"/>
            </a:ext>
          </a:extLst>
        </xdr:cNvPr>
        <xdr:cNvPicPr>
          <a:picLocks noChangeAspect="1"/>
        </xdr:cNvPicPr>
      </xdr:nvPicPr>
      <xdr:blipFill>
        <a:blip xmlns:r="http://schemas.openxmlformats.org/officeDocument/2006/relationships" r:embed="rId1"/>
        <a:stretch>
          <a:fillRect/>
        </a:stretch>
      </xdr:blipFill>
      <xdr:spPr>
        <a:xfrm>
          <a:off x="6810375" y="914400"/>
          <a:ext cx="10590476" cy="6514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9"/>
  <sheetViews>
    <sheetView workbookViewId="0">
      <selection activeCell="D9" sqref="D9"/>
    </sheetView>
  </sheetViews>
  <sheetFormatPr defaultRowHeight="15" x14ac:dyDescent="0.25"/>
  <cols>
    <col min="1" max="1" width="48.5703125" bestFit="1" customWidth="1"/>
    <col min="2" max="2" width="11.140625" bestFit="1" customWidth="1"/>
    <col min="3" max="3" width="17.42578125" customWidth="1"/>
    <col min="4" max="4" width="11.140625" bestFit="1" customWidth="1"/>
  </cols>
  <sheetData>
    <row r="1" spans="1:5" ht="15.75" customHeight="1" x14ac:dyDescent="0.25">
      <c r="A1" s="7" t="s">
        <v>0</v>
      </c>
      <c r="B1" s="16"/>
      <c r="C1" s="16"/>
      <c r="D1" s="16"/>
      <c r="E1" s="1" t="s">
        <v>73</v>
      </c>
    </row>
    <row r="2" spans="1:5" ht="15.75" customHeight="1" x14ac:dyDescent="0.25">
      <c r="A2" s="8"/>
      <c r="B2" s="16"/>
      <c r="C2" s="16"/>
      <c r="D2" s="16"/>
      <c r="E2" s="1" t="s">
        <v>74</v>
      </c>
    </row>
    <row r="3" spans="1:5" x14ac:dyDescent="0.25">
      <c r="A3" s="17" t="s">
        <v>1</v>
      </c>
      <c r="B3" s="16"/>
      <c r="C3" s="16"/>
      <c r="D3" s="16"/>
    </row>
    <row r="4" spans="1:5" x14ac:dyDescent="0.25">
      <c r="A4" s="17" t="s">
        <v>81</v>
      </c>
      <c r="B4" s="16"/>
      <c r="C4" s="16"/>
      <c r="D4" s="16"/>
    </row>
    <row r="5" spans="1:5" x14ac:dyDescent="0.25">
      <c r="A5" s="2" t="s">
        <v>2</v>
      </c>
      <c r="B5" s="16"/>
      <c r="C5" s="16"/>
      <c r="D5" s="16"/>
    </row>
    <row r="6" spans="1:5" x14ac:dyDescent="0.25">
      <c r="A6" s="4"/>
      <c r="B6" s="16"/>
      <c r="C6" s="16"/>
      <c r="D6" s="16"/>
    </row>
    <row r="7" spans="1:5" ht="30" x14ac:dyDescent="0.25">
      <c r="A7" s="18"/>
      <c r="B7" s="18" t="s">
        <v>3</v>
      </c>
      <c r="C7" s="18" t="s">
        <v>4</v>
      </c>
      <c r="D7" s="18" t="s">
        <v>5</v>
      </c>
    </row>
    <row r="8" spans="1:5" x14ac:dyDescent="0.25">
      <c r="A8" s="19" t="s">
        <v>6</v>
      </c>
      <c r="B8" s="20">
        <v>260912088</v>
      </c>
      <c r="C8" s="20">
        <v>92874499</v>
      </c>
      <c r="D8" s="20">
        <v>353786587</v>
      </c>
    </row>
    <row r="9" spans="1:5" x14ac:dyDescent="0.25">
      <c r="A9" s="19"/>
      <c r="B9" s="21"/>
      <c r="C9" s="21"/>
      <c r="D9" s="21"/>
    </row>
    <row r="10" spans="1:5" x14ac:dyDescent="0.25">
      <c r="A10" s="19" t="s">
        <v>7</v>
      </c>
      <c r="B10" s="20">
        <v>35274252</v>
      </c>
      <c r="C10" s="20">
        <v>11385355</v>
      </c>
      <c r="D10" s="20">
        <v>46659607</v>
      </c>
    </row>
    <row r="11" spans="1:5" x14ac:dyDescent="0.25">
      <c r="A11" s="19" t="s">
        <v>8</v>
      </c>
      <c r="B11" s="20">
        <v>5809235</v>
      </c>
      <c r="C11" s="20">
        <v>424513</v>
      </c>
      <c r="D11" s="20">
        <v>6233747</v>
      </c>
    </row>
    <row r="12" spans="1:5" x14ac:dyDescent="0.25">
      <c r="A12" s="19" t="s">
        <v>9</v>
      </c>
      <c r="B12" s="20">
        <v>27004142</v>
      </c>
      <c r="C12" s="20">
        <v>6206601</v>
      </c>
      <c r="D12" s="20">
        <v>33210743</v>
      </c>
    </row>
    <row r="13" spans="1:5" x14ac:dyDescent="0.25">
      <c r="A13" s="19" t="s">
        <v>10</v>
      </c>
      <c r="B13" s="20">
        <v>182130</v>
      </c>
      <c r="C13" s="20">
        <v>23507</v>
      </c>
      <c r="D13" s="20">
        <v>205637</v>
      </c>
    </row>
    <row r="14" spans="1:5" x14ac:dyDescent="0.25">
      <c r="A14" s="19" t="s">
        <v>11</v>
      </c>
      <c r="B14" s="20">
        <v>523280</v>
      </c>
      <c r="C14" s="20">
        <v>4365724</v>
      </c>
      <c r="D14" s="20">
        <v>4889004</v>
      </c>
    </row>
    <row r="15" spans="1:5" x14ac:dyDescent="0.25">
      <c r="A15" s="19" t="s">
        <v>12</v>
      </c>
      <c r="B15" s="20">
        <v>1755465</v>
      </c>
      <c r="C15" s="20">
        <v>329056</v>
      </c>
      <c r="D15" s="20">
        <v>2084520</v>
      </c>
    </row>
    <row r="16" spans="1:5" x14ac:dyDescent="0.25">
      <c r="A16" s="19" t="s">
        <v>13</v>
      </c>
      <c r="B16" s="21">
        <v>0</v>
      </c>
      <c r="C16" s="20">
        <v>35955</v>
      </c>
      <c r="D16" s="20">
        <v>35955</v>
      </c>
    </row>
    <row r="17" spans="1:4" x14ac:dyDescent="0.25">
      <c r="A17" s="19"/>
      <c r="B17" s="21"/>
      <c r="C17" s="21"/>
      <c r="D17" s="21"/>
    </row>
    <row r="18" spans="1:4" x14ac:dyDescent="0.25">
      <c r="A18" s="19" t="s">
        <v>14</v>
      </c>
      <c r="B18" s="20">
        <v>94133005</v>
      </c>
      <c r="C18" s="20">
        <v>9284458</v>
      </c>
      <c r="D18" s="20">
        <v>103417463</v>
      </c>
    </row>
    <row r="19" spans="1:4" x14ac:dyDescent="0.25">
      <c r="A19" s="19" t="s">
        <v>15</v>
      </c>
      <c r="B19" s="21">
        <v>0</v>
      </c>
      <c r="C19" s="21">
        <v>0</v>
      </c>
      <c r="D19" s="21">
        <v>0</v>
      </c>
    </row>
    <row r="20" spans="1:4" x14ac:dyDescent="0.25">
      <c r="A20" s="19" t="s">
        <v>16</v>
      </c>
      <c r="B20" s="20">
        <v>51490537</v>
      </c>
      <c r="C20" s="20">
        <v>5291372</v>
      </c>
      <c r="D20" s="20">
        <v>56781909</v>
      </c>
    </row>
    <row r="21" spans="1:4" x14ac:dyDescent="0.25">
      <c r="A21" s="19" t="s">
        <v>17</v>
      </c>
      <c r="B21" s="20">
        <v>37962367</v>
      </c>
      <c r="C21" s="20">
        <v>3520295</v>
      </c>
      <c r="D21" s="20">
        <v>41482662</v>
      </c>
    </row>
    <row r="22" spans="1:4" x14ac:dyDescent="0.25">
      <c r="A22" s="19" t="s">
        <v>18</v>
      </c>
      <c r="B22" s="20">
        <v>4237846</v>
      </c>
      <c r="C22" s="20">
        <v>468064</v>
      </c>
      <c r="D22" s="20">
        <v>4705910</v>
      </c>
    </row>
    <row r="23" spans="1:4" x14ac:dyDescent="0.25">
      <c r="A23" s="19" t="s">
        <v>19</v>
      </c>
      <c r="B23" s="20">
        <v>654529</v>
      </c>
      <c r="C23" s="21">
        <v>0</v>
      </c>
      <c r="D23" s="20">
        <v>654529</v>
      </c>
    </row>
    <row r="24" spans="1:4" x14ac:dyDescent="0.25">
      <c r="A24" s="19" t="s">
        <v>20</v>
      </c>
      <c r="B24" s="20">
        <v>6401</v>
      </c>
      <c r="C24" s="20">
        <v>4727</v>
      </c>
      <c r="D24" s="20">
        <v>11128</v>
      </c>
    </row>
    <row r="25" spans="1:4" x14ac:dyDescent="0.25">
      <c r="A25" s="19"/>
      <c r="B25" s="21"/>
      <c r="C25" s="21"/>
      <c r="D25" s="21"/>
    </row>
    <row r="26" spans="1:4" x14ac:dyDescent="0.25">
      <c r="A26" s="19" t="s">
        <v>21</v>
      </c>
      <c r="B26" s="20">
        <v>94351681</v>
      </c>
      <c r="C26" s="20">
        <v>9284458</v>
      </c>
      <c r="D26" s="20">
        <v>103636139</v>
      </c>
    </row>
    <row r="27" spans="1:4" x14ac:dyDescent="0.25">
      <c r="A27" s="19" t="s">
        <v>22</v>
      </c>
      <c r="B27" s="20">
        <v>218676</v>
      </c>
      <c r="C27" s="21">
        <v>0</v>
      </c>
      <c r="D27" s="20">
        <v>218676</v>
      </c>
    </row>
    <row r="28" spans="1:4" x14ac:dyDescent="0.25">
      <c r="A28" s="19"/>
      <c r="B28" s="21"/>
      <c r="C28" s="21"/>
      <c r="D28" s="21"/>
    </row>
    <row r="29" spans="1:4" x14ac:dyDescent="0.25">
      <c r="A29" s="19" t="s">
        <v>23</v>
      </c>
      <c r="B29" s="20">
        <v>119079118</v>
      </c>
      <c r="C29" s="20">
        <v>69600158</v>
      </c>
      <c r="D29" s="20">
        <v>188679276</v>
      </c>
    </row>
    <row r="30" spans="1:4" x14ac:dyDescent="0.25">
      <c r="A30" s="19" t="s">
        <v>24</v>
      </c>
      <c r="B30" s="20">
        <v>120325704</v>
      </c>
      <c r="C30" s="20">
        <v>69962994</v>
      </c>
      <c r="D30" s="20">
        <v>190288698</v>
      </c>
    </row>
    <row r="31" spans="1:4" x14ac:dyDescent="0.25">
      <c r="A31" s="19" t="s">
        <v>25</v>
      </c>
      <c r="B31" s="20">
        <v>3461628</v>
      </c>
      <c r="C31" s="20">
        <v>801728</v>
      </c>
      <c r="D31" s="20">
        <v>4263356</v>
      </c>
    </row>
    <row r="32" spans="1:4" x14ac:dyDescent="0.25">
      <c r="A32" s="19"/>
      <c r="B32" s="21"/>
      <c r="C32" s="21"/>
      <c r="D32" s="21"/>
    </row>
    <row r="33" spans="1:4" x14ac:dyDescent="0.25">
      <c r="A33" s="19" t="s">
        <v>21</v>
      </c>
      <c r="B33" s="20">
        <v>123787332</v>
      </c>
      <c r="C33" s="20">
        <v>70764722</v>
      </c>
      <c r="D33" s="20">
        <v>194552054</v>
      </c>
    </row>
    <row r="34" spans="1:4" x14ac:dyDescent="0.25">
      <c r="A34" s="19" t="s">
        <v>26</v>
      </c>
      <c r="B34" s="20">
        <v>4708214</v>
      </c>
      <c r="C34" s="20">
        <v>1164564</v>
      </c>
      <c r="D34" s="20">
        <v>5872778</v>
      </c>
    </row>
    <row r="35" spans="1:4" x14ac:dyDescent="0.25">
      <c r="A35" s="19"/>
      <c r="B35" s="21"/>
      <c r="C35" s="21"/>
      <c r="D35" s="21"/>
    </row>
    <row r="36" spans="1:4" x14ac:dyDescent="0.25">
      <c r="A36" s="19" t="s">
        <v>27</v>
      </c>
      <c r="B36" s="20">
        <v>2225480</v>
      </c>
      <c r="C36" s="20">
        <v>352852</v>
      </c>
      <c r="D36" s="20">
        <v>2578332</v>
      </c>
    </row>
    <row r="37" spans="1:4" x14ac:dyDescent="0.25">
      <c r="A37" s="19" t="s">
        <v>28</v>
      </c>
      <c r="B37" s="20">
        <v>1230834</v>
      </c>
      <c r="C37" s="20">
        <v>264623</v>
      </c>
      <c r="D37" s="20">
        <v>1495457</v>
      </c>
    </row>
    <row r="38" spans="1:4" x14ac:dyDescent="0.25">
      <c r="A38" s="19" t="s">
        <v>29</v>
      </c>
      <c r="B38" s="20">
        <v>941841</v>
      </c>
      <c r="C38" s="20">
        <v>237007</v>
      </c>
      <c r="D38" s="20">
        <v>1178848</v>
      </c>
    </row>
    <row r="39" spans="1:4" x14ac:dyDescent="0.25">
      <c r="A39" s="19" t="s">
        <v>30</v>
      </c>
      <c r="B39" s="20">
        <v>817155</v>
      </c>
      <c r="C39" s="20">
        <v>1517392</v>
      </c>
      <c r="D39" s="20">
        <v>2334547</v>
      </c>
    </row>
    <row r="40" spans="1:4" x14ac:dyDescent="0.25">
      <c r="A40" s="19" t="s">
        <v>31</v>
      </c>
      <c r="B40" s="20">
        <v>222167</v>
      </c>
      <c r="C40" s="20">
        <v>230585</v>
      </c>
      <c r="D40" s="20">
        <v>452752</v>
      </c>
    </row>
    <row r="41" spans="1:4" x14ac:dyDescent="0.25">
      <c r="A41" s="19" t="s">
        <v>32</v>
      </c>
      <c r="B41" s="21">
        <v>0</v>
      </c>
      <c r="C41" s="21">
        <v>0</v>
      </c>
      <c r="D41" s="21">
        <v>0</v>
      </c>
    </row>
    <row r="42" spans="1:4" x14ac:dyDescent="0.25">
      <c r="A42" s="19" t="s">
        <v>33</v>
      </c>
      <c r="B42" s="20">
        <v>4226898</v>
      </c>
      <c r="C42" s="21">
        <v>0</v>
      </c>
      <c r="D42" s="20">
        <v>4226898</v>
      </c>
    </row>
    <row r="43" spans="1:4" x14ac:dyDescent="0.25">
      <c r="A43" s="19" t="s">
        <v>34</v>
      </c>
      <c r="B43" s="20">
        <v>2761338</v>
      </c>
      <c r="C43" s="20">
        <v>2070</v>
      </c>
      <c r="D43" s="20">
        <v>2763408</v>
      </c>
    </row>
    <row r="44" spans="1:4" x14ac:dyDescent="0.25">
      <c r="A44" s="19"/>
      <c r="B44" s="21"/>
      <c r="C44" s="21"/>
      <c r="D44" s="21"/>
    </row>
    <row r="45" spans="1:4" x14ac:dyDescent="0.25">
      <c r="A45" s="19" t="s">
        <v>35</v>
      </c>
      <c r="B45" s="20">
        <v>230069580</v>
      </c>
      <c r="C45" s="20">
        <v>88864376</v>
      </c>
      <c r="D45" s="20">
        <v>318933956</v>
      </c>
    </row>
    <row r="46" spans="1:4" x14ac:dyDescent="0.25">
      <c r="A46" s="19"/>
      <c r="B46" s="21"/>
      <c r="C46" s="21"/>
      <c r="D46" s="21"/>
    </row>
    <row r="47" spans="1:4" x14ac:dyDescent="0.25">
      <c r="A47" s="19" t="s">
        <v>36</v>
      </c>
      <c r="B47" s="20">
        <v>220456481</v>
      </c>
      <c r="C47" s="20">
        <v>43861246</v>
      </c>
      <c r="D47" s="20">
        <v>264317727</v>
      </c>
    </row>
    <row r="48" spans="1:4" x14ac:dyDescent="0.25">
      <c r="A48" s="19" t="s">
        <v>37</v>
      </c>
      <c r="B48" s="20">
        <v>72042038</v>
      </c>
      <c r="C48" s="20">
        <v>21172097</v>
      </c>
      <c r="D48" s="20">
        <v>93214135</v>
      </c>
    </row>
    <row r="49" spans="1:4" x14ac:dyDescent="0.25">
      <c r="A49" s="19" t="s">
        <v>38</v>
      </c>
      <c r="B49" s="20">
        <v>52317514</v>
      </c>
      <c r="C49" s="20">
        <v>8189349</v>
      </c>
      <c r="D49" s="20">
        <v>60506862</v>
      </c>
    </row>
    <row r="50" spans="1:4" x14ac:dyDescent="0.25">
      <c r="A50" s="19" t="s">
        <v>39</v>
      </c>
      <c r="B50" s="20">
        <v>95173092</v>
      </c>
      <c r="C50" s="20">
        <v>14408946</v>
      </c>
      <c r="D50" s="20">
        <v>109582038</v>
      </c>
    </row>
    <row r="51" spans="1:4" x14ac:dyDescent="0.25">
      <c r="A51" s="19" t="s">
        <v>40</v>
      </c>
      <c r="B51" s="20">
        <v>242119</v>
      </c>
      <c r="C51" s="20">
        <v>32084</v>
      </c>
      <c r="D51" s="20">
        <v>274202</v>
      </c>
    </row>
    <row r="52" spans="1:4" x14ac:dyDescent="0.25">
      <c r="A52" s="19" t="s">
        <v>41</v>
      </c>
      <c r="B52" s="20">
        <v>681720</v>
      </c>
      <c r="C52" s="20">
        <v>58771</v>
      </c>
      <c r="D52" s="20">
        <v>740490</v>
      </c>
    </row>
    <row r="53" spans="1:4" x14ac:dyDescent="0.25">
      <c r="A53" s="19"/>
      <c r="B53" s="21"/>
      <c r="C53" s="21"/>
      <c r="D53" s="21"/>
    </row>
    <row r="54" spans="1:4" x14ac:dyDescent="0.25">
      <c r="A54" s="19" t="s">
        <v>42</v>
      </c>
      <c r="B54" s="20">
        <v>10997</v>
      </c>
      <c r="C54" s="20">
        <v>40235627</v>
      </c>
      <c r="D54" s="20">
        <v>40246624</v>
      </c>
    </row>
    <row r="55" spans="1:4" x14ac:dyDescent="0.25">
      <c r="A55" s="19" t="s">
        <v>43</v>
      </c>
      <c r="B55" s="21">
        <v>0</v>
      </c>
      <c r="C55" s="21">
        <v>0</v>
      </c>
      <c r="D55" s="21">
        <v>0</v>
      </c>
    </row>
    <row r="56" spans="1:4" x14ac:dyDescent="0.25">
      <c r="A56" s="19" t="s">
        <v>44</v>
      </c>
      <c r="B56" s="21">
        <v>0</v>
      </c>
      <c r="C56" s="20">
        <v>38394</v>
      </c>
      <c r="D56" s="20">
        <v>38394</v>
      </c>
    </row>
    <row r="57" spans="1:4" x14ac:dyDescent="0.25">
      <c r="A57" s="19" t="s">
        <v>45</v>
      </c>
      <c r="B57" s="20">
        <v>10997</v>
      </c>
      <c r="C57" s="20">
        <v>38539168</v>
      </c>
      <c r="D57" s="20">
        <v>38550165</v>
      </c>
    </row>
    <row r="58" spans="1:4" x14ac:dyDescent="0.25">
      <c r="A58" s="19" t="s">
        <v>46</v>
      </c>
      <c r="B58" s="21">
        <v>0</v>
      </c>
      <c r="C58" s="20">
        <v>1658065</v>
      </c>
      <c r="D58" s="20">
        <v>1658065</v>
      </c>
    </row>
    <row r="59" spans="1:4" x14ac:dyDescent="0.25">
      <c r="A59" s="19"/>
      <c r="B59" s="21"/>
      <c r="C59" s="21"/>
      <c r="D59" s="21"/>
    </row>
    <row r="60" spans="1:4" x14ac:dyDescent="0.25">
      <c r="A60" s="19" t="s">
        <v>47</v>
      </c>
      <c r="B60" s="20">
        <v>366276</v>
      </c>
      <c r="C60" s="20">
        <v>302318</v>
      </c>
      <c r="D60" s="20">
        <v>668594</v>
      </c>
    </row>
    <row r="61" spans="1:4" x14ac:dyDescent="0.25">
      <c r="A61" s="19" t="s">
        <v>48</v>
      </c>
      <c r="B61" s="20">
        <v>789898</v>
      </c>
      <c r="C61" s="20">
        <v>577916</v>
      </c>
      <c r="D61" s="20">
        <v>1367814</v>
      </c>
    </row>
    <row r="62" spans="1:4" x14ac:dyDescent="0.25">
      <c r="A62" s="19" t="s">
        <v>49</v>
      </c>
      <c r="B62" s="20">
        <v>5433337</v>
      </c>
      <c r="C62" s="20">
        <v>606971</v>
      </c>
      <c r="D62" s="20">
        <v>6040308</v>
      </c>
    </row>
    <row r="63" spans="1:4" x14ac:dyDescent="0.25">
      <c r="A63" s="19" t="s">
        <v>50</v>
      </c>
      <c r="B63" s="20">
        <v>1261538</v>
      </c>
      <c r="C63" s="21">
        <v>0</v>
      </c>
      <c r="D63" s="20">
        <v>1261538</v>
      </c>
    </row>
    <row r="64" spans="1:4" x14ac:dyDescent="0.25">
      <c r="A64" s="19" t="s">
        <v>51</v>
      </c>
      <c r="B64" s="21">
        <v>0</v>
      </c>
      <c r="C64" s="21">
        <v>0</v>
      </c>
      <c r="D64" s="21">
        <v>0</v>
      </c>
    </row>
    <row r="65" spans="1:4" x14ac:dyDescent="0.25">
      <c r="A65" s="19" t="s">
        <v>52</v>
      </c>
      <c r="B65" s="21">
        <v>0</v>
      </c>
      <c r="C65" s="20">
        <v>2902602</v>
      </c>
      <c r="D65" s="20">
        <v>2902602</v>
      </c>
    </row>
    <row r="66" spans="1:4" x14ac:dyDescent="0.25">
      <c r="A66" s="19" t="s">
        <v>53</v>
      </c>
      <c r="B66" s="20">
        <v>508179</v>
      </c>
      <c r="C66" s="20">
        <v>95315</v>
      </c>
      <c r="D66" s="20">
        <v>603494</v>
      </c>
    </row>
    <row r="67" spans="1:4" x14ac:dyDescent="0.25">
      <c r="A67" s="19" t="s">
        <v>21</v>
      </c>
      <c r="B67" s="20">
        <v>228826707</v>
      </c>
      <c r="C67" s="20">
        <v>88581995</v>
      </c>
      <c r="D67" s="20">
        <v>317408702</v>
      </c>
    </row>
    <row r="68" spans="1:4" x14ac:dyDescent="0.25">
      <c r="A68" s="19" t="s">
        <v>54</v>
      </c>
      <c r="B68" s="20">
        <v>1242873</v>
      </c>
      <c r="C68" s="20">
        <v>282381</v>
      </c>
      <c r="D68" s="20">
        <v>1525254</v>
      </c>
    </row>
    <row r="69" spans="1:4" x14ac:dyDescent="0.25">
      <c r="A69" s="19"/>
      <c r="B69" s="21"/>
      <c r="C69" s="21"/>
      <c r="D69" s="21"/>
    </row>
    <row r="70" spans="1:4" x14ac:dyDescent="0.25">
      <c r="A70" s="19" t="s">
        <v>55</v>
      </c>
      <c r="B70" s="20">
        <v>34852632</v>
      </c>
      <c r="C70" s="21"/>
      <c r="D70" s="20">
        <v>34852632</v>
      </c>
    </row>
    <row r="71" spans="1:4" x14ac:dyDescent="0.25">
      <c r="A71" s="19"/>
      <c r="B71" s="21"/>
      <c r="C71" s="21"/>
      <c r="D71" s="21"/>
    </row>
    <row r="72" spans="1:4" x14ac:dyDescent="0.25">
      <c r="A72" s="19" t="s">
        <v>56</v>
      </c>
      <c r="B72" s="20">
        <v>10543064</v>
      </c>
      <c r="C72" s="21"/>
      <c r="D72" s="20">
        <v>10543064</v>
      </c>
    </row>
    <row r="73" spans="1:4" x14ac:dyDescent="0.25">
      <c r="A73" s="19" t="s">
        <v>57</v>
      </c>
      <c r="B73" s="20">
        <v>21725000</v>
      </c>
      <c r="C73" s="21"/>
      <c r="D73" s="20">
        <v>21725000</v>
      </c>
    </row>
    <row r="74" spans="1:4" x14ac:dyDescent="0.25">
      <c r="A74" s="19" t="s">
        <v>58</v>
      </c>
      <c r="B74" s="20">
        <v>11266918</v>
      </c>
      <c r="C74" s="21"/>
      <c r="D74" s="20">
        <v>11266918</v>
      </c>
    </row>
    <row r="75" spans="1:4" x14ac:dyDescent="0.25">
      <c r="A75" s="19" t="s">
        <v>59</v>
      </c>
      <c r="B75" s="20">
        <v>84982</v>
      </c>
      <c r="C75" s="21"/>
      <c r="D75" s="20">
        <v>84982</v>
      </c>
    </row>
    <row r="76" spans="1:4" x14ac:dyDescent="0.25">
      <c r="A76" s="19" t="s">
        <v>60</v>
      </c>
      <c r="B76" s="20">
        <v>2761686</v>
      </c>
      <c r="C76" s="21"/>
      <c r="D76" s="20">
        <v>2761686</v>
      </c>
    </row>
    <row r="77" spans="1:4" x14ac:dyDescent="0.25">
      <c r="A77" s="19" t="s">
        <v>61</v>
      </c>
      <c r="B77" s="20">
        <v>15827832</v>
      </c>
      <c r="C77" s="21"/>
      <c r="D77" s="20">
        <v>15827832</v>
      </c>
    </row>
    <row r="78" spans="1:4" x14ac:dyDescent="0.25">
      <c r="A78" s="19" t="s">
        <v>62</v>
      </c>
      <c r="B78" s="21">
        <v>0</v>
      </c>
      <c r="C78" s="21"/>
      <c r="D78" s="21">
        <v>0</v>
      </c>
    </row>
    <row r="79" spans="1:4" x14ac:dyDescent="0.25">
      <c r="A79" s="19" t="s">
        <v>63</v>
      </c>
      <c r="B79" s="20">
        <v>411055</v>
      </c>
      <c r="C79" s="21"/>
      <c r="D79" s="20">
        <v>411055</v>
      </c>
    </row>
    <row r="80" spans="1:4" x14ac:dyDescent="0.25">
      <c r="A80" s="19" t="s">
        <v>64</v>
      </c>
      <c r="B80" s="21">
        <v>0</v>
      </c>
      <c r="C80" s="21"/>
      <c r="D80" s="21">
        <v>0</v>
      </c>
    </row>
    <row r="81" spans="1:4" x14ac:dyDescent="0.25">
      <c r="A81" s="19" t="s">
        <v>65</v>
      </c>
      <c r="B81" s="21">
        <v>0</v>
      </c>
      <c r="C81" s="21"/>
      <c r="D81" s="21">
        <v>0</v>
      </c>
    </row>
    <row r="82" spans="1:4" x14ac:dyDescent="0.25">
      <c r="A82" s="19" t="s">
        <v>66</v>
      </c>
      <c r="B82" s="20">
        <v>248520</v>
      </c>
      <c r="C82" s="21"/>
      <c r="D82" s="20">
        <v>248520</v>
      </c>
    </row>
    <row r="83" spans="1:4" x14ac:dyDescent="0.25">
      <c r="A83" s="19" t="s">
        <v>67</v>
      </c>
      <c r="B83" s="20">
        <v>182652</v>
      </c>
      <c r="C83" s="21"/>
      <c r="D83" s="20">
        <v>182652</v>
      </c>
    </row>
    <row r="84" spans="1:4" x14ac:dyDescent="0.25">
      <c r="A84" s="19" t="s">
        <v>68</v>
      </c>
      <c r="B84" s="21">
        <v>0</v>
      </c>
      <c r="C84" s="21"/>
      <c r="D84" s="21">
        <v>0</v>
      </c>
    </row>
    <row r="85" spans="1:4" ht="30" x14ac:dyDescent="0.25">
      <c r="A85" s="19" t="s">
        <v>69</v>
      </c>
      <c r="B85" s="20">
        <v>261679</v>
      </c>
      <c r="C85" s="21"/>
      <c r="D85" s="20">
        <v>261679</v>
      </c>
    </row>
    <row r="86" spans="1:4" x14ac:dyDescent="0.25">
      <c r="A86" s="19" t="s">
        <v>70</v>
      </c>
      <c r="B86" s="20">
        <v>4572290</v>
      </c>
      <c r="C86" s="21"/>
      <c r="D86" s="20">
        <v>4572290</v>
      </c>
    </row>
    <row r="87" spans="1:4" x14ac:dyDescent="0.25">
      <c r="A87" s="19" t="s">
        <v>71</v>
      </c>
      <c r="B87" s="20">
        <v>906198</v>
      </c>
      <c r="C87" s="21"/>
      <c r="D87" s="20">
        <v>906198</v>
      </c>
    </row>
    <row r="88" spans="1:4" x14ac:dyDescent="0.25">
      <c r="A88" s="19"/>
      <c r="B88" s="21"/>
      <c r="C88" s="21"/>
      <c r="D88" s="21"/>
    </row>
    <row r="89" spans="1:4" x14ac:dyDescent="0.25">
      <c r="A89" s="19" t="s">
        <v>72</v>
      </c>
      <c r="B89" s="21">
        <v>0</v>
      </c>
      <c r="C89" s="21"/>
      <c r="D89" s="20">
        <v>353786587</v>
      </c>
    </row>
  </sheetData>
  <mergeCells count="2">
    <mergeCell ref="A1:A2"/>
    <mergeCell ref="A5:A6"/>
  </mergeCells>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762A0-1D95-42D7-99CA-132D25298762}">
  <dimension ref="A1:W10"/>
  <sheetViews>
    <sheetView workbookViewId="0">
      <selection activeCell="C12" sqref="C12"/>
    </sheetView>
  </sheetViews>
  <sheetFormatPr defaultRowHeight="15" x14ac:dyDescent="0.25"/>
  <cols>
    <col min="3" max="4" width="12" bestFit="1" customWidth="1"/>
  </cols>
  <sheetData>
    <row r="1" spans="1:23" ht="15.75" customHeight="1" x14ac:dyDescent="0.25">
      <c r="A1" s="3" t="s">
        <v>75</v>
      </c>
      <c r="B1" s="3"/>
      <c r="C1" s="3"/>
      <c r="D1" s="3"/>
      <c r="E1" s="3"/>
      <c r="F1" s="3"/>
      <c r="G1" s="3"/>
      <c r="H1" s="3"/>
      <c r="I1" s="3"/>
      <c r="J1" s="3"/>
      <c r="K1" s="3"/>
      <c r="L1" s="3"/>
      <c r="M1" s="3"/>
      <c r="N1" s="3"/>
      <c r="O1" s="3"/>
      <c r="P1" s="3"/>
      <c r="Q1" s="3"/>
      <c r="R1" s="3"/>
      <c r="S1" s="3"/>
      <c r="T1" s="3"/>
      <c r="U1" s="3"/>
      <c r="V1" s="3"/>
      <c r="W1" s="3"/>
    </row>
    <row r="2" spans="1:23" x14ac:dyDescent="0.25">
      <c r="A2" s="3"/>
      <c r="B2" s="3"/>
      <c r="C2" s="3"/>
      <c r="D2" s="3"/>
      <c r="E2" s="3"/>
      <c r="F2" s="3"/>
      <c r="G2" s="3"/>
      <c r="H2" s="3"/>
      <c r="I2" s="3"/>
      <c r="J2" s="3"/>
      <c r="K2" s="3"/>
      <c r="L2" s="3"/>
      <c r="M2" s="3"/>
      <c r="N2" s="3"/>
      <c r="O2" s="3"/>
      <c r="P2" s="3"/>
      <c r="Q2" s="3"/>
      <c r="R2" s="3"/>
      <c r="S2" s="3"/>
      <c r="T2" s="3"/>
      <c r="U2" s="3"/>
      <c r="V2" s="3"/>
      <c r="W2" s="3"/>
    </row>
    <row r="3" spans="1:23" x14ac:dyDescent="0.25">
      <c r="A3" s="3"/>
      <c r="B3" s="3"/>
      <c r="C3" s="3"/>
      <c r="D3" s="3"/>
      <c r="E3" s="3"/>
      <c r="F3" s="3"/>
      <c r="G3" s="3"/>
      <c r="H3" s="3"/>
      <c r="I3" s="3"/>
      <c r="J3" s="3"/>
      <c r="K3" s="3"/>
      <c r="L3" s="3"/>
      <c r="M3" s="3"/>
      <c r="N3" s="3"/>
      <c r="O3" s="3"/>
      <c r="P3" s="3"/>
      <c r="Q3" s="3"/>
      <c r="R3" s="3"/>
      <c r="S3" s="3"/>
      <c r="T3" s="3"/>
      <c r="U3" s="3"/>
      <c r="V3" s="3"/>
      <c r="W3" s="3"/>
    </row>
    <row r="4" spans="1:23" x14ac:dyDescent="0.25">
      <c r="C4" t="s">
        <v>78</v>
      </c>
      <c r="D4" t="s">
        <v>79</v>
      </c>
    </row>
    <row r="5" spans="1:23" x14ac:dyDescent="0.25">
      <c r="A5" t="s">
        <v>77</v>
      </c>
      <c r="D5">
        <f>48901146304.95+ 11000000000</f>
        <v>59901146304.949997</v>
      </c>
    </row>
    <row r="6" spans="1:23" x14ac:dyDescent="0.25">
      <c r="A6" t="s">
        <v>80</v>
      </c>
      <c r="C6">
        <f>4377265864.97+ 11000000000</f>
        <v>15377265864.970001</v>
      </c>
    </row>
    <row r="8" spans="1:23" x14ac:dyDescent="0.25">
      <c r="A8" t="s">
        <v>82</v>
      </c>
    </row>
    <row r="9" spans="1:23" x14ac:dyDescent="0.25">
      <c r="A9" t="s">
        <v>83</v>
      </c>
      <c r="C9" s="12">
        <f>'Inciso1,2'!D18</f>
        <v>103417463</v>
      </c>
    </row>
    <row r="10" spans="1:23" x14ac:dyDescent="0.25">
      <c r="A10" t="s">
        <v>84</v>
      </c>
      <c r="C10" s="9">
        <f>11000000/C9</f>
        <v>0.10636501496850682</v>
      </c>
    </row>
  </sheetData>
  <mergeCells count="1">
    <mergeCell ref="A1:W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D5366-E389-4A2F-8184-6EF0449A757E}">
  <dimension ref="A1:W105"/>
  <sheetViews>
    <sheetView tabSelected="1" topLeftCell="A73" workbookViewId="0">
      <selection activeCell="A88" sqref="A88"/>
    </sheetView>
  </sheetViews>
  <sheetFormatPr defaultRowHeight="15" x14ac:dyDescent="0.25"/>
  <cols>
    <col min="1" max="1" width="38.85546875" bestFit="1" customWidth="1"/>
    <col min="2" max="2" width="27.28515625" bestFit="1" customWidth="1"/>
    <col min="3" max="3" width="28.5703125" bestFit="1" customWidth="1"/>
    <col min="4" max="4" width="15.7109375" style="11" bestFit="1" customWidth="1"/>
    <col min="5" max="5" width="38.85546875" bestFit="1" customWidth="1"/>
    <col min="6" max="6" width="27.28515625" bestFit="1" customWidth="1"/>
    <col min="7" max="7" width="28.5703125" bestFit="1" customWidth="1"/>
    <col min="8" max="8" width="15.7109375" style="11" bestFit="1" customWidth="1"/>
  </cols>
  <sheetData>
    <row r="1" spans="1:23" x14ac:dyDescent="0.25">
      <c r="A1" s="3" t="s">
        <v>76</v>
      </c>
      <c r="B1" s="3"/>
      <c r="C1" s="3"/>
      <c r="D1" s="3"/>
      <c r="E1" s="3"/>
      <c r="F1" s="3"/>
      <c r="G1" s="3"/>
      <c r="H1" s="3"/>
      <c r="I1" s="3"/>
      <c r="J1" s="3"/>
      <c r="K1" s="3"/>
      <c r="L1" s="3"/>
      <c r="M1" s="3"/>
      <c r="N1" s="3"/>
      <c r="O1" s="3"/>
      <c r="P1" s="3"/>
      <c r="Q1" s="3"/>
      <c r="R1" s="3"/>
      <c r="S1" s="3"/>
      <c r="T1" s="3"/>
      <c r="U1" s="3"/>
      <c r="V1" s="3"/>
      <c r="W1" s="3"/>
    </row>
    <row r="2" spans="1:23" x14ac:dyDescent="0.25">
      <c r="A2" s="3"/>
      <c r="B2" s="3"/>
      <c r="C2" s="3"/>
      <c r="D2" s="3"/>
      <c r="E2" s="3"/>
      <c r="F2" s="3"/>
      <c r="G2" s="3"/>
      <c r="H2" s="3"/>
      <c r="I2" s="3"/>
      <c r="J2" s="3"/>
      <c r="K2" s="3"/>
      <c r="L2" s="3"/>
      <c r="M2" s="3"/>
      <c r="N2" s="3"/>
      <c r="O2" s="3"/>
      <c r="P2" s="3"/>
      <c r="Q2" s="3"/>
      <c r="R2" s="3"/>
      <c r="S2" s="3"/>
      <c r="T2" s="3"/>
      <c r="U2" s="3"/>
      <c r="V2" s="3"/>
      <c r="W2" s="3"/>
    </row>
    <row r="3" spans="1:23" x14ac:dyDescent="0.25">
      <c r="A3" s="3"/>
      <c r="B3" s="3"/>
      <c r="C3" s="3"/>
      <c r="D3" s="3"/>
      <c r="E3" s="3"/>
      <c r="F3" s="3"/>
      <c r="G3" s="3"/>
      <c r="H3" s="3"/>
      <c r="I3" s="3"/>
      <c r="J3" s="3"/>
      <c r="K3" s="3"/>
      <c r="L3" s="3"/>
      <c r="M3" s="3"/>
      <c r="N3" s="3"/>
      <c r="O3" s="3"/>
      <c r="P3" s="3"/>
      <c r="Q3" s="3"/>
      <c r="R3" s="3"/>
      <c r="S3" s="3"/>
      <c r="T3" s="3"/>
      <c r="U3" s="3"/>
      <c r="V3" s="3"/>
      <c r="W3" s="3"/>
    </row>
    <row r="5" spans="1:23" x14ac:dyDescent="0.25">
      <c r="A5" s="7" t="s">
        <v>85</v>
      </c>
      <c r="B5" s="22"/>
      <c r="C5" s="22"/>
      <c r="E5" s="7" t="s">
        <v>85</v>
      </c>
      <c r="F5" s="28"/>
      <c r="G5" s="28"/>
    </row>
    <row r="6" spans="1:23" x14ac:dyDescent="0.25">
      <c r="A6" s="8"/>
      <c r="B6" s="22"/>
      <c r="C6" s="22"/>
      <c r="E6" s="8"/>
      <c r="F6" s="28"/>
      <c r="G6" s="28"/>
    </row>
    <row r="7" spans="1:23" ht="30" x14ac:dyDescent="0.25">
      <c r="A7" s="23" t="s">
        <v>86</v>
      </c>
      <c r="B7" s="22"/>
      <c r="C7" s="22"/>
      <c r="E7" s="29" t="s">
        <v>86</v>
      </c>
      <c r="F7" s="28"/>
      <c r="G7" s="28"/>
    </row>
    <row r="8" spans="1:23" ht="30" x14ac:dyDescent="0.25">
      <c r="A8" s="23" t="s">
        <v>87</v>
      </c>
      <c r="B8" s="22"/>
      <c r="C8" s="22"/>
      <c r="E8" s="29" t="s">
        <v>93</v>
      </c>
      <c r="F8" s="28"/>
      <c r="G8" s="28"/>
    </row>
    <row r="9" spans="1:23" x14ac:dyDescent="0.25">
      <c r="A9" s="2" t="s">
        <v>88</v>
      </c>
      <c r="B9" s="22"/>
      <c r="C9" s="22"/>
      <c r="E9" s="2" t="s">
        <v>88</v>
      </c>
      <c r="F9" s="28"/>
      <c r="G9" s="28"/>
    </row>
    <row r="10" spans="1:23" x14ac:dyDescent="0.25">
      <c r="A10" s="4"/>
      <c r="B10" s="22"/>
      <c r="C10" s="22"/>
      <c r="E10" s="4"/>
      <c r="F10" s="28"/>
      <c r="G10" s="28"/>
    </row>
    <row r="11" spans="1:23" ht="45" x14ac:dyDescent="0.25">
      <c r="A11" s="24" t="s">
        <v>89</v>
      </c>
      <c r="B11" s="24" t="s">
        <v>90</v>
      </c>
      <c r="C11" s="24" t="s">
        <v>91</v>
      </c>
      <c r="D11" s="10" t="s">
        <v>92</v>
      </c>
      <c r="E11" s="30" t="s">
        <v>94</v>
      </c>
      <c r="F11" s="30" t="s">
        <v>90</v>
      </c>
      <c r="G11" s="30" t="s">
        <v>91</v>
      </c>
      <c r="H11" s="10" t="s">
        <v>92</v>
      </c>
    </row>
    <row r="12" spans="1:23" x14ac:dyDescent="0.25">
      <c r="A12" s="25" t="s">
        <v>6</v>
      </c>
      <c r="B12" s="26">
        <v>10509710</v>
      </c>
      <c r="C12" s="26">
        <v>5473926</v>
      </c>
      <c r="D12" s="13">
        <v>15983636</v>
      </c>
      <c r="E12" s="31" t="s">
        <v>6</v>
      </c>
      <c r="F12" s="32">
        <v>18875737</v>
      </c>
      <c r="G12" s="32">
        <v>11538126</v>
      </c>
      <c r="H12" s="13">
        <v>30413863</v>
      </c>
    </row>
    <row r="13" spans="1:23" x14ac:dyDescent="0.25">
      <c r="A13" s="25" t="s">
        <v>7</v>
      </c>
      <c r="B13" s="26">
        <v>1128596</v>
      </c>
      <c r="C13" s="26">
        <v>498427</v>
      </c>
      <c r="D13" s="13">
        <v>1627023</v>
      </c>
      <c r="E13" s="31" t="s">
        <v>7</v>
      </c>
      <c r="F13" s="32">
        <v>2448543</v>
      </c>
      <c r="G13" s="32">
        <v>1635626</v>
      </c>
      <c r="H13" s="13">
        <v>4084169</v>
      </c>
    </row>
    <row r="14" spans="1:23" x14ac:dyDescent="0.25">
      <c r="A14" s="25" t="s">
        <v>8</v>
      </c>
      <c r="B14" s="26">
        <v>185766</v>
      </c>
      <c r="C14" s="26">
        <v>127453</v>
      </c>
      <c r="D14" s="13">
        <v>313219</v>
      </c>
      <c r="E14" s="31" t="s">
        <v>8</v>
      </c>
      <c r="F14" s="32">
        <v>879788</v>
      </c>
      <c r="G14" s="32">
        <v>101917</v>
      </c>
      <c r="H14" s="13">
        <v>981705</v>
      </c>
    </row>
    <row r="15" spans="1:23" x14ac:dyDescent="0.25">
      <c r="A15" s="25" t="s">
        <v>9</v>
      </c>
      <c r="B15" s="26">
        <v>890695</v>
      </c>
      <c r="C15" s="26">
        <v>191169</v>
      </c>
      <c r="D15" s="13">
        <v>1081865</v>
      </c>
      <c r="E15" s="31" t="s">
        <v>9</v>
      </c>
      <c r="F15" s="32">
        <v>1417438</v>
      </c>
      <c r="G15" s="32">
        <v>740805</v>
      </c>
      <c r="H15" s="13">
        <v>2158243</v>
      </c>
    </row>
    <row r="16" spans="1:23" x14ac:dyDescent="0.25">
      <c r="A16" s="25" t="s">
        <v>10</v>
      </c>
      <c r="B16" s="26">
        <v>1381</v>
      </c>
      <c r="C16" s="27">
        <v>614</v>
      </c>
      <c r="D16" s="13">
        <v>1994</v>
      </c>
      <c r="E16" s="31" t="s">
        <v>10</v>
      </c>
      <c r="F16" s="32">
        <v>58846</v>
      </c>
      <c r="G16" s="33">
        <v>0</v>
      </c>
      <c r="H16" s="13">
        <v>58846</v>
      </c>
    </row>
    <row r="17" spans="1:8" x14ac:dyDescent="0.25">
      <c r="A17" s="25" t="s">
        <v>11</v>
      </c>
      <c r="B17" s="27">
        <v>0</v>
      </c>
      <c r="C17" s="26">
        <v>164308</v>
      </c>
      <c r="D17" s="13">
        <v>164308</v>
      </c>
      <c r="E17" s="31" t="s">
        <v>11</v>
      </c>
      <c r="F17" s="33">
        <v>0</v>
      </c>
      <c r="G17" s="32">
        <v>758485</v>
      </c>
      <c r="H17" s="13">
        <v>758485</v>
      </c>
    </row>
    <row r="18" spans="1:8" x14ac:dyDescent="0.25">
      <c r="A18" s="25" t="s">
        <v>12</v>
      </c>
      <c r="B18" s="26">
        <v>50754</v>
      </c>
      <c r="C18" s="26">
        <v>13755</v>
      </c>
      <c r="D18" s="13">
        <v>64509</v>
      </c>
      <c r="E18" s="31" t="s">
        <v>12</v>
      </c>
      <c r="F18" s="32">
        <v>92472</v>
      </c>
      <c r="G18" s="32">
        <v>26230</v>
      </c>
      <c r="H18" s="13">
        <v>118702</v>
      </c>
    </row>
    <row r="19" spans="1:8" x14ac:dyDescent="0.25">
      <c r="A19" s="25" t="s">
        <v>13</v>
      </c>
      <c r="B19" s="27">
        <v>0</v>
      </c>
      <c r="C19" s="26">
        <v>1128</v>
      </c>
      <c r="D19" s="13">
        <v>1128</v>
      </c>
      <c r="E19" s="31" t="s">
        <v>13</v>
      </c>
      <c r="F19" s="33">
        <v>0</v>
      </c>
      <c r="G19" s="32">
        <v>8188</v>
      </c>
      <c r="H19" s="13">
        <v>8188</v>
      </c>
    </row>
    <row r="20" spans="1:8" x14ac:dyDescent="0.25">
      <c r="A20" s="25" t="s">
        <v>14</v>
      </c>
      <c r="B20" s="26">
        <v>2881501</v>
      </c>
      <c r="C20" s="26">
        <v>696999</v>
      </c>
      <c r="D20" s="13">
        <v>3578500</v>
      </c>
      <c r="E20" s="31" t="s">
        <v>14</v>
      </c>
      <c r="F20" s="32">
        <v>2858525</v>
      </c>
      <c r="G20" s="32">
        <v>279709</v>
      </c>
      <c r="H20" s="13">
        <v>3138235</v>
      </c>
    </row>
    <row r="21" spans="1:8" x14ac:dyDescent="0.25">
      <c r="A21" s="25" t="s">
        <v>15</v>
      </c>
      <c r="B21" s="27">
        <v>0</v>
      </c>
      <c r="C21" s="27">
        <v>0</v>
      </c>
      <c r="D21" s="15">
        <v>0</v>
      </c>
      <c r="E21" s="31" t="s">
        <v>15</v>
      </c>
      <c r="F21" s="33">
        <v>0</v>
      </c>
      <c r="G21" s="33">
        <v>0</v>
      </c>
      <c r="H21" s="15">
        <v>0</v>
      </c>
    </row>
    <row r="22" spans="1:8" x14ac:dyDescent="0.25">
      <c r="A22" s="25" t="s">
        <v>16</v>
      </c>
      <c r="B22" s="26">
        <v>1971290</v>
      </c>
      <c r="C22" s="26">
        <v>579994</v>
      </c>
      <c r="D22" s="13">
        <v>2551284</v>
      </c>
      <c r="E22" s="31" t="s">
        <v>16</v>
      </c>
      <c r="F22" s="32">
        <v>1728437</v>
      </c>
      <c r="G22" s="32">
        <v>255099</v>
      </c>
      <c r="H22" s="13">
        <v>1983536</v>
      </c>
    </row>
    <row r="23" spans="1:8" x14ac:dyDescent="0.25">
      <c r="A23" s="25" t="s">
        <v>17</v>
      </c>
      <c r="B23" s="26">
        <v>908289</v>
      </c>
      <c r="C23" s="26">
        <v>102903</v>
      </c>
      <c r="D23" s="13">
        <v>1011192</v>
      </c>
      <c r="E23" s="31" t="s">
        <v>17</v>
      </c>
      <c r="F23" s="32">
        <v>1149645</v>
      </c>
      <c r="G23" s="32">
        <v>23068</v>
      </c>
      <c r="H23" s="13">
        <v>1172714</v>
      </c>
    </row>
    <row r="24" spans="1:8" x14ac:dyDescent="0.25">
      <c r="A24" s="25" t="s">
        <v>18</v>
      </c>
      <c r="B24" s="27">
        <v>0</v>
      </c>
      <c r="C24" s="27">
        <v>0</v>
      </c>
      <c r="D24" s="15">
        <v>0</v>
      </c>
      <c r="E24" s="31" t="s">
        <v>18</v>
      </c>
      <c r="F24" s="33">
        <v>0</v>
      </c>
      <c r="G24" s="33">
        <v>0</v>
      </c>
      <c r="H24" s="15">
        <v>0</v>
      </c>
    </row>
    <row r="25" spans="1:8" x14ac:dyDescent="0.25">
      <c r="A25" s="25" t="s">
        <v>19</v>
      </c>
      <c r="B25" s="27">
        <v>0</v>
      </c>
      <c r="C25" s="27">
        <v>0</v>
      </c>
      <c r="D25" s="15">
        <v>0</v>
      </c>
      <c r="E25" s="31" t="s">
        <v>19</v>
      </c>
      <c r="F25" s="33">
        <v>0</v>
      </c>
      <c r="G25" s="33">
        <v>0</v>
      </c>
      <c r="H25" s="15">
        <v>0</v>
      </c>
    </row>
    <row r="26" spans="1:8" x14ac:dyDescent="0.25">
      <c r="A26" s="25" t="s">
        <v>20</v>
      </c>
      <c r="B26" s="26">
        <v>1922</v>
      </c>
      <c r="C26" s="26">
        <v>14102</v>
      </c>
      <c r="D26" s="13">
        <v>16024</v>
      </c>
      <c r="E26" s="31" t="s">
        <v>20</v>
      </c>
      <c r="F26" s="33">
        <v>592</v>
      </c>
      <c r="G26" s="32">
        <v>1542</v>
      </c>
      <c r="H26" s="13">
        <v>2134</v>
      </c>
    </row>
    <row r="27" spans="1:8" x14ac:dyDescent="0.25">
      <c r="A27" s="25" t="s">
        <v>21</v>
      </c>
      <c r="B27" s="26">
        <v>2881501</v>
      </c>
      <c r="C27" s="26">
        <v>696999</v>
      </c>
      <c r="D27" s="13">
        <v>3578500</v>
      </c>
      <c r="E27" s="31" t="s">
        <v>21</v>
      </c>
      <c r="F27" s="32">
        <v>2878675</v>
      </c>
      <c r="G27" s="32">
        <v>279709</v>
      </c>
      <c r="H27" s="13">
        <v>3158384</v>
      </c>
    </row>
    <row r="28" spans="1:8" x14ac:dyDescent="0.25">
      <c r="A28" s="25" t="s">
        <v>22</v>
      </c>
      <c r="B28" s="27">
        <v>0</v>
      </c>
      <c r="C28" s="27">
        <v>0</v>
      </c>
      <c r="D28" s="15">
        <v>0</v>
      </c>
      <c r="E28" s="31" t="s">
        <v>22</v>
      </c>
      <c r="F28" s="32">
        <v>20149</v>
      </c>
      <c r="G28" s="33">
        <v>0</v>
      </c>
      <c r="H28" s="13">
        <v>20149</v>
      </c>
    </row>
    <row r="29" spans="1:8" x14ac:dyDescent="0.25">
      <c r="A29" s="25" t="s">
        <v>23</v>
      </c>
      <c r="B29" s="26">
        <v>5752648</v>
      </c>
      <c r="C29" s="26">
        <v>4178786</v>
      </c>
      <c r="D29" s="13">
        <v>9931434</v>
      </c>
      <c r="E29" s="31" t="s">
        <v>23</v>
      </c>
      <c r="F29" s="32">
        <v>12952786</v>
      </c>
      <c r="G29" s="32">
        <v>9449993</v>
      </c>
      <c r="H29" s="13">
        <v>22402780</v>
      </c>
    </row>
    <row r="30" spans="1:8" x14ac:dyDescent="0.25">
      <c r="A30" s="25" t="s">
        <v>24</v>
      </c>
      <c r="B30" s="26">
        <v>5920221</v>
      </c>
      <c r="C30" s="26">
        <v>4192821</v>
      </c>
      <c r="D30" s="13">
        <v>10113042</v>
      </c>
      <c r="E30" s="31" t="s">
        <v>24</v>
      </c>
      <c r="F30" s="32">
        <v>12943989</v>
      </c>
      <c r="G30" s="32">
        <v>9650202</v>
      </c>
      <c r="H30" s="13">
        <v>22594191</v>
      </c>
    </row>
    <row r="31" spans="1:8" x14ac:dyDescent="0.25">
      <c r="A31" s="25" t="s">
        <v>25</v>
      </c>
      <c r="B31" s="26">
        <v>78867</v>
      </c>
      <c r="C31" s="26">
        <v>6605</v>
      </c>
      <c r="D31" s="13">
        <v>85472</v>
      </c>
      <c r="E31" s="31" t="s">
        <v>25</v>
      </c>
      <c r="F31" s="32">
        <v>342551</v>
      </c>
      <c r="G31" s="32">
        <v>85700</v>
      </c>
      <c r="H31" s="13">
        <v>428252</v>
      </c>
    </row>
    <row r="32" spans="1:8" x14ac:dyDescent="0.25">
      <c r="A32" s="25" t="s">
        <v>21</v>
      </c>
      <c r="B32" s="26">
        <v>5999087</v>
      </c>
      <c r="C32" s="26">
        <v>4199426</v>
      </c>
      <c r="D32" s="13">
        <v>10198513</v>
      </c>
      <c r="E32" s="31" t="s">
        <v>21</v>
      </c>
      <c r="F32" s="32">
        <v>13286540</v>
      </c>
      <c r="G32" s="32">
        <v>9735902</v>
      </c>
      <c r="H32" s="13">
        <v>23022442</v>
      </c>
    </row>
    <row r="33" spans="1:8" x14ac:dyDescent="0.25">
      <c r="A33" s="25" t="s">
        <v>26</v>
      </c>
      <c r="B33" s="26">
        <v>246440</v>
      </c>
      <c r="C33" s="26">
        <v>20639</v>
      </c>
      <c r="D33" s="13">
        <v>267079</v>
      </c>
      <c r="E33" s="31" t="s">
        <v>26</v>
      </c>
      <c r="F33" s="32">
        <v>333754</v>
      </c>
      <c r="G33" s="32">
        <v>285909</v>
      </c>
      <c r="H33" s="13">
        <v>619663</v>
      </c>
    </row>
    <row r="34" spans="1:8" x14ac:dyDescent="0.25">
      <c r="A34" s="25" t="s">
        <v>27</v>
      </c>
      <c r="B34" s="26">
        <v>77401</v>
      </c>
      <c r="C34" s="26">
        <v>20141</v>
      </c>
      <c r="D34" s="13">
        <v>97542</v>
      </c>
      <c r="E34" s="31" t="s">
        <v>27</v>
      </c>
      <c r="F34" s="32">
        <v>146554</v>
      </c>
      <c r="G34" s="32">
        <v>46081</v>
      </c>
      <c r="H34" s="13">
        <v>192635</v>
      </c>
    </row>
    <row r="35" spans="1:8" x14ac:dyDescent="0.25">
      <c r="A35" s="25" t="s">
        <v>28</v>
      </c>
      <c r="B35" s="26">
        <v>90040</v>
      </c>
      <c r="C35" s="26">
        <v>36521</v>
      </c>
      <c r="D35" s="13">
        <v>126561</v>
      </c>
      <c r="E35" s="31" t="s">
        <v>28</v>
      </c>
      <c r="F35" s="32">
        <v>67536</v>
      </c>
      <c r="G35" s="32">
        <v>19972</v>
      </c>
      <c r="H35" s="13">
        <v>87508</v>
      </c>
    </row>
    <row r="36" spans="1:8" x14ac:dyDescent="0.25">
      <c r="A36" s="25" t="s">
        <v>29</v>
      </c>
      <c r="B36" s="26">
        <v>22925</v>
      </c>
      <c r="C36" s="26">
        <v>43052</v>
      </c>
      <c r="D36" s="13">
        <v>65976</v>
      </c>
      <c r="E36" s="31" t="s">
        <v>29</v>
      </c>
      <c r="F36" s="32">
        <v>55973</v>
      </c>
      <c r="G36" s="32">
        <v>92437</v>
      </c>
      <c r="H36" s="13">
        <v>148410</v>
      </c>
    </row>
    <row r="37" spans="1:8" x14ac:dyDescent="0.25">
      <c r="A37" s="25" t="s">
        <v>30</v>
      </c>
      <c r="B37" s="27">
        <v>944</v>
      </c>
      <c r="C37" s="27">
        <v>0</v>
      </c>
      <c r="D37" s="15">
        <v>944</v>
      </c>
      <c r="E37" s="31" t="s">
        <v>30</v>
      </c>
      <c r="F37" s="32">
        <v>41565</v>
      </c>
      <c r="G37" s="32">
        <v>14308</v>
      </c>
      <c r="H37" s="13">
        <v>55873</v>
      </c>
    </row>
    <row r="38" spans="1:8" x14ac:dyDescent="0.25">
      <c r="A38" s="25" t="s">
        <v>31</v>
      </c>
      <c r="B38" s="27">
        <v>0</v>
      </c>
      <c r="C38" s="27">
        <v>0</v>
      </c>
      <c r="D38" s="15">
        <v>0</v>
      </c>
      <c r="E38" s="31" t="s">
        <v>31</v>
      </c>
      <c r="F38" s="32">
        <v>17273</v>
      </c>
      <c r="G38" s="33">
        <v>0</v>
      </c>
      <c r="H38" s="13">
        <v>17273</v>
      </c>
    </row>
    <row r="39" spans="1:8" x14ac:dyDescent="0.25">
      <c r="A39" s="25" t="s">
        <v>32</v>
      </c>
      <c r="B39" s="27">
        <v>0</v>
      </c>
      <c r="C39" s="27">
        <v>0</v>
      </c>
      <c r="D39" s="15">
        <v>0</v>
      </c>
      <c r="E39" s="31" t="s">
        <v>32</v>
      </c>
      <c r="F39" s="33">
        <v>0</v>
      </c>
      <c r="G39" s="33">
        <v>0</v>
      </c>
      <c r="H39" s="15">
        <v>0</v>
      </c>
    </row>
    <row r="40" spans="1:8" x14ac:dyDescent="0.25">
      <c r="A40" s="25" t="s">
        <v>33</v>
      </c>
      <c r="B40" s="26">
        <v>422856</v>
      </c>
      <c r="C40" s="27">
        <v>0</v>
      </c>
      <c r="D40" s="13">
        <v>422856</v>
      </c>
      <c r="E40" s="31" t="s">
        <v>33</v>
      </c>
      <c r="F40" s="32">
        <v>206087</v>
      </c>
      <c r="G40" s="33">
        <v>0</v>
      </c>
      <c r="H40" s="13">
        <v>206087</v>
      </c>
    </row>
    <row r="41" spans="1:8" x14ac:dyDescent="0.25">
      <c r="A41" s="25" t="s">
        <v>34</v>
      </c>
      <c r="B41" s="26">
        <v>132801</v>
      </c>
      <c r="C41" s="27">
        <v>0</v>
      </c>
      <c r="D41" s="13">
        <v>132801</v>
      </c>
      <c r="E41" s="31" t="s">
        <v>34</v>
      </c>
      <c r="F41" s="32">
        <v>80892</v>
      </c>
      <c r="G41" s="33">
        <v>0</v>
      </c>
      <c r="H41" s="13">
        <v>80892</v>
      </c>
    </row>
    <row r="42" spans="1:8" x14ac:dyDescent="0.25">
      <c r="A42" s="25" t="s">
        <v>35</v>
      </c>
      <c r="B42" s="26">
        <v>9620535</v>
      </c>
      <c r="C42" s="26">
        <v>4889660</v>
      </c>
      <c r="D42" s="13">
        <v>14510195</v>
      </c>
      <c r="E42" s="31" t="s">
        <v>35</v>
      </c>
      <c r="F42" s="32">
        <v>16397354</v>
      </c>
      <c r="G42" s="32">
        <v>11395441</v>
      </c>
      <c r="H42" s="13">
        <v>27792795</v>
      </c>
    </row>
    <row r="43" spans="1:8" x14ac:dyDescent="0.25">
      <c r="A43" s="25"/>
      <c r="B43" s="27"/>
      <c r="C43" s="27"/>
      <c r="D43" s="15"/>
      <c r="E43" s="31"/>
      <c r="F43" s="33"/>
      <c r="G43" s="33"/>
      <c r="H43" s="15"/>
    </row>
    <row r="44" spans="1:8" x14ac:dyDescent="0.25">
      <c r="A44" s="25" t="s">
        <v>36</v>
      </c>
      <c r="B44" s="26">
        <v>9279487</v>
      </c>
      <c r="C44" s="26">
        <v>3652216</v>
      </c>
      <c r="D44" s="13">
        <v>12931703</v>
      </c>
      <c r="E44" s="31" t="s">
        <v>36</v>
      </c>
      <c r="F44" s="32">
        <v>15776850</v>
      </c>
      <c r="G44" s="32">
        <v>6035372</v>
      </c>
      <c r="H44" s="13">
        <v>21812222</v>
      </c>
    </row>
    <row r="45" spans="1:8" x14ac:dyDescent="0.25">
      <c r="A45" s="25" t="s">
        <v>37</v>
      </c>
      <c r="B45" s="26">
        <v>1615742</v>
      </c>
      <c r="C45" s="26">
        <v>1147443</v>
      </c>
      <c r="D45" s="13">
        <v>2763185</v>
      </c>
      <c r="E45" s="31" t="s">
        <v>37</v>
      </c>
      <c r="F45" s="32">
        <v>4706866</v>
      </c>
      <c r="G45" s="32">
        <v>1972481</v>
      </c>
      <c r="H45" s="13">
        <v>6679347</v>
      </c>
    </row>
    <row r="46" spans="1:8" x14ac:dyDescent="0.25">
      <c r="A46" s="25" t="s">
        <v>38</v>
      </c>
      <c r="B46" s="26">
        <v>716216</v>
      </c>
      <c r="C46" s="26">
        <v>498966</v>
      </c>
      <c r="D46" s="13">
        <v>1215182</v>
      </c>
      <c r="E46" s="31" t="s">
        <v>38</v>
      </c>
      <c r="F46" s="32">
        <v>3580004</v>
      </c>
      <c r="G46" s="32">
        <v>2641876</v>
      </c>
      <c r="H46" s="13">
        <v>6221879</v>
      </c>
    </row>
    <row r="47" spans="1:8" x14ac:dyDescent="0.25">
      <c r="A47" s="25" t="s">
        <v>39</v>
      </c>
      <c r="B47" s="26">
        <v>6915673</v>
      </c>
      <c r="C47" s="26">
        <v>1997142</v>
      </c>
      <c r="D47" s="13">
        <v>8912814</v>
      </c>
      <c r="E47" s="31" t="s">
        <v>39</v>
      </c>
      <c r="F47" s="32">
        <v>7387808</v>
      </c>
      <c r="G47" s="32">
        <v>1408736</v>
      </c>
      <c r="H47" s="13">
        <v>8796544</v>
      </c>
    </row>
    <row r="48" spans="1:8" x14ac:dyDescent="0.25">
      <c r="A48" s="25" t="s">
        <v>40</v>
      </c>
      <c r="B48" s="26">
        <v>1910</v>
      </c>
      <c r="C48" s="26">
        <v>2075</v>
      </c>
      <c r="D48" s="13">
        <v>3985</v>
      </c>
      <c r="E48" s="31" t="s">
        <v>40</v>
      </c>
      <c r="F48" s="32">
        <v>44583</v>
      </c>
      <c r="G48" s="32">
        <v>5762</v>
      </c>
      <c r="H48" s="13">
        <v>50345</v>
      </c>
    </row>
    <row r="49" spans="1:8" x14ac:dyDescent="0.25">
      <c r="A49" s="25" t="s">
        <v>41</v>
      </c>
      <c r="B49" s="26">
        <v>29946</v>
      </c>
      <c r="C49" s="26">
        <v>6591</v>
      </c>
      <c r="D49" s="13">
        <v>36537</v>
      </c>
      <c r="E49" s="31" t="s">
        <v>41</v>
      </c>
      <c r="F49" s="32">
        <v>57590</v>
      </c>
      <c r="G49" s="32">
        <v>6516</v>
      </c>
      <c r="H49" s="13">
        <v>64106</v>
      </c>
    </row>
    <row r="50" spans="1:8" x14ac:dyDescent="0.25">
      <c r="A50" s="25"/>
      <c r="B50" s="27"/>
      <c r="C50" s="27"/>
      <c r="D50" s="15"/>
      <c r="E50" s="31"/>
      <c r="F50" s="33"/>
      <c r="G50" s="33"/>
      <c r="H50" s="15"/>
    </row>
    <row r="51" spans="1:8" x14ac:dyDescent="0.25">
      <c r="A51" s="25" t="s">
        <v>42</v>
      </c>
      <c r="B51" s="27">
        <v>0</v>
      </c>
      <c r="C51" s="26">
        <v>677243</v>
      </c>
      <c r="D51" s="13">
        <v>677243</v>
      </c>
      <c r="E51" s="31" t="s">
        <v>42</v>
      </c>
      <c r="F51" s="33">
        <v>0</v>
      </c>
      <c r="G51" s="32">
        <v>5094287</v>
      </c>
      <c r="H51" s="13">
        <v>5094287</v>
      </c>
    </row>
    <row r="52" spans="1:8" x14ac:dyDescent="0.25">
      <c r="A52" s="25" t="s">
        <v>43</v>
      </c>
      <c r="B52" s="27">
        <v>0</v>
      </c>
      <c r="C52" s="27">
        <v>0</v>
      </c>
      <c r="D52" s="15">
        <v>0</v>
      </c>
      <c r="E52" s="31" t="s">
        <v>43</v>
      </c>
      <c r="F52" s="33">
        <v>0</v>
      </c>
      <c r="G52" s="33">
        <v>0</v>
      </c>
      <c r="H52" s="15">
        <v>0</v>
      </c>
    </row>
    <row r="53" spans="1:8" x14ac:dyDescent="0.25">
      <c r="A53" s="25" t="s">
        <v>44</v>
      </c>
      <c r="B53" s="27">
        <v>0</v>
      </c>
      <c r="C53" s="27">
        <v>0</v>
      </c>
      <c r="D53" s="15">
        <v>0</v>
      </c>
      <c r="E53" s="31" t="s">
        <v>44</v>
      </c>
      <c r="F53" s="33">
        <v>0</v>
      </c>
      <c r="G53" s="33">
        <v>0</v>
      </c>
      <c r="H53" s="15">
        <v>0</v>
      </c>
    </row>
    <row r="54" spans="1:8" x14ac:dyDescent="0.25">
      <c r="A54" s="25" t="s">
        <v>45</v>
      </c>
      <c r="B54" s="27">
        <v>0</v>
      </c>
      <c r="C54" s="26">
        <v>402618</v>
      </c>
      <c r="D54" s="13">
        <v>402618</v>
      </c>
      <c r="E54" s="31" t="s">
        <v>45</v>
      </c>
      <c r="F54" s="33">
        <v>0</v>
      </c>
      <c r="G54" s="32">
        <v>4133101</v>
      </c>
      <c r="H54" s="13">
        <v>4133101</v>
      </c>
    </row>
    <row r="55" spans="1:8" x14ac:dyDescent="0.25">
      <c r="A55" s="25" t="s">
        <v>46</v>
      </c>
      <c r="B55" s="27">
        <v>0</v>
      </c>
      <c r="C55" s="26">
        <v>274625</v>
      </c>
      <c r="D55" s="13">
        <v>274625</v>
      </c>
      <c r="E55" s="31" t="s">
        <v>46</v>
      </c>
      <c r="F55" s="33">
        <v>0</v>
      </c>
      <c r="G55" s="32">
        <v>961186</v>
      </c>
      <c r="H55" s="13">
        <v>961186</v>
      </c>
    </row>
    <row r="56" spans="1:8" x14ac:dyDescent="0.25">
      <c r="A56" s="25"/>
      <c r="B56" s="27"/>
      <c r="C56" s="27"/>
      <c r="D56" s="15"/>
      <c r="E56" s="31"/>
      <c r="F56" s="33"/>
      <c r="G56" s="33"/>
      <c r="H56" s="15"/>
    </row>
    <row r="57" spans="1:8" x14ac:dyDescent="0.25">
      <c r="A57" s="25" t="s">
        <v>47</v>
      </c>
      <c r="B57" s="27">
        <v>0</v>
      </c>
      <c r="C57" s="27">
        <v>0</v>
      </c>
      <c r="D57" s="15">
        <v>0</v>
      </c>
      <c r="E57" s="31" t="s">
        <v>47</v>
      </c>
      <c r="F57" s="32">
        <v>6306</v>
      </c>
      <c r="G57" s="33">
        <v>0</v>
      </c>
      <c r="H57" s="13">
        <v>6306</v>
      </c>
    </row>
    <row r="58" spans="1:8" x14ac:dyDescent="0.25">
      <c r="A58" s="25" t="s">
        <v>48</v>
      </c>
      <c r="B58" s="26">
        <v>61263</v>
      </c>
      <c r="C58" s="26">
        <v>24612</v>
      </c>
      <c r="D58" s="13">
        <v>85875</v>
      </c>
      <c r="E58" s="31" t="s">
        <v>48</v>
      </c>
      <c r="F58" s="32">
        <v>143780</v>
      </c>
      <c r="G58" s="32">
        <v>74663</v>
      </c>
      <c r="H58" s="13">
        <v>218443</v>
      </c>
    </row>
    <row r="59" spans="1:8" x14ac:dyDescent="0.25">
      <c r="A59" s="25" t="s">
        <v>49</v>
      </c>
      <c r="B59" s="26">
        <v>171136</v>
      </c>
      <c r="C59" s="26">
        <v>79915</v>
      </c>
      <c r="D59" s="13">
        <v>251051</v>
      </c>
      <c r="E59" s="31" t="s">
        <v>49</v>
      </c>
      <c r="F59" s="32">
        <v>217440</v>
      </c>
      <c r="G59" s="32">
        <v>142903</v>
      </c>
      <c r="H59" s="13">
        <v>360344</v>
      </c>
    </row>
    <row r="60" spans="1:8" x14ac:dyDescent="0.25">
      <c r="A60" s="25" t="s">
        <v>50</v>
      </c>
      <c r="B60" s="26">
        <v>46878</v>
      </c>
      <c r="C60" s="27">
        <v>0</v>
      </c>
      <c r="D60" s="13">
        <v>46878</v>
      </c>
      <c r="E60" s="31" t="s">
        <v>50</v>
      </c>
      <c r="F60" s="32">
        <v>140157</v>
      </c>
      <c r="G60" s="33">
        <v>0</v>
      </c>
      <c r="H60" s="13">
        <v>140157</v>
      </c>
    </row>
    <row r="61" spans="1:8" x14ac:dyDescent="0.25">
      <c r="A61" s="25" t="s">
        <v>51</v>
      </c>
      <c r="B61" s="27">
        <v>0</v>
      </c>
      <c r="C61" s="27">
        <v>0</v>
      </c>
      <c r="D61" s="15">
        <v>0</v>
      </c>
      <c r="E61" s="31" t="s">
        <v>51</v>
      </c>
      <c r="F61" s="33">
        <v>0</v>
      </c>
      <c r="G61" s="33">
        <v>0</v>
      </c>
      <c r="H61" s="15">
        <v>0</v>
      </c>
    </row>
    <row r="62" spans="1:8" x14ac:dyDescent="0.25">
      <c r="A62" s="25" t="s">
        <v>52</v>
      </c>
      <c r="B62" s="27">
        <v>0</v>
      </c>
      <c r="C62" s="26">
        <v>422922</v>
      </c>
      <c r="D62" s="13">
        <v>422922</v>
      </c>
      <c r="E62" s="31" t="s">
        <v>52</v>
      </c>
      <c r="F62" s="33">
        <v>0</v>
      </c>
      <c r="G62" s="33">
        <v>0</v>
      </c>
      <c r="H62" s="15">
        <v>0</v>
      </c>
    </row>
    <row r="63" spans="1:8" x14ac:dyDescent="0.25">
      <c r="A63" s="25" t="s">
        <v>53</v>
      </c>
      <c r="B63" s="26">
        <v>27986</v>
      </c>
      <c r="C63" s="26">
        <v>6942</v>
      </c>
      <c r="D63" s="13">
        <v>34928</v>
      </c>
      <c r="E63" s="31" t="s">
        <v>53</v>
      </c>
      <c r="F63" s="32">
        <v>66067</v>
      </c>
      <c r="G63" s="32">
        <v>25254</v>
      </c>
      <c r="H63" s="13">
        <v>91321</v>
      </c>
    </row>
    <row r="64" spans="1:8" x14ac:dyDescent="0.25">
      <c r="A64" s="25" t="s">
        <v>21</v>
      </c>
      <c r="B64" s="26">
        <v>9586750</v>
      </c>
      <c r="C64" s="26">
        <v>4863849</v>
      </c>
      <c r="D64" s="13">
        <v>14450600</v>
      </c>
      <c r="E64" s="31" t="s">
        <v>21</v>
      </c>
      <c r="F64" s="32">
        <v>16350601</v>
      </c>
      <c r="G64" s="32">
        <v>11372479</v>
      </c>
      <c r="H64" s="13">
        <v>27723080</v>
      </c>
    </row>
    <row r="65" spans="1:8" x14ac:dyDescent="0.25">
      <c r="A65" s="25" t="s">
        <v>54</v>
      </c>
      <c r="B65" s="26">
        <v>33785</v>
      </c>
      <c r="C65" s="26">
        <v>25810</v>
      </c>
      <c r="D65" s="13">
        <v>59595</v>
      </c>
      <c r="E65" s="31" t="s">
        <v>54</v>
      </c>
      <c r="F65" s="32">
        <v>46753</v>
      </c>
      <c r="G65" s="32">
        <v>22962</v>
      </c>
      <c r="H65" s="13">
        <v>69715</v>
      </c>
    </row>
    <row r="66" spans="1:8" x14ac:dyDescent="0.25">
      <c r="A66" s="25"/>
      <c r="B66" s="27"/>
      <c r="C66" s="27"/>
      <c r="D66" s="15"/>
      <c r="E66" s="31"/>
      <c r="F66" s="33"/>
      <c r="G66" s="33"/>
      <c r="H66" s="15"/>
    </row>
    <row r="67" spans="1:8" x14ac:dyDescent="0.25">
      <c r="A67" s="25" t="s">
        <v>55</v>
      </c>
      <c r="B67" s="26">
        <v>1473441</v>
      </c>
      <c r="C67" s="27"/>
      <c r="D67" s="13">
        <v>1473441</v>
      </c>
      <c r="E67" s="31" t="s">
        <v>55</v>
      </c>
      <c r="F67" s="32">
        <v>2621068</v>
      </c>
      <c r="G67" s="33"/>
      <c r="H67" s="13">
        <v>2621068</v>
      </c>
    </row>
    <row r="68" spans="1:8" x14ac:dyDescent="0.25">
      <c r="A68" s="25"/>
      <c r="B68" s="27"/>
      <c r="C68" s="27"/>
      <c r="D68" s="15"/>
      <c r="E68" s="31"/>
      <c r="F68" s="33"/>
      <c r="G68" s="33"/>
      <c r="H68" s="15"/>
    </row>
    <row r="69" spans="1:8" x14ac:dyDescent="0.25">
      <c r="A69" s="25" t="s">
        <v>56</v>
      </c>
      <c r="B69" s="26">
        <v>598159</v>
      </c>
      <c r="C69" s="27"/>
      <c r="D69" s="13">
        <v>598159</v>
      </c>
      <c r="E69" s="31" t="s">
        <v>56</v>
      </c>
      <c r="F69" s="32">
        <v>1233375</v>
      </c>
      <c r="G69" s="33"/>
      <c r="H69" s="13">
        <v>1233375</v>
      </c>
    </row>
    <row r="70" spans="1:8" x14ac:dyDescent="0.25">
      <c r="A70" s="25" t="s">
        <v>57</v>
      </c>
      <c r="B70" s="26">
        <v>1500000</v>
      </c>
      <c r="C70" s="27"/>
      <c r="D70" s="13">
        <v>1500000</v>
      </c>
      <c r="E70" s="31" t="s">
        <v>57</v>
      </c>
      <c r="F70" s="32">
        <v>2000000</v>
      </c>
      <c r="G70" s="33"/>
      <c r="H70" s="13">
        <v>2000000</v>
      </c>
    </row>
    <row r="71" spans="1:8" x14ac:dyDescent="0.25">
      <c r="A71" s="25" t="s">
        <v>58</v>
      </c>
      <c r="B71" s="26">
        <v>901841</v>
      </c>
      <c r="C71" s="27"/>
      <c r="D71" s="13">
        <v>901841</v>
      </c>
      <c r="E71" s="31" t="s">
        <v>58</v>
      </c>
      <c r="F71" s="32">
        <v>766625</v>
      </c>
      <c r="G71" s="33"/>
      <c r="H71" s="13">
        <v>766625</v>
      </c>
    </row>
    <row r="72" spans="1:8" x14ac:dyDescent="0.25">
      <c r="A72" s="25" t="s">
        <v>59</v>
      </c>
      <c r="B72" s="27">
        <v>0</v>
      </c>
      <c r="C72" s="27"/>
      <c r="D72" s="15">
        <v>0</v>
      </c>
      <c r="E72" s="31" t="s">
        <v>59</v>
      </c>
      <c r="F72" s="33">
        <v>0</v>
      </c>
      <c r="G72" s="33"/>
      <c r="H72" s="15">
        <v>0</v>
      </c>
    </row>
    <row r="73" spans="1:8" x14ac:dyDescent="0.25">
      <c r="A73" s="25" t="s">
        <v>60</v>
      </c>
      <c r="B73" s="27">
        <v>0</v>
      </c>
      <c r="C73" s="27"/>
      <c r="D73" s="15">
        <v>0</v>
      </c>
      <c r="E73" s="31" t="s">
        <v>60</v>
      </c>
      <c r="F73" s="32">
        <v>510498</v>
      </c>
      <c r="G73" s="33"/>
      <c r="H73" s="13">
        <v>510498</v>
      </c>
    </row>
    <row r="74" spans="1:8" x14ac:dyDescent="0.25">
      <c r="A74" s="25" t="s">
        <v>61</v>
      </c>
      <c r="B74" s="26">
        <v>429311</v>
      </c>
      <c r="C74" s="27"/>
      <c r="D74" s="13">
        <v>429311</v>
      </c>
      <c r="E74" s="31" t="s">
        <v>61</v>
      </c>
      <c r="F74" s="32">
        <v>345015</v>
      </c>
      <c r="G74" s="33"/>
      <c r="H74" s="13">
        <v>345015</v>
      </c>
    </row>
    <row r="75" spans="1:8" ht="30" x14ac:dyDescent="0.25">
      <c r="A75" s="25" t="s">
        <v>62</v>
      </c>
      <c r="B75" s="27">
        <v>0</v>
      </c>
      <c r="C75" s="27"/>
      <c r="D75" s="15">
        <v>0</v>
      </c>
      <c r="E75" s="31" t="s">
        <v>62</v>
      </c>
      <c r="F75" s="33">
        <v>0</v>
      </c>
      <c r="G75" s="33"/>
      <c r="H75" s="15">
        <v>0</v>
      </c>
    </row>
    <row r="76" spans="1:8" x14ac:dyDescent="0.25">
      <c r="A76" s="25" t="s">
        <v>63</v>
      </c>
      <c r="B76" s="26">
        <v>11090</v>
      </c>
      <c r="C76" s="27"/>
      <c r="D76" s="13">
        <v>11090</v>
      </c>
      <c r="E76" s="31" t="s">
        <v>63</v>
      </c>
      <c r="F76" s="32">
        <v>22535</v>
      </c>
      <c r="G76" s="33"/>
      <c r="H76" s="13">
        <v>22535</v>
      </c>
    </row>
    <row r="77" spans="1:8" x14ac:dyDescent="0.25">
      <c r="A77" s="25" t="s">
        <v>64</v>
      </c>
      <c r="B77" s="27">
        <v>0</v>
      </c>
      <c r="C77" s="27"/>
      <c r="D77" s="15">
        <v>0</v>
      </c>
      <c r="E77" s="31" t="s">
        <v>64</v>
      </c>
      <c r="F77" s="33">
        <v>0</v>
      </c>
      <c r="G77" s="33"/>
      <c r="H77" s="15">
        <v>0</v>
      </c>
    </row>
    <row r="78" spans="1:8" x14ac:dyDescent="0.25">
      <c r="A78" s="25" t="s">
        <v>65</v>
      </c>
      <c r="B78" s="27">
        <v>0</v>
      </c>
      <c r="C78" s="27"/>
      <c r="D78" s="15">
        <v>0</v>
      </c>
      <c r="E78" s="31" t="s">
        <v>65</v>
      </c>
      <c r="F78" s="33">
        <v>0</v>
      </c>
      <c r="G78" s="33"/>
      <c r="H78" s="15">
        <v>0</v>
      </c>
    </row>
    <row r="79" spans="1:8" ht="30" x14ac:dyDescent="0.25">
      <c r="A79" s="25" t="s">
        <v>66</v>
      </c>
      <c r="B79" s="26">
        <v>62562</v>
      </c>
      <c r="C79" s="27"/>
      <c r="D79" s="13">
        <v>62562</v>
      </c>
      <c r="E79" s="31" t="s">
        <v>66</v>
      </c>
      <c r="F79" s="32">
        <v>48447</v>
      </c>
      <c r="G79" s="33"/>
      <c r="H79" s="13">
        <v>48447</v>
      </c>
    </row>
    <row r="80" spans="1:8" x14ac:dyDescent="0.25">
      <c r="A80" s="25" t="s">
        <v>67</v>
      </c>
      <c r="B80" s="27">
        <v>0</v>
      </c>
      <c r="C80" s="27"/>
      <c r="D80" s="15">
        <v>0</v>
      </c>
      <c r="E80" s="31" t="s">
        <v>67</v>
      </c>
      <c r="F80" s="33">
        <v>0</v>
      </c>
      <c r="G80" s="33"/>
      <c r="H80" s="15">
        <v>0</v>
      </c>
    </row>
    <row r="81" spans="1:8" x14ac:dyDescent="0.25">
      <c r="A81" s="25" t="s">
        <v>68</v>
      </c>
      <c r="B81" s="27">
        <v>0</v>
      </c>
      <c r="C81" s="27"/>
      <c r="D81" s="15">
        <v>0</v>
      </c>
      <c r="E81" s="31" t="s">
        <v>68</v>
      </c>
      <c r="F81" s="33">
        <v>0</v>
      </c>
      <c r="G81" s="33"/>
      <c r="H81" s="15">
        <v>0</v>
      </c>
    </row>
    <row r="82" spans="1:8" ht="45" x14ac:dyDescent="0.25">
      <c r="A82" s="25" t="s">
        <v>69</v>
      </c>
      <c r="B82" s="27">
        <v>0</v>
      </c>
      <c r="C82" s="27"/>
      <c r="D82" s="15">
        <v>0</v>
      </c>
      <c r="E82" s="31" t="s">
        <v>69</v>
      </c>
      <c r="F82" s="32">
        <v>3559</v>
      </c>
      <c r="G82" s="33"/>
      <c r="H82" s="13">
        <v>3559</v>
      </c>
    </row>
    <row r="83" spans="1:8" x14ac:dyDescent="0.25">
      <c r="A83" s="25" t="s">
        <v>70</v>
      </c>
      <c r="B83" s="26">
        <v>382216</v>
      </c>
      <c r="C83" s="27"/>
      <c r="D83" s="13">
        <v>382216</v>
      </c>
      <c r="E83" s="31" t="s">
        <v>70</v>
      </c>
      <c r="F83" s="32">
        <v>465388</v>
      </c>
      <c r="G83" s="33"/>
      <c r="H83" s="13">
        <v>465388</v>
      </c>
    </row>
    <row r="84" spans="1:8" x14ac:dyDescent="0.25">
      <c r="A84" s="25" t="s">
        <v>71</v>
      </c>
      <c r="B84" s="26">
        <v>115227</v>
      </c>
      <c r="C84" s="27"/>
      <c r="D84" s="13">
        <v>115227</v>
      </c>
      <c r="E84" s="31" t="s">
        <v>71</v>
      </c>
      <c r="F84" s="32">
        <v>89145</v>
      </c>
      <c r="G84" s="33"/>
      <c r="H84" s="13">
        <v>89145</v>
      </c>
    </row>
    <row r="85" spans="1:8" x14ac:dyDescent="0.25">
      <c r="A85" s="25" t="s">
        <v>72</v>
      </c>
      <c r="B85" s="27"/>
      <c r="C85" s="27"/>
      <c r="D85" s="13">
        <v>15983636</v>
      </c>
      <c r="E85" s="31" t="s">
        <v>72</v>
      </c>
      <c r="F85" s="33"/>
      <c r="G85" s="33"/>
      <c r="H85" s="13">
        <v>30413863</v>
      </c>
    </row>
    <row r="87" spans="1:8" x14ac:dyDescent="0.25">
      <c r="A87" s="14" t="s">
        <v>105</v>
      </c>
      <c r="B87" s="28"/>
      <c r="C87" s="28"/>
      <c r="E87" s="14" t="s">
        <v>104</v>
      </c>
      <c r="F87" s="28"/>
    </row>
    <row r="88" spans="1:8" x14ac:dyDescent="0.25">
      <c r="A88" s="28"/>
      <c r="B88" s="28"/>
      <c r="C88" s="28"/>
      <c r="E88" s="28"/>
      <c r="F88" s="28"/>
    </row>
    <row r="89" spans="1:8" x14ac:dyDescent="0.25">
      <c r="A89" s="5" t="s">
        <v>95</v>
      </c>
      <c r="B89" s="9">
        <f>(D13)/(D44+D57)</f>
        <v>0.12581660744915035</v>
      </c>
      <c r="C89" s="9"/>
      <c r="E89" s="5" t="s">
        <v>95</v>
      </c>
      <c r="F89" s="9">
        <f>(H13)/(H44+H57)</f>
        <v>0.18718810911533537</v>
      </c>
    </row>
    <row r="90" spans="1:8" x14ac:dyDescent="0.25">
      <c r="A90" s="28" t="s">
        <v>96</v>
      </c>
      <c r="B90" s="9">
        <f>D67/D12</f>
        <v>9.2184344037864727E-2</v>
      </c>
      <c r="C90" s="9"/>
      <c r="E90" s="28" t="s">
        <v>96</v>
      </c>
      <c r="F90" s="9">
        <f>H67/H12</f>
        <v>8.6180042305050164E-2</v>
      </c>
    </row>
    <row r="91" spans="1:8" ht="30" x14ac:dyDescent="0.25">
      <c r="A91" s="5" t="s">
        <v>97</v>
      </c>
      <c r="B91" s="9">
        <f>D67/D29</f>
        <v>0.14836135446301107</v>
      </c>
      <c r="C91" s="9"/>
      <c r="E91" s="5" t="s">
        <v>97</v>
      </c>
      <c r="F91" s="9">
        <f>H67/H29</f>
        <v>0.11699744406720952</v>
      </c>
    </row>
    <row r="92" spans="1:8" x14ac:dyDescent="0.25">
      <c r="A92" s="28" t="s">
        <v>98</v>
      </c>
      <c r="B92" s="9">
        <f>D67/(D44+D57)</f>
        <v>0.11394021344288528</v>
      </c>
      <c r="C92" s="9"/>
      <c r="E92" s="28" t="s">
        <v>98</v>
      </c>
      <c r="F92" s="9">
        <f>H67/(H44+H57)</f>
        <v>0.12013037726468073</v>
      </c>
    </row>
    <row r="93" spans="1:8" x14ac:dyDescent="0.25">
      <c r="A93" s="5" t="s">
        <v>99</v>
      </c>
      <c r="B93" s="9">
        <f>D84/D67</f>
        <v>7.8202656231230155E-2</v>
      </c>
      <c r="C93" s="9"/>
      <c r="E93" s="5" t="s">
        <v>99</v>
      </c>
      <c r="F93" s="9">
        <f>H84/H67</f>
        <v>3.4010945156707113E-2</v>
      </c>
    </row>
    <row r="94" spans="1:8" x14ac:dyDescent="0.25">
      <c r="A94" s="28" t="s">
        <v>100</v>
      </c>
      <c r="B94" s="9">
        <f>D84/D12</f>
        <v>7.2090605666945869E-3</v>
      </c>
      <c r="C94" s="9"/>
      <c r="E94" s="28" t="s">
        <v>100</v>
      </c>
      <c r="F94" s="9">
        <f>H84/H12</f>
        <v>2.9310646924397602E-3</v>
      </c>
    </row>
    <row r="95" spans="1:8" ht="30" x14ac:dyDescent="0.25">
      <c r="A95" s="5" t="s">
        <v>101</v>
      </c>
      <c r="B95" s="9">
        <f>D30/D29</f>
        <v>1.0182861810288424</v>
      </c>
      <c r="C95" s="9"/>
      <c r="E95" s="5" t="s">
        <v>101</v>
      </c>
      <c r="F95" s="9">
        <f>H30/H29</f>
        <v>1.0085440735480151</v>
      </c>
    </row>
    <row r="96" spans="1:8" x14ac:dyDescent="0.25">
      <c r="A96" s="28" t="s">
        <v>102</v>
      </c>
      <c r="B96" s="9">
        <f>(D13+D20)/(D57+D44)</f>
        <v>0.40253963457094555</v>
      </c>
      <c r="C96" s="9"/>
      <c r="E96" s="28" t="s">
        <v>102</v>
      </c>
      <c r="F96" s="9">
        <f>(H13+H20)/(H44+H57)</f>
        <v>0.33102159779064838</v>
      </c>
    </row>
    <row r="101" spans="1:7" ht="15" customHeight="1" x14ac:dyDescent="0.25">
      <c r="A101" s="6" t="s">
        <v>103</v>
      </c>
      <c r="B101" s="6"/>
      <c r="C101" s="6"/>
      <c r="D101" s="6"/>
      <c r="E101" s="6"/>
      <c r="F101" s="6"/>
      <c r="G101" s="6"/>
    </row>
    <row r="102" spans="1:7" x14ac:dyDescent="0.25">
      <c r="A102" s="6"/>
      <c r="B102" s="6"/>
      <c r="C102" s="6"/>
      <c r="D102" s="6"/>
      <c r="E102" s="6"/>
      <c r="F102" s="6"/>
      <c r="G102" s="6"/>
    </row>
    <row r="103" spans="1:7" x14ac:dyDescent="0.25">
      <c r="A103" s="6"/>
      <c r="B103" s="6"/>
      <c r="C103" s="6"/>
      <c r="D103" s="6"/>
      <c r="E103" s="6"/>
      <c r="F103" s="6"/>
      <c r="G103" s="6"/>
    </row>
    <row r="104" spans="1:7" x14ac:dyDescent="0.25">
      <c r="A104" s="6"/>
      <c r="B104" s="6"/>
      <c r="C104" s="6"/>
      <c r="D104" s="6"/>
      <c r="E104" s="6"/>
      <c r="F104" s="6"/>
      <c r="G104" s="6"/>
    </row>
    <row r="105" spans="1:7" x14ac:dyDescent="0.25">
      <c r="A105" s="6"/>
      <c r="B105" s="6"/>
      <c r="C105" s="6"/>
      <c r="D105" s="6"/>
      <c r="E105" s="6"/>
      <c r="F105" s="6"/>
      <c r="G105" s="6"/>
    </row>
  </sheetData>
  <mergeCells count="6">
    <mergeCell ref="A101:G105"/>
    <mergeCell ref="A1:W3"/>
    <mergeCell ref="A5:A6"/>
    <mergeCell ref="A9:A10"/>
    <mergeCell ref="E5:E6"/>
    <mergeCell ref="E9:E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Inciso1,2</vt:lpstr>
      <vt:lpstr>Inciso3</vt:lpstr>
      <vt:lpstr>Inciso4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DAVIDCORZO</dc:creator>
  <cp:lastModifiedBy>DAVID CORZO</cp:lastModifiedBy>
  <dcterms:created xsi:type="dcterms:W3CDTF">2015-06-05T18:17:20Z</dcterms:created>
  <dcterms:modified xsi:type="dcterms:W3CDTF">2020-06-26T17:17:48Z</dcterms:modified>
</cp:coreProperties>
</file>