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embeddings/oleObject605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 codeName="ThisWorkbook" defaultThemeVersion="124226"/>
  <xr:revisionPtr revIDLastSave="0" documentId="13_ncr:1_{6CD24A39-F36F-49D0-AB10-3C52D66FD4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4" l="1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C147" i="4"/>
  <c r="D143" i="4"/>
  <c r="C143" i="4"/>
  <c r="C44" i="4"/>
  <c r="D44" i="4"/>
  <c r="E44" i="4"/>
  <c r="F44" i="4"/>
  <c r="G44" i="4"/>
  <c r="H44" i="4"/>
  <c r="I44" i="4"/>
  <c r="J44" i="4"/>
  <c r="K44" i="4"/>
  <c r="L44" i="4"/>
  <c r="C45" i="4"/>
  <c r="D45" i="4"/>
  <c r="E45" i="4"/>
  <c r="F45" i="4"/>
  <c r="G45" i="4"/>
  <c r="H45" i="4"/>
  <c r="I45" i="4"/>
  <c r="J45" i="4"/>
  <c r="K45" i="4"/>
  <c r="L45" i="4"/>
  <c r="C46" i="4"/>
  <c r="D46" i="4"/>
  <c r="E46" i="4"/>
  <c r="F46" i="4"/>
  <c r="G46" i="4"/>
  <c r="H46" i="4"/>
  <c r="I46" i="4"/>
  <c r="J46" i="4"/>
  <c r="K46" i="4"/>
  <c r="L46" i="4"/>
  <c r="C47" i="4"/>
  <c r="D47" i="4"/>
  <c r="E47" i="4"/>
  <c r="F47" i="4"/>
  <c r="G47" i="4"/>
  <c r="H47" i="4"/>
  <c r="I47" i="4"/>
  <c r="J47" i="4"/>
  <c r="K47" i="4"/>
  <c r="L47" i="4"/>
  <c r="C48" i="4"/>
  <c r="D48" i="4"/>
  <c r="E48" i="4"/>
  <c r="F48" i="4"/>
  <c r="G48" i="4"/>
  <c r="H48" i="4"/>
  <c r="I48" i="4"/>
  <c r="J48" i="4"/>
  <c r="K48" i="4"/>
  <c r="L48" i="4"/>
  <c r="C49" i="4"/>
  <c r="D49" i="4"/>
  <c r="E49" i="4"/>
  <c r="F49" i="4"/>
  <c r="G49" i="4"/>
  <c r="I49" i="4"/>
  <c r="J49" i="4"/>
  <c r="K49" i="4"/>
  <c r="L49" i="4"/>
  <c r="C50" i="4"/>
  <c r="D50" i="4"/>
  <c r="E50" i="4"/>
  <c r="F50" i="4"/>
  <c r="G50" i="4"/>
  <c r="H50" i="4"/>
  <c r="J50" i="4"/>
  <c r="K50" i="4"/>
  <c r="L50" i="4"/>
  <c r="C51" i="4"/>
  <c r="D51" i="4"/>
  <c r="E51" i="4"/>
  <c r="F51" i="4"/>
  <c r="G51" i="4"/>
  <c r="H51" i="4"/>
  <c r="I51" i="4"/>
  <c r="J51" i="4"/>
  <c r="K51" i="4"/>
  <c r="L51" i="4"/>
  <c r="C52" i="4"/>
  <c r="D52" i="4"/>
  <c r="E52" i="4"/>
  <c r="F52" i="4"/>
  <c r="G52" i="4"/>
  <c r="I52" i="4"/>
  <c r="J52" i="4"/>
  <c r="K52" i="4"/>
  <c r="L52" i="4"/>
  <c r="C53" i="4"/>
  <c r="D53" i="4"/>
  <c r="E53" i="4"/>
  <c r="F53" i="4"/>
  <c r="G53" i="4"/>
  <c r="H53" i="4"/>
  <c r="I53" i="4"/>
  <c r="J53" i="4"/>
  <c r="K53" i="4"/>
  <c r="C54" i="4"/>
  <c r="D54" i="4"/>
  <c r="E54" i="4"/>
  <c r="F54" i="4"/>
  <c r="G54" i="4"/>
  <c r="I54" i="4"/>
  <c r="J54" i="4"/>
  <c r="K54" i="4"/>
  <c r="L54" i="4"/>
  <c r="D43" i="4"/>
  <c r="E43" i="4"/>
  <c r="F43" i="4"/>
  <c r="G43" i="4"/>
  <c r="H43" i="4"/>
  <c r="I43" i="4"/>
  <c r="J43" i="4"/>
  <c r="L43" i="4"/>
  <c r="B136" i="4"/>
  <c r="B121" i="4"/>
  <c r="A53" i="4"/>
  <c r="A51" i="4"/>
  <c r="C4" i="2"/>
  <c r="C5" i="2"/>
  <c r="C6" i="2"/>
  <c r="C7" i="2"/>
  <c r="B138" i="4" l="1"/>
  <c r="B139" i="4" s="1"/>
  <c r="B140" i="4" s="1"/>
  <c r="B141" i="4" s="1"/>
  <c r="B142" i="4" s="1"/>
  <c r="B143" i="4" s="1"/>
  <c r="B144" i="4" s="1"/>
  <c r="B145" i="4" s="1"/>
  <c r="B146" i="4" s="1"/>
  <c r="B147" i="4" s="1"/>
  <c r="B135" i="4"/>
  <c r="C3" i="2"/>
  <c r="C40" i="4" l="1"/>
  <c r="C39" i="4"/>
  <c r="B40" i="4"/>
  <c r="B39" i="4"/>
  <c r="E39" i="4" l="1"/>
  <c r="D40" i="4"/>
  <c r="F39" i="4"/>
  <c r="C43" i="4"/>
  <c r="D39" i="4"/>
  <c r="C2" i="2" l="1"/>
  <c r="B61" i="4" l="1"/>
  <c r="A43" i="4"/>
  <c r="D67" i="4" l="1"/>
  <c r="D65" i="4"/>
  <c r="B60" i="4"/>
  <c r="C67" i="4"/>
  <c r="D72" i="4"/>
  <c r="D63" i="4"/>
  <c r="C68" i="4"/>
  <c r="C66" i="4"/>
  <c r="C72" i="4"/>
  <c r="C69" i="4"/>
  <c r="D71" i="4"/>
  <c r="C63" i="4"/>
  <c r="D66" i="4"/>
  <c r="D64" i="4"/>
  <c r="C70" i="4"/>
  <c r="C64" i="4"/>
  <c r="D70" i="4"/>
  <c r="D69" i="4"/>
  <c r="C65" i="4"/>
  <c r="D68" i="4"/>
  <c r="B63" i="4"/>
  <c r="E68" i="4" l="1"/>
  <c r="E72" i="4"/>
  <c r="B64" i="4"/>
  <c r="E63" i="4" l="1"/>
  <c r="F63" i="4"/>
  <c r="B76" i="4"/>
  <c r="B91" i="4"/>
  <c r="B106" i="4"/>
  <c r="B105" i="4" l="1"/>
  <c r="B120" i="4"/>
  <c r="B90" i="4"/>
  <c r="B75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A49" i="4"/>
  <c r="B124" i="4" l="1"/>
  <c r="B125" i="4" s="1"/>
  <c r="B126" i="4" s="1"/>
  <c r="B127" i="4" s="1"/>
  <c r="B128" i="4" s="1"/>
  <c r="B129" i="4" s="1"/>
  <c r="B130" i="4" s="1"/>
  <c r="B131" i="4" s="1"/>
  <c r="B132" i="4" s="1"/>
  <c r="E66" i="4"/>
  <c r="F66" i="4"/>
  <c r="A47" i="4" l="1"/>
  <c r="A45" i="4"/>
  <c r="D145" i="4" l="1"/>
  <c r="C140" i="4"/>
  <c r="C142" i="4"/>
  <c r="D147" i="4"/>
  <c r="C141" i="4"/>
  <c r="C138" i="4"/>
  <c r="D139" i="4"/>
  <c r="D140" i="4"/>
  <c r="D141" i="4"/>
  <c r="D144" i="4"/>
  <c r="D142" i="4"/>
  <c r="C144" i="4"/>
  <c r="C139" i="4"/>
  <c r="C145" i="4"/>
  <c r="C146" i="4"/>
  <c r="D138" i="4"/>
  <c r="D146" i="4"/>
  <c r="C95" i="4"/>
  <c r="D128" i="4"/>
  <c r="D85" i="4"/>
  <c r="D82" i="4"/>
  <c r="D125" i="4"/>
  <c r="D131" i="4"/>
  <c r="D100" i="4"/>
  <c r="D102" i="4"/>
  <c r="C80" i="4"/>
  <c r="D87" i="4"/>
  <c r="C129" i="4"/>
  <c r="C126" i="4"/>
  <c r="C97" i="4"/>
  <c r="D96" i="4"/>
  <c r="C86" i="4"/>
  <c r="D84" i="4"/>
  <c r="D132" i="4"/>
  <c r="D126" i="4"/>
  <c r="C94" i="4"/>
  <c r="D98" i="4"/>
  <c r="D81" i="4"/>
  <c r="C81" i="4"/>
  <c r="D123" i="4"/>
  <c r="D127" i="4"/>
  <c r="C85" i="4"/>
  <c r="C83" i="4"/>
  <c r="C127" i="4"/>
  <c r="C102" i="4"/>
  <c r="C100" i="4"/>
  <c r="D130" i="4"/>
  <c r="C93" i="4"/>
  <c r="D83" i="4"/>
  <c r="D86" i="4"/>
  <c r="C101" i="4"/>
  <c r="C79" i="4"/>
  <c r="C78" i="4"/>
  <c r="D101" i="4"/>
  <c r="C82" i="4"/>
  <c r="C87" i="4"/>
  <c r="C124" i="4"/>
  <c r="D93" i="4"/>
  <c r="C96" i="4"/>
  <c r="D97" i="4"/>
  <c r="D79" i="4"/>
  <c r="C132" i="4"/>
  <c r="C131" i="4"/>
  <c r="C98" i="4"/>
  <c r="C84" i="4"/>
  <c r="C123" i="4"/>
  <c r="D124" i="4"/>
  <c r="D94" i="4"/>
  <c r="C128" i="4"/>
  <c r="C99" i="4"/>
  <c r="D78" i="4"/>
  <c r="C130" i="4"/>
  <c r="C125" i="4"/>
  <c r="D95" i="4"/>
  <c r="D129" i="4"/>
  <c r="D99" i="4"/>
  <c r="D80" i="4"/>
  <c r="B65" i="4"/>
  <c r="E100" i="4" l="1"/>
  <c r="E146" i="4"/>
  <c r="E139" i="4"/>
  <c r="E131" i="4"/>
  <c r="F138" i="4"/>
  <c r="E138" i="4"/>
  <c r="E147" i="4"/>
  <c r="F141" i="4"/>
  <c r="E141" i="4"/>
  <c r="F146" i="4"/>
  <c r="E143" i="4"/>
  <c r="F145" i="4"/>
  <c r="E145" i="4"/>
  <c r="F139" i="4"/>
  <c r="F142" i="4"/>
  <c r="E142" i="4"/>
  <c r="F144" i="4"/>
  <c r="E144" i="4"/>
  <c r="E140" i="4"/>
  <c r="F140" i="4"/>
  <c r="E124" i="4"/>
  <c r="E115" i="4"/>
  <c r="E80" i="4"/>
  <c r="E110" i="4"/>
  <c r="F87" i="4"/>
  <c r="E87" i="4"/>
  <c r="E86" i="4"/>
  <c r="F86" i="4"/>
  <c r="E96" i="4"/>
  <c r="F96" i="4"/>
  <c r="F84" i="4"/>
  <c r="E84" i="4"/>
  <c r="F101" i="4"/>
  <c r="E101" i="4"/>
  <c r="F82" i="4"/>
  <c r="E82" i="4"/>
  <c r="E98" i="4"/>
  <c r="F98" i="4"/>
  <c r="E78" i="4"/>
  <c r="F78" i="4"/>
  <c r="F102" i="4"/>
  <c r="E102" i="4"/>
  <c r="E79" i="4"/>
  <c r="F79" i="4"/>
  <c r="F97" i="4"/>
  <c r="E97" i="4"/>
  <c r="F83" i="4"/>
  <c r="E83" i="4"/>
  <c r="F100" i="4"/>
  <c r="E85" i="4"/>
  <c r="F85" i="4"/>
  <c r="F80" i="4"/>
  <c r="F94" i="4"/>
  <c r="E94" i="4"/>
  <c r="E99" i="4"/>
  <c r="F99" i="4"/>
  <c r="F93" i="4"/>
  <c r="E93" i="4"/>
  <c r="F81" i="4"/>
  <c r="E81" i="4"/>
  <c r="E95" i="4"/>
  <c r="F95" i="4"/>
  <c r="E114" i="4"/>
  <c r="E125" i="4"/>
  <c r="F125" i="4"/>
  <c r="F110" i="4"/>
  <c r="E109" i="4"/>
  <c r="F109" i="4"/>
  <c r="E112" i="4"/>
  <c r="F112" i="4"/>
  <c r="F108" i="4"/>
  <c r="E108" i="4"/>
  <c r="F131" i="4"/>
  <c r="F129" i="4"/>
  <c r="E129" i="4"/>
  <c r="E128" i="4"/>
  <c r="E113" i="4"/>
  <c r="F132" i="4"/>
  <c r="E132" i="4"/>
  <c r="F130" i="4"/>
  <c r="E130" i="4"/>
  <c r="E117" i="4"/>
  <c r="F117" i="4"/>
  <c r="F115" i="4"/>
  <c r="F123" i="4"/>
  <c r="E123" i="4"/>
  <c r="E127" i="4"/>
  <c r="F127" i="4"/>
  <c r="F116" i="4"/>
  <c r="E116" i="4"/>
  <c r="F126" i="4"/>
  <c r="E126" i="4"/>
  <c r="F111" i="4"/>
  <c r="E111" i="4"/>
  <c r="F124" i="4"/>
  <c r="F72" i="4"/>
  <c r="E67" i="4"/>
  <c r="F67" i="4"/>
  <c r="E69" i="4"/>
  <c r="F69" i="4"/>
  <c r="E65" i="4"/>
  <c r="F65" i="4"/>
  <c r="F68" i="4"/>
  <c r="E70" i="4"/>
  <c r="F70" i="4"/>
  <c r="E71" i="4"/>
  <c r="F64" i="4"/>
  <c r="E64" i="4"/>
  <c r="B66" i="4"/>
  <c r="B67" i="4" s="1"/>
  <c r="B68" i="4" s="1"/>
  <c r="B69" i="4" s="1"/>
  <c r="B70" i="4" s="1"/>
  <c r="B71" i="4" s="1"/>
  <c r="B72" i="4" s="1"/>
  <c r="K91" i="4"/>
  <c r="K106" i="4"/>
  <c r="K76" i="4"/>
  <c r="K61" i="4"/>
  <c r="K121" i="4"/>
  <c r="K136" i="4"/>
  <c r="K138" i="4" l="1"/>
  <c r="K137" i="4"/>
  <c r="K108" i="4" l="1"/>
  <c r="K63" i="4"/>
  <c r="G6" i="2"/>
  <c r="D6" i="2"/>
  <c r="E6" i="2"/>
  <c r="F6" i="2"/>
  <c r="F5" i="2"/>
  <c r="G5" i="2"/>
  <c r="G7" i="2"/>
  <c r="K123" i="4"/>
  <c r="K78" i="4"/>
  <c r="E7" i="2"/>
  <c r="E5" i="2"/>
  <c r="K93" i="4"/>
  <c r="F7" i="2"/>
  <c r="D5" i="2"/>
  <c r="D7" i="2"/>
  <c r="F3" i="2"/>
  <c r="K92" i="4"/>
  <c r="K77" i="4"/>
  <c r="K122" i="4"/>
  <c r="K107" i="4"/>
  <c r="K62" i="4"/>
  <c r="D3" i="2" l="1"/>
  <c r="E3" i="2"/>
  <c r="G3" i="2"/>
  <c r="D4" i="2"/>
  <c r="G4" i="2"/>
  <c r="E4" i="2"/>
  <c r="F4" i="2"/>
  <c r="G2" i="2"/>
  <c r="D2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6" authorId="0" shapeId="0" xr:uid="{87DE68F1-124F-4491-A576-2E08C4FD8F37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7" authorId="0" shapeId="0" xr:uid="{F4DC7D1C-1064-45DE-BAD1-3F3D7BCBD11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<sst xmlns="http://schemas.openxmlformats.org/spreadsheetml/2006/main" count="345" uniqueCount="228">
  <si>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</si>
  <si>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</si>
  <si>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</si>
  <si>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</si>
  <si>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</si>
  <si>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</si>
  <si>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</si>
  <si>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</si>
  <si>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</si>
  <si>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</si>
  <si>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</si>
  <si>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</si>
  <si>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</si>
  <si>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</si>
  <si>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</si>
  <si>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</si>
  <si>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</si>
  <si>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</si>
  <si>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</si>
  <si>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</si>
  <si>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</si>
  <si>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</si>
  <si>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</si>
  <si>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</si>
  <si>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</si>
  <si>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</si>
  <si>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</si>
  <si>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</si>
  <si>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AVE(Low Control)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</si>
  <si>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</si>
  <si>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</si>
  <si>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</si>
  <si>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</si>
  <si>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</si>
  <si>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</si>
  <si>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</si>
  <si>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</si>
  <si>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</si>
  <si>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</si>
  <si>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</si>
  <si>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</si>
  <si>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</si>
  <si>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</si>
  <si>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</si>
  <si>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>Assay robustness check with Low control and High control data:</t>
    <phoneticPr fontId="5" type="noConversion"/>
  </si>
  <si>
    <t xml:space="preserve">S/B =ave High control/ave Low control, </t>
    <phoneticPr fontId="5" type="noConversion"/>
  </si>
  <si>
    <t>CV%(Low control)=100* (SD Low control/ave Low control)</t>
    <phoneticPr fontId="5" type="noConversion"/>
  </si>
  <si>
    <t>CV%(High control)=100*( SD High control/ave High control)</t>
    <phoneticPr fontId="5" type="noConversion"/>
  </si>
  <si>
    <t>Z’=1-3*(SD Low control+ SD High control)/(ave High control- ave Low control)</t>
    <phoneticPr fontId="5" type="noConversion"/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</si>
  <si>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</si>
  <si>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</si>
  <si>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</si>
  <si>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</si>
  <si>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</si>
  <si>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</si>
  <si>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</si>
  <si>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</si>
  <si>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</si>
  <si>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</si>
  <si>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</si>
  <si>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</si>
  <si>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</si>
  <si>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</si>
  <si>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</si>
  <si>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</si>
  <si>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</si>
  <si>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</si>
  <si>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</si>
  <si>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</si>
  <si>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</si>
  <si>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</si>
  <si>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</si>
  <si>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</si>
  <si>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</si>
  <si>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</si>
  <si>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</si>
  <si>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</si>
  <si>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</si>
  <si>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</si>
  <si>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</si>
  <si>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</si>
  <si>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</si>
  <si>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</si>
  <si>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</si>
  <si>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</si>
  <si>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</si>
  <si>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</si>
  <si>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Comments</t>
    <phoneticPr fontId="8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</si>
  <si>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</si>
  <si>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</si>
  <si>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</si>
  <si>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</si>
  <si>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</si>
  <si>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</si>
  <si>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</si>
  <si>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</si>
  <si>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</si>
  <si>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</si>
  <si>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t>Percent inhibition(% inh) for compound well = 100*(ave High control - cpd well)/(ave High control - ave Low control)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</si>
  <si>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</si>
  <si>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</si>
  <si>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</si>
  <si>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</si>
  <si>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Compound state</t>
    <phoneticPr fontId="8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</si>
  <si>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</si>
  <si>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</si>
  <si>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</si>
  <si>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Mingzhen Li</t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</si>
  <si>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</si>
  <si>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</si>
  <si>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</si>
  <si>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</si>
  <si>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</si>
  <si>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</si>
  <si>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</si>
  <si>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</si>
  <si>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</si>
  <si>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</si>
  <si>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</si>
  <si>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</si>
  <si>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</si>
  <si>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</si>
  <si>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</si>
  <si>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</si>
  <si>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</si>
  <si>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</si>
  <si>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</si>
  <si>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</si>
  <si>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WRN(517-1238) in FI assay_ATP preincubation</t>
    <phoneticPr fontId="3" type="noConversion"/>
  </si>
  <si>
    <t>SOP-BA-1240</t>
    <phoneticPr fontId="3" type="noConversion"/>
  </si>
  <si>
    <t xml:space="preserve"> capture DNA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</si>
  <si>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</si>
  <si>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</si>
  <si>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</si>
  <si>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</si>
  <si>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</si>
  <si>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</si>
  <si>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</si>
  <si>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</si>
  <si>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</si>
  <si>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</si>
  <si>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</si>
  <si>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</si>
  <si>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</si>
  <si>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</si>
  <si>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</si>
  <si>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</si>
  <si>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</si>
  <si>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</si>
  <si>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</si>
  <si>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</si>
  <si>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</si>
  <si>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</si>
  <si>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</si>
  <si>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</si>
  <si>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</si>
  <si>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</si>
  <si>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</si>
  <si>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</si>
  <si>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</si>
  <si>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Jialong Ma</t>
    <phoneticPr fontId="3" type="noConversion"/>
  </si>
  <si>
    <t>Dilute compounds 1:4 in succession in DMSO for each column for 10 pts (refer to dilution plate map)</t>
    <phoneticPr fontId="5" type="noConversion"/>
  </si>
  <si>
    <t>Jialong Ma</t>
  </si>
  <si>
    <t>High Control</t>
    <phoneticPr fontId="3" type="noConversion"/>
  </si>
  <si>
    <t>AVE(High Control)</t>
    <phoneticPr fontId="3" type="noConversion"/>
  </si>
  <si>
    <t>ICE Bioscience InC.</t>
    <phoneticPr fontId="51" type="noConversion"/>
  </si>
  <si>
    <t>Cmpd-4</t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</si>
  <si>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</si>
  <si>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</si>
  <si>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HW350003A</t>
  </si>
  <si>
    <t>湖北生物医药产业技术研究院有限公司化合物样品送样单</t>
    <phoneticPr fontId="3" type="noConversion"/>
  </si>
  <si>
    <t>送样人：
（签名）</t>
  </si>
  <si>
    <t>送样日期：
（必填）</t>
  </si>
  <si>
    <r>
      <rPr>
        <b/>
        <sz val="12"/>
        <color theme="1"/>
        <rFont val="宋体"/>
        <family val="3"/>
        <charset val="134"/>
      </rPr>
      <t>样品信息</t>
    </r>
  </si>
  <si>
    <t>化合物编号
（必填）</t>
  </si>
  <si>
    <t>批号</t>
  </si>
  <si>
    <t>纯度</t>
    <phoneticPr fontId="3" type="noConversion"/>
  </si>
  <si>
    <t>样品量（mg）</t>
    <phoneticPr fontId="3" type="noConversion"/>
  </si>
  <si>
    <r>
      <rPr>
        <b/>
        <sz val="9"/>
        <color theme="1"/>
        <rFont val="宋体"/>
        <family val="3"/>
        <charset val="134"/>
      </rPr>
      <t>接收单位</t>
    </r>
  </si>
  <si>
    <t>储液浓度(mM)</t>
    <phoneticPr fontId="3" type="noConversion"/>
  </si>
  <si>
    <r>
      <t>溶剂体积(</t>
    </r>
    <r>
      <rPr>
        <b/>
        <sz val="9"/>
        <color rgb="FF000000"/>
        <rFont val="Calibri"/>
        <family val="3"/>
        <charset val="161"/>
      </rPr>
      <t>μ</t>
    </r>
    <r>
      <rPr>
        <b/>
        <sz val="9"/>
        <color rgb="FF000000"/>
        <rFont val="宋体"/>
        <family val="3"/>
        <charset val="134"/>
      </rPr>
      <t>L)</t>
    </r>
    <phoneticPr fontId="3" type="noConversion"/>
  </si>
  <si>
    <r>
      <t>分子量</t>
    </r>
    <r>
      <rPr>
        <b/>
        <sz val="8"/>
        <color theme="1"/>
        <rFont val="宋体"/>
        <family val="3"/>
        <charset val="134"/>
      </rPr>
      <t>（</t>
    </r>
    <r>
      <rPr>
        <b/>
        <sz val="8"/>
        <color theme="1"/>
        <rFont val="Times New Roman"/>
        <family val="1"/>
      </rPr>
      <t>M.W</t>
    </r>
    <r>
      <rPr>
        <b/>
        <sz val="8"/>
        <color theme="1"/>
        <rFont val="宋体"/>
        <family val="3"/>
        <charset val="134"/>
      </rPr>
      <t>)</t>
    </r>
    <r>
      <rPr>
        <b/>
        <sz val="10"/>
        <color theme="1"/>
        <rFont val="宋体"/>
        <family val="3"/>
        <charset val="134"/>
      </rPr>
      <t xml:space="preserve">
（必填）</t>
    </r>
    <phoneticPr fontId="3" type="noConversion"/>
  </si>
  <si>
    <t>User: Enzyme-LT</t>
  </si>
  <si>
    <t>Path: C:\Program Files (x86)\BMG\CLARIOstar\Enzyme-LT\Data</t>
  </si>
  <si>
    <t>Test Name: wrn fi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</si>
  <si>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</si>
  <si>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</si>
  <si>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</si>
  <si>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</si>
  <si>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</si>
  <si>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</si>
  <si>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</si>
  <si>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</si>
  <si>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</si>
  <si>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</si>
  <si>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</si>
  <si>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</si>
  <si>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</si>
  <si>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</si>
  <si>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</si>
  <si>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</si>
  <si>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</si>
  <si>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</si>
  <si>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  <phoneticPr fontId="5" type="noConversion"/>
  </si>
  <si>
    <t>Ref</t>
    <phoneticPr fontId="3" type="noConversion"/>
  </si>
  <si>
    <t>ICE-WDU-114</t>
    <phoneticPr fontId="5" type="noConversion"/>
  </si>
  <si>
    <t>ICE-WDU-113</t>
    <phoneticPr fontId="5" type="noConversion"/>
  </si>
  <si>
    <t>HW356058</t>
  </si>
  <si>
    <t>HW356035</t>
  </si>
  <si>
    <t>HW356057</t>
  </si>
  <si>
    <t>HW356061</t>
  </si>
  <si>
    <t>HW356064</t>
  </si>
  <si>
    <r>
      <t>Data exported from BMG as an Excel file is uploaded into D:\B01Y202202-115\IBC\E3\MJL\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\WRN\20241216\RFP-2024121601</t>
    </r>
    <phoneticPr fontId="51" type="noConversion"/>
  </si>
  <si>
    <t>99.9*</t>
    <phoneticPr fontId="3" type="noConversion"/>
  </si>
  <si>
    <t>99.8*</t>
    <phoneticPr fontId="3" type="noConversion"/>
  </si>
  <si>
    <t>99.7*</t>
    <phoneticPr fontId="3" type="noConversion"/>
  </si>
  <si>
    <t>100.0*</t>
    <phoneticPr fontId="3" type="noConversion"/>
  </si>
  <si>
    <t>65.2*</t>
    <phoneticPr fontId="3" type="noConversion"/>
  </si>
  <si>
    <t>Test ID: 10723</t>
  </si>
  <si>
    <t>Date: 2024/12/16</t>
  </si>
  <si>
    <t>Time: 19:03:36</t>
  </si>
  <si>
    <t>HWH817-YBC-035-3-80-1</t>
  </si>
  <si>
    <t>HWH817-XQ-35-6057</t>
  </si>
  <si>
    <t>HWH817-XQ-35-6061</t>
  </si>
  <si>
    <t>HWH817-XQ-35-6064</t>
  </si>
  <si>
    <t>RFP-2024121601</t>
    <phoneticPr fontId="3" type="noConversion"/>
  </si>
  <si>
    <t>2024/12/16</t>
    <phoneticPr fontId="3" type="noConversion"/>
  </si>
  <si>
    <t>Cmpd-5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</si>
</sst>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</numFmts>
  <fonts count="10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b/>
      <sz val="12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sz val="9"/>
      <color theme="1"/>
      <name val="宋体"/>
      <family val="3"/>
      <charset val="134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b/>
      <sz val="16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000000"/>
      <name val="Calibri"/>
      <family val="3"/>
      <charset val="161"/>
    </font>
    <font>
      <sz val="12"/>
      <color theme="1"/>
      <name val="宋体"/>
      <family val="1"/>
      <charset val="134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Up">
        <fgColor indexed="29"/>
        <bgColor theme="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203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5" fillId="37" borderId="0" xfId="0" applyFont="1" applyFill="1" applyAlignment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40" borderId="1" xfId="0" applyFont="1" applyFill="1" applyBorder="1" applyAlignment="1">
      <alignment horizontal="center" vertical="center"/>
    </xf>
    <xf numFmtId="0" fontId="85" fillId="37" borderId="1" xfId="0" applyFont="1" applyFill="1" applyBorder="1" applyAlignment="1">
      <alignment horizontal="center" vertical="center"/>
    </xf>
    <xf numFmtId="1" fontId="85" fillId="37" borderId="1" xfId="0" applyNumberFormat="1" applyFont="1" applyFill="1" applyBorder="1" applyAlignment="1">
      <alignment horizontal="center" vertical="center"/>
    </xf>
    <xf numFmtId="1" fontId="85" fillId="37" borderId="0" xfId="0" applyNumberFormat="1" applyFont="1" applyFill="1" applyAlignment="1">
      <alignment horizontal="center" vertical="center"/>
    </xf>
    <xf numFmtId="0" fontId="85" fillId="37" borderId="0" xfId="0" applyFont="1" applyFill="1" applyAlignment="1">
      <alignment horizontal="center" vertical="center"/>
    </xf>
    <xf numFmtId="0" fontId="87" fillId="37" borderId="0" xfId="0" applyFont="1" applyFill="1"/>
    <xf numFmtId="1" fontId="85" fillId="43" borderId="1" xfId="0" applyNumberFormat="1" applyFont="1" applyFill="1" applyBorder="1" applyAlignment="1">
      <alignment horizontal="center" vertical="center"/>
    </xf>
    <xf numFmtId="177" fontId="85" fillId="43" borderId="1" xfId="0" applyNumberFormat="1" applyFont="1" applyFill="1" applyBorder="1" applyAlignment="1">
      <alignment horizontal="center" vertical="center"/>
    </xf>
    <xf numFmtId="9" fontId="85" fillId="37" borderId="1" xfId="35895" applyFont="1" applyFill="1" applyBorder="1" applyAlignment="1">
      <alignment horizontal="center" vertical="center"/>
    </xf>
    <xf numFmtId="179" fontId="85" fillId="37" borderId="1" xfId="0" applyNumberFormat="1" applyFont="1" applyFill="1" applyBorder="1" applyAlignment="1">
      <alignment horizontal="center" vertical="center"/>
    </xf>
    <xf numFmtId="1" fontId="85" fillId="42" borderId="1" xfId="0" applyNumberFormat="1" applyFont="1" applyFill="1" applyBorder="1" applyAlignment="1">
      <alignment horizontal="center" vertical="center"/>
    </xf>
    <xf numFmtId="177" fontId="85" fillId="42" borderId="1" xfId="0" applyNumberFormat="1" applyFont="1" applyFill="1" applyBorder="1" applyAlignment="1">
      <alignment horizontal="center" vertical="center"/>
    </xf>
    <xf numFmtId="179" fontId="85" fillId="37" borderId="0" xfId="0" applyNumberFormat="1" applyFont="1" applyFill="1" applyAlignment="1">
      <alignment horizontal="center" vertical="center"/>
    </xf>
    <xf numFmtId="1" fontId="85" fillId="39" borderId="1" xfId="0" applyNumberFormat="1" applyFont="1" applyFill="1" applyBorder="1" applyAlignment="1">
      <alignment horizontal="center" vertical="center"/>
    </xf>
    <xf numFmtId="0" fontId="85" fillId="39" borderId="3" xfId="0" applyFont="1" applyFill="1" applyBorder="1" applyAlignment="1">
      <alignment vertical="center"/>
    </xf>
    <xf numFmtId="0" fontId="85" fillId="39" borderId="5" xfId="0" applyFont="1" applyFill="1" applyBorder="1" applyAlignment="1">
      <alignment vertical="center"/>
    </xf>
    <xf numFmtId="0" fontId="85" fillId="39" borderId="4" xfId="0" applyFont="1" applyFill="1" applyBorder="1" applyAlignment="1">
      <alignment vertical="center"/>
    </xf>
    <xf numFmtId="0" fontId="85" fillId="39" borderId="1" xfId="0" applyFont="1" applyFill="1" applyBorder="1" applyAlignment="1">
      <alignment horizontal="center" vertical="center"/>
    </xf>
    <xf numFmtId="0" fontId="85" fillId="39" borderId="2" xfId="0" applyFont="1" applyFill="1" applyBorder="1" applyAlignment="1">
      <alignment horizontal="center" vertical="center"/>
    </xf>
    <xf numFmtId="178" fontId="85" fillId="40" borderId="1" xfId="0" applyNumberFormat="1" applyFont="1" applyFill="1" applyBorder="1" applyAlignment="1">
      <alignment horizontal="center" vertical="center"/>
    </xf>
    <xf numFmtId="2" fontId="85" fillId="37" borderId="1" xfId="0" applyNumberFormat="1" applyFont="1" applyFill="1" applyBorder="1" applyAlignment="1">
      <alignment horizontal="center" vertical="center"/>
    </xf>
    <xf numFmtId="0" fontId="85" fillId="37" borderId="0" xfId="0" applyFont="1" applyFill="1"/>
    <xf numFmtId="178" fontId="85" fillId="37" borderId="0" xfId="0" applyNumberFormat="1" applyFont="1" applyFill="1" applyAlignment="1">
      <alignment horizontal="center" vertical="center"/>
    </xf>
    <xf numFmtId="0" fontId="85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5" fillId="41" borderId="1" xfId="0" applyNumberFormat="1" applyFont="1" applyFill="1" applyBorder="1" applyAlignment="1">
      <alignment horizontal="center" vertical="center"/>
    </xf>
    <xf numFmtId="181" fontId="85" fillId="37" borderId="1" xfId="0" applyNumberFormat="1" applyFont="1" applyFill="1" applyBorder="1" applyAlignment="1">
      <alignment horizontal="center" vertical="center"/>
    </xf>
    <xf numFmtId="181" fontId="85" fillId="37" borderId="23" xfId="0" applyNumberFormat="1" applyFont="1" applyFill="1" applyBorder="1" applyAlignment="1">
      <alignment horizontal="center" vertical="center"/>
    </xf>
    <xf numFmtId="0" fontId="85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90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73" fillId="37" borderId="24" xfId="3" applyFont="1" applyFill="1" applyBorder="1" applyAlignment="1">
      <alignment horizontal="center" vertical="center"/>
    </xf>
    <xf numFmtId="0" fontId="54" fillId="0" borderId="24" xfId="5" applyFont="1" applyBorder="1" applyAlignment="1">
      <alignment horizontal="center" vertical="center" wrapText="1"/>
    </xf>
    <xf numFmtId="0" fontId="94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4" xfId="25" applyFont="1" applyFill="1" applyBorder="1" applyAlignment="1">
      <alignment horizontal="center" vertical="center" wrapText="1"/>
    </xf>
    <xf numFmtId="0" fontId="69" fillId="0" borderId="24" xfId="25" applyFont="1" applyBorder="1" applyAlignment="1">
      <alignment horizontal="center" vertical="center" wrapText="1"/>
    </xf>
    <xf numFmtId="0" fontId="74" fillId="0" borderId="25" xfId="3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 wrapText="1"/>
    </xf>
    <xf numFmtId="49" fontId="85" fillId="37" borderId="1" xfId="0" applyNumberFormat="1" applyFont="1" applyFill="1" applyBorder="1" applyAlignment="1">
      <alignment horizontal="center" vertical="center"/>
    </xf>
    <xf numFmtId="0" fontId="70" fillId="0" borderId="29" xfId="0" applyFont="1" applyBorder="1" applyAlignment="1" applyProtection="1">
      <alignment vertical="center"/>
      <protection locked="0"/>
    </xf>
    <xf numFmtId="0" fontId="70" fillId="0" borderId="30" xfId="0" applyFont="1" applyBorder="1" applyAlignment="1" applyProtection="1">
      <alignment vertical="center"/>
      <protection locked="0"/>
    </xf>
    <xf numFmtId="0" fontId="70" fillId="0" borderId="32" xfId="0" applyFont="1" applyBorder="1" applyAlignment="1" applyProtection="1">
      <alignment vertical="center"/>
      <protection locked="0"/>
    </xf>
    <xf numFmtId="0" fontId="92" fillId="0" borderId="32" xfId="0" applyFont="1" applyBorder="1" applyAlignment="1" applyProtection="1">
      <alignment horizontal="right" vertical="center" wrapText="1"/>
      <protection locked="0"/>
    </xf>
    <xf numFmtId="0" fontId="70" fillId="0" borderId="34" xfId="0" applyFont="1" applyBorder="1" applyAlignment="1" applyProtection="1">
      <alignment horizontal="justify" vertical="top" wrapText="1"/>
      <protection locked="0"/>
    </xf>
    <xf numFmtId="0" fontId="70" fillId="0" borderId="33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 wrapText="1"/>
      <protection locked="0"/>
    </xf>
    <xf numFmtId="0" fontId="101" fillId="37" borderId="35" xfId="0" applyFont="1" applyFill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/>
    </xf>
    <xf numFmtId="0" fontId="2" fillId="37" borderId="35" xfId="2" applyFill="1" applyBorder="1" applyAlignment="1" applyProtection="1">
      <alignment horizontal="center" vertical="center"/>
      <protection locked="0"/>
    </xf>
    <xf numFmtId="10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5" xfId="0" applyFont="1" applyBorder="1" applyAlignment="1">
      <alignment horizontal="center" vertical="center"/>
    </xf>
    <xf numFmtId="0" fontId="70" fillId="37" borderId="35" xfId="2" applyFont="1" applyFill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vertical="center"/>
      <protection locked="0"/>
    </xf>
    <xf numFmtId="0" fontId="82" fillId="0" borderId="32" xfId="0" applyFont="1" applyBorder="1" applyAlignment="1" applyProtection="1">
      <alignment horizontal="right" vertical="center" wrapText="1"/>
      <protection locked="0"/>
    </xf>
    <xf numFmtId="0" fontId="82" fillId="0" borderId="22" xfId="0" applyFont="1" applyBorder="1" applyAlignment="1" applyProtection="1">
      <alignment vertical="center"/>
      <protection locked="0"/>
    </xf>
    <xf numFmtId="0" fontId="70" fillId="0" borderId="22" xfId="0" applyFont="1" applyBorder="1" applyAlignment="1" applyProtection="1">
      <alignment horizontal="justify" vertical="top" wrapText="1"/>
      <protection locked="0"/>
    </xf>
    <xf numFmtId="0" fontId="84" fillId="0" borderId="19" xfId="0" applyFont="1" applyBorder="1" applyAlignment="1" applyProtection="1">
      <alignment horizontal="justify" vertical="top" wrapText="1"/>
      <protection locked="0"/>
    </xf>
    <xf numFmtId="0" fontId="84" fillId="0" borderId="15" xfId="0" applyFont="1" applyBorder="1" applyAlignment="1" applyProtection="1">
      <alignment horizontal="justify" vertical="top" wrapText="1"/>
      <protection locked="0"/>
    </xf>
    <xf numFmtId="0" fontId="70" fillId="0" borderId="20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/>
      <protection locked="0"/>
    </xf>
    <xf numFmtId="0" fontId="99" fillId="37" borderId="35" xfId="0" applyFont="1" applyFill="1" applyBorder="1" applyAlignment="1" applyProtection="1">
      <alignment horizontal="center" vertical="center"/>
      <protection locked="0"/>
    </xf>
    <xf numFmtId="1" fontId="0" fillId="0" borderId="35" xfId="0" applyNumberForma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15" xfId="0" applyBorder="1"/>
    <xf numFmtId="0" fontId="0" fillId="0" borderId="20" xfId="0" applyBorder="1"/>
    <xf numFmtId="0" fontId="70" fillId="0" borderId="0" xfId="0" applyFont="1" applyAlignment="1" applyProtection="1">
      <alignment vertical="center"/>
      <protection locked="0"/>
    </xf>
    <xf numFmtId="0" fontId="92" fillId="0" borderId="0" xfId="0" applyFont="1" applyAlignment="1" applyProtection="1">
      <alignment horizontal="right" vertical="center" wrapText="1"/>
      <protection locked="0"/>
    </xf>
    <xf numFmtId="10" fontId="92" fillId="0" borderId="0" xfId="0" applyNumberFormat="1" applyFont="1" applyAlignment="1" applyProtection="1">
      <alignment horizontal="center" vertical="center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" fontId="75" fillId="0" borderId="35" xfId="4" applyNumberFormat="1" applyFont="1" applyBorder="1" applyAlignment="1">
      <alignment horizontal="center" vertical="center"/>
    </xf>
    <xf numFmtId="2" fontId="75" fillId="0" borderId="35" xfId="4" applyNumberFormat="1" applyFont="1" applyBorder="1" applyAlignment="1">
      <alignment horizontal="center" vertical="center"/>
    </xf>
    <xf numFmtId="181" fontId="75" fillId="0" borderId="35" xfId="4" applyNumberFormat="1" applyFont="1" applyBorder="1" applyAlignment="1">
      <alignment horizontal="center" vertical="center"/>
    </xf>
    <xf numFmtId="1" fontId="74" fillId="0" borderId="35" xfId="4" applyNumberFormat="1" applyFont="1" applyBorder="1" applyAlignment="1">
      <alignment horizontal="center" vertical="center"/>
    </xf>
    <xf numFmtId="181" fontId="69" fillId="0" borderId="35" xfId="4" applyNumberFormat="1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79" fontId="85" fillId="64" borderId="1" xfId="0" applyNumberFormat="1" applyFont="1" applyFill="1" applyBorder="1" applyAlignment="1">
      <alignment horizontal="center" vertical="center"/>
    </xf>
    <xf numFmtId="2" fontId="71" fillId="0" borderId="35" xfId="4" applyNumberFormat="1" applyFont="1" applyBorder="1" applyAlignment="1">
      <alignment horizontal="center" vertical="center"/>
    </xf>
    <xf numFmtId="1" fontId="69" fillId="0" borderId="35" xfId="4" applyNumberFormat="1" applyFont="1" applyBorder="1" applyAlignment="1">
      <alignment horizontal="center" vertical="center"/>
    </xf>
    <xf numFmtId="181" fontId="74" fillId="0" borderId="35" xfId="4" applyNumberFormat="1" applyFont="1" applyBorder="1" applyAlignment="1">
      <alignment horizontal="center" vertical="center"/>
    </xf>
    <xf numFmtId="0" fontId="77" fillId="35" borderId="0" xfId="27" applyFont="1" applyFill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75" fillId="0" borderId="27" xfId="4" applyNumberFormat="1" applyFont="1" applyBorder="1" applyAlignment="1">
      <alignment horizontal="center" vertical="center"/>
    </xf>
    <xf numFmtId="49" fontId="75" fillId="0" borderId="35" xfId="4" applyNumberFormat="1" applyFont="1" applyBorder="1" applyAlignment="1">
      <alignment horizontal="center" vertical="center"/>
    </xf>
    <xf numFmtId="2" fontId="75" fillId="0" borderId="28" xfId="4" applyNumberFormat="1" applyFont="1" applyBorder="1" applyAlignment="1">
      <alignment horizontal="center" vertical="center" wrapText="1"/>
    </xf>
    <xf numFmtId="2" fontId="75" fillId="0" borderId="36" xfId="4" applyNumberFormat="1" applyFont="1" applyBorder="1" applyAlignment="1">
      <alignment horizontal="center" vertical="center" wrapText="1"/>
    </xf>
    <xf numFmtId="2" fontId="75" fillId="37" borderId="26" xfId="4" applyNumberFormat="1" applyFont="1" applyFill="1" applyBorder="1" applyAlignment="1">
      <alignment horizontal="center" vertical="center"/>
    </xf>
    <xf numFmtId="2" fontId="75" fillId="37" borderId="38" xfId="4" applyNumberFormat="1" applyFont="1" applyFill="1" applyBorder="1" applyAlignment="1">
      <alignment horizontal="center" vertical="center"/>
    </xf>
    <xf numFmtId="2" fontId="75" fillId="0" borderId="27" xfId="4" applyNumberFormat="1" applyFont="1" applyBorder="1" applyAlignment="1">
      <alignment horizontal="center" vertical="center"/>
    </xf>
    <xf numFmtId="2" fontId="75" fillId="0" borderId="35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0" fontId="85" fillId="40" borderId="16" xfId="0" applyFont="1" applyFill="1" applyBorder="1" applyAlignment="1">
      <alignment horizontal="center" vertical="center"/>
    </xf>
    <xf numFmtId="0" fontId="85" fillId="40" borderId="17" xfId="0" applyFont="1" applyFill="1" applyBorder="1" applyAlignment="1">
      <alignment horizontal="center" vertical="center"/>
    </xf>
    <xf numFmtId="0" fontId="85" fillId="40" borderId="18" xfId="0" applyFont="1" applyFill="1" applyBorder="1" applyAlignment="1">
      <alignment horizontal="center" vertical="center"/>
    </xf>
    <xf numFmtId="0" fontId="85" fillId="40" borderId="19" xfId="0" applyFont="1" applyFill="1" applyBorder="1" applyAlignment="1">
      <alignment horizontal="center" vertical="center"/>
    </xf>
    <xf numFmtId="0" fontId="85" fillId="40" borderId="15" xfId="0" applyFont="1" applyFill="1" applyBorder="1" applyAlignment="1">
      <alignment horizontal="center" vertical="center"/>
    </xf>
    <xf numFmtId="0" fontId="85" fillId="40" borderId="20" xfId="0" applyFont="1" applyFill="1" applyBorder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0" fontId="71" fillId="0" borderId="29" xfId="0" applyNumberFormat="1" applyFont="1" applyBorder="1" applyAlignment="1" applyProtection="1">
      <alignment horizontal="left" vertical="center" wrapText="1"/>
      <protection locked="0"/>
    </xf>
    <xf numFmtId="10" fontId="71" fillId="0" borderId="30" xfId="0" applyNumberFormat="1" applyFont="1" applyBorder="1" applyAlignment="1" applyProtection="1">
      <alignment horizontal="left" vertical="center" wrapText="1"/>
      <protection locked="0"/>
    </xf>
    <xf numFmtId="10" fontId="71" fillId="0" borderId="31" xfId="0" applyNumberFormat="1" applyFont="1" applyBorder="1" applyAlignment="1" applyProtection="1">
      <alignment horizontal="left" vertical="center" wrapText="1"/>
      <protection locked="0"/>
    </xf>
    <xf numFmtId="0" fontId="18" fillId="63" borderId="35" xfId="0" applyFont="1" applyFill="1" applyBorder="1" applyAlignment="1" applyProtection="1">
      <alignment horizontal="center" vertical="center" wrapText="1"/>
      <protection locked="0"/>
    </xf>
    <xf numFmtId="0" fontId="18" fillId="63" borderId="36" xfId="0" applyFont="1" applyFill="1" applyBorder="1" applyAlignment="1" applyProtection="1">
      <alignment horizontal="center" vertical="center" wrapText="1"/>
      <protection locked="0"/>
    </xf>
    <xf numFmtId="0" fontId="18" fillId="63" borderId="37" xfId="0" applyFont="1" applyFill="1" applyBorder="1" applyAlignment="1" applyProtection="1">
      <alignment horizontal="center" vertical="center" wrapText="1"/>
      <protection locked="0"/>
    </xf>
    <xf numFmtId="0" fontId="18" fillId="63" borderId="38" xfId="0" applyFont="1" applyFill="1" applyBorder="1" applyAlignment="1" applyProtection="1">
      <alignment horizontal="center" vertical="center" wrapText="1"/>
      <protection locked="0"/>
    </xf>
    <xf numFmtId="0" fontId="97" fillId="0" borderId="30" xfId="0" applyFont="1" applyBorder="1" applyAlignment="1" applyProtection="1">
      <alignment horizontal="center" vertical="center"/>
      <protection locked="0"/>
    </xf>
    <xf numFmtId="0" fontId="97" fillId="0" borderId="31" xfId="0" applyFont="1" applyBorder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0" fillId="0" borderId="33" xfId="0" applyFont="1" applyBorder="1" applyAlignment="1" applyProtection="1">
      <alignment horizontal="center" vertical="center"/>
      <protection locked="0"/>
    </xf>
    <xf numFmtId="0" fontId="98" fillId="0" borderId="19" xfId="0" applyFont="1" applyBorder="1" applyAlignment="1" applyProtection="1">
      <alignment horizontal="justify" vertical="top" wrapText="1"/>
      <protection locked="0"/>
    </xf>
    <xf numFmtId="0" fontId="98" fillId="0" borderId="15" xfId="0" applyFont="1" applyBorder="1" applyAlignment="1" applyProtection="1">
      <alignment horizontal="justify" vertical="top" wrapText="1"/>
      <protection locked="0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1" defaultTableStyle="TableStyleMedium2" defaultPivotStyle="PivotStyleMedium9">
    <tableStyle name="Invisible" pivot="0" table="0" count="0" xr9:uid="{3DE2FC73-DC05-409F-AEA5-704A49744C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5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5" Type="http://schemas.openxmlformats.org/officeDocument/2006/relationships/image" Target="../media/image1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 macro="" textlink=""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 macro="" textlink=""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 macro="" textlink=""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59</xdr:row>
          <xdr:rowOff>0</xdr:rowOff>
        </xdr:from>
        <xdr:to>
          <xdr:col>13</xdr:col>
          <xdr:colOff>690563</xdr:colOff>
          <xdr:row>70</xdr:row>
          <xdr:rowOff>138113</xdr:rowOff>
        </xdr:to>
        <xdr:sp macro="" textlink=""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3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119</xdr:row>
          <xdr:rowOff>219075</xdr:rowOff>
        </xdr:from>
        <xdr:to>
          <xdr:col>13</xdr:col>
          <xdr:colOff>709613</xdr:colOff>
          <xdr:row>131</xdr:row>
          <xdr:rowOff>104775</xdr:rowOff>
        </xdr:to>
        <xdr:sp macro="" textlink=""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1033462</xdr:colOff>
          <xdr:row>73</xdr:row>
          <xdr:rowOff>97632</xdr:rowOff>
        </xdr:from>
        <xdr:to>
          <xdr:col>13</xdr:col>
          <xdr:colOff>681038</xdr:colOff>
          <xdr:row>84</xdr:row>
          <xdr:rowOff>207170</xdr:rowOff>
        </xdr:to>
        <xdr:sp macro="" textlink=""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35719</xdr:colOff>
          <xdr:row>88</xdr:row>
          <xdr:rowOff>57151</xdr:rowOff>
        </xdr:from>
        <xdr:to>
          <xdr:col>13</xdr:col>
          <xdr:colOff>731045</xdr:colOff>
          <xdr:row>99</xdr:row>
          <xdr:rowOff>159545</xdr:rowOff>
        </xdr:to>
        <xdr:sp macro="" textlink=""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104</xdr:row>
          <xdr:rowOff>133350</xdr:rowOff>
        </xdr:from>
        <xdr:to>
          <xdr:col>13</xdr:col>
          <xdr:colOff>661988</xdr:colOff>
          <xdr:row>116</xdr:row>
          <xdr:rowOff>9525</xdr:rowOff>
        </xdr:to>
        <xdr:sp macro="" textlink=""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25</xdr:col>
          <xdr:colOff>657225</xdr:colOff>
          <xdr:row>67</xdr:row>
          <xdr:rowOff>28575</xdr:rowOff>
        </xdr:to>
        <xdr:sp macro="" textlink=""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4" name="Object 1024" hidden="1">
              <a:extLst>
                <a:ext uri="{63B3BB69-23CF-44E3-9099-C40C66FF867C}">
                  <a14:compatExt spid="_x0000_s11264"/>
                </a:ext>
                <a:ext uri="{FF2B5EF4-FFF2-40B4-BE49-F238E27FC236}">
                  <a16:creationId xmlns:a16="http://schemas.microsoft.com/office/drawing/2014/main" id="{00000000-0008-0000-0300-00000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5" name="Object 1025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6" name="Object 1026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7" name="Object 1027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8" name="Object 1028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9" name="Object 1029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0" name="Object 1030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1" name="Object 1031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2" name="Object 1032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3" name="Object 1033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4" name="Object 1034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5" name="Object 1035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6" name="Object 1036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7" name="Object 1037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8" name="Object 1038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3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9" name="Object 1039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3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0" name="Object 1040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3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1" name="Object 1041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3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2" name="Object 1042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3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3" name="Object 1043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3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4" name="Object 1044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3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5" name="Object 1045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3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6" name="Object 1046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3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7" name="Object 1047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3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8" name="Object 1048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3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9" name="Object 1049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3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0" name="Object 1050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3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1" name="Object 1051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3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2" name="Object 1052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3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3" name="Object 1053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3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4" name="Object 1054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5" name="Object 1055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6" name="Object 1056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7" name="Object 1057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8" name="Object 1058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9" name="Object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0" name="Object 1060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1" name="Object 1061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3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2" name="Object 1062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3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3" name="Object 1063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4" name="Object 1064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3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5" name="Object 1065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6" name="Object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7" name="Object 1067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8" name="Object 1068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9" name="Object 1069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0" name="Object 1070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3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1" name="Object 1071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3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2" name="Object 1072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3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3" name="Object 1073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3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4" name="Object 1074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3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5" name="Object 1075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3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6" name="Object 1076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3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7" name="Object 1077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3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8" name="Object 1078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3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9" name="Object 1079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3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0" name="Object 1080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3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1" name="Object 1081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3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2" name="Object 1082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3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3" name="Object 1083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3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4" name="Object 1084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3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5" name="Object 1085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3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6" name="Object 1086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3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7" name="Object 1087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3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8" name="Object 1088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3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9" name="Object 1089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3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0" name="Object 1090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3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1" name="Object 1091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3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2" name="Object 1092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3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3" name="Object 1093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3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4" name="Object 1094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3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5" name="Object 1095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3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6" name="Object 1096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3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7" name="Object 1097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3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8" name="Object 1098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3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9" name="Object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3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0" name="Object 1100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3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1" name="Object 1101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3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2" name="Object 1102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3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3" name="Object 1103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3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4" name="Object 1104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3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5" name="Object 1105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3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6" name="Object 1106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3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7" name="Object 1107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3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8" name="Object 1108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3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9" name="Object 1109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3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0" name="Object 1110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3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1" name="Object 1111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3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2" name="Object 1112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3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3" name="Object 1113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3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4" name="Object 1114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3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5" name="Object 1115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3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6" name="Object 1116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3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7" name="Object 1117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3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8" name="Object 1118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3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9" name="Object 1119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3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0" name="Object 1120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3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1" name="Object 1121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2" name="Object 1122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3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3" name="Object 1123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3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4" name="Object 1124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3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5" name="Object 1125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3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6" name="Object 1126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3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7" name="Object 1127" hidden="1">
              <a:extLst>
                <a:ext uri="{63B3BB69-23CF-44E3-9099-C40C66FF867C}">
                  <a14:compatExt spid="_x0000_s11367"/>
                </a:ext>
                <a:ext uri="{FF2B5EF4-FFF2-40B4-BE49-F238E27FC236}">
                  <a16:creationId xmlns:a16="http://schemas.microsoft.com/office/drawing/2014/main" id="{00000000-0008-0000-0300-00006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8" name="Object 1128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3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69" name="Object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3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70" name="Object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3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657225</xdr:colOff>
          <xdr:row>126</xdr:row>
          <xdr:rowOff>28575</xdr:rowOff>
        </xdr:to>
        <xdr:sp macro="" textlink="">
          <xdr:nvSpPr>
            <xdr:cNvPr id="11371" name="Object 1131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3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2" name="Object 1132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00000000-0008-0000-0300-00006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3" name="Object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3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4" name="Object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5" name="Object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3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6" name="Object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3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7" name="Object 1137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3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8" name="Object 1138" hidden="1">
              <a:extLst>
                <a:ext uri="{63B3BB69-23CF-44E3-9099-C40C66FF867C}">
                  <a14:compatExt spid="_x0000_s11378"/>
                </a:ext>
                <a:ext uri="{FF2B5EF4-FFF2-40B4-BE49-F238E27FC236}">
                  <a16:creationId xmlns:a16="http://schemas.microsoft.com/office/drawing/2014/main" id="{00000000-0008-0000-0300-00007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9" name="Object 1139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00000000-0008-0000-0300-00007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0" name="Object 1140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00000000-0008-0000-0300-00007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1" name="Object 1141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00000000-0008-0000-0300-00007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6" name="Object 1146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00000000-0008-0000-0300-00007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7" name="Object 1147" hidden="1">
              <a:extLst>
                <a:ext uri="{63B3BB69-23CF-44E3-9099-C40C66FF867C}">
                  <a14:compatExt spid="_x0000_s11387"/>
                </a:ext>
                <a:ext uri="{FF2B5EF4-FFF2-40B4-BE49-F238E27FC236}">
                  <a16:creationId xmlns:a16="http://schemas.microsoft.com/office/drawing/2014/main" id="{00000000-0008-0000-0300-00007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8" name="Object 1148" hidden="1">
              <a:extLst>
                <a:ext uri="{63B3BB69-23CF-44E3-9099-C40C66FF867C}">
                  <a14:compatExt spid="_x0000_s11388"/>
                </a:ext>
                <a:ext uri="{FF2B5EF4-FFF2-40B4-BE49-F238E27FC236}">
                  <a16:creationId xmlns:a16="http://schemas.microsoft.com/office/drawing/2014/main" id="{00000000-0008-0000-0300-00007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9" name="Object 1149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00000000-0008-0000-0300-00007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90" name="Object 1150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00000000-0008-0000-0300-00007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91" name="Object 1151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00000000-0008-0000-0300-00007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1392" name="Object 1152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00000000-0008-0000-0300-00008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3" name="Object 1153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00000000-0008-0000-0300-00008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4" name="Object 1154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0000000-0008-0000-0300-00008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5" name="Object 1155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00000000-0008-0000-0300-00008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6" name="Object 1156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00000000-0008-0000-0300-00008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7" name="Object 1157" hidden="1">
              <a:extLst>
                <a:ext uri="{63B3BB69-23CF-44E3-9099-C40C66FF867C}">
                  <a14:compatExt spid="_x0000_s11397"/>
                </a:ext>
                <a:ext uri="{FF2B5EF4-FFF2-40B4-BE49-F238E27FC236}">
                  <a16:creationId xmlns:a16="http://schemas.microsoft.com/office/drawing/2014/main" id="{00000000-0008-0000-0300-00008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8" name="Object 1158" hidden="1">
              <a:extLst>
                <a:ext uri="{63B3BB69-23CF-44E3-9099-C40C66FF867C}">
                  <a14:compatExt spid="_x0000_s11398"/>
                </a:ext>
                <a:ext uri="{FF2B5EF4-FFF2-40B4-BE49-F238E27FC236}">
                  <a16:creationId xmlns:a16="http://schemas.microsoft.com/office/drawing/2014/main" id="{00000000-0008-0000-0300-00008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9" name="Object 1159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3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0" name="Object 1160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3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1" name="Object 1161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3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2" name="Object 1162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00000000-0008-0000-0300-00008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3" name="Object 1163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00000000-0008-0000-0300-00008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4" name="Object 1164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00000000-0008-0000-0300-00008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5" name="Object 1165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00000000-0008-0000-0300-00008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6" name="Object 1166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00000000-0008-0000-0300-00008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7" name="Object 1167" hidden="1">
              <a:extLst>
                <a:ext uri="{63B3BB69-23CF-44E3-9099-C40C66FF867C}">
                  <a14:compatExt spid="_x0000_s11407"/>
                </a:ext>
                <a:ext uri="{FF2B5EF4-FFF2-40B4-BE49-F238E27FC236}">
                  <a16:creationId xmlns:a16="http://schemas.microsoft.com/office/drawing/2014/main" id="{00000000-0008-0000-0300-00008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8" name="Object 1168" hidden="1">
              <a:extLst>
                <a:ext uri="{63B3BB69-23CF-44E3-9099-C40C66FF867C}">
                  <a14:compatExt spid="_x0000_s11408"/>
                </a:ext>
                <a:ext uri="{FF2B5EF4-FFF2-40B4-BE49-F238E27FC236}">
                  <a16:creationId xmlns:a16="http://schemas.microsoft.com/office/drawing/2014/main" id="{00000000-0008-0000-0300-00009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9" name="Object 1169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00000000-0008-0000-0300-00009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0" name="Object 1170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00000000-0008-0000-0300-00009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1" name="Object 1171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00000000-0008-0000-0300-00009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2" name="Object 1172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00000000-0008-0000-0300-00009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3" name="Object 1173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00000000-0008-0000-0300-00009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4" name="Object 1174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00000000-0008-0000-0300-00009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5" name="Object 1175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00000000-0008-0000-0300-00009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6" name="Object 1176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00000000-0008-0000-0300-00009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7" name="Object 1177" hidden="1">
              <a:extLst>
                <a:ext uri="{63B3BB69-23CF-44E3-9099-C40C66FF867C}">
                  <a14:compatExt spid="_x0000_s11417"/>
                </a:ext>
                <a:ext uri="{FF2B5EF4-FFF2-40B4-BE49-F238E27FC236}">
                  <a16:creationId xmlns:a16="http://schemas.microsoft.com/office/drawing/2014/main" id="{00000000-0008-0000-0300-00009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8" name="Object 1178" hidden="1">
              <a:extLst>
                <a:ext uri="{63B3BB69-23CF-44E3-9099-C40C66FF867C}">
                  <a14:compatExt spid="_x0000_s11418"/>
                </a:ext>
                <a:ext uri="{FF2B5EF4-FFF2-40B4-BE49-F238E27FC236}">
                  <a16:creationId xmlns:a16="http://schemas.microsoft.com/office/drawing/2014/main" id="{00000000-0008-0000-0300-00009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9" name="Object 1179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00000000-0008-0000-0300-00009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0" name="Object 1180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00000000-0008-0000-0300-00009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1" name="Object 1181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00000000-0008-0000-0300-00009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2" name="Object 1182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00000000-0008-0000-0300-00009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3" name="Object 1183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00000000-0008-0000-0300-00009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4" name="Object 1184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00000000-0008-0000-0300-0000A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5" name="Object 1185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00000000-0008-0000-0300-0000A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6" name="Object 1186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00000000-0008-0000-0300-0000A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7" name="Object 1187" hidden="1">
              <a:extLst>
                <a:ext uri="{63B3BB69-23CF-44E3-9099-C40C66FF867C}">
                  <a14:compatExt spid="_x0000_s11427"/>
                </a:ext>
                <a:ext uri="{FF2B5EF4-FFF2-40B4-BE49-F238E27FC236}">
                  <a16:creationId xmlns:a16="http://schemas.microsoft.com/office/drawing/2014/main" id="{00000000-0008-0000-0300-0000A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8" name="Object 1188" hidden="1">
              <a:extLst>
                <a:ext uri="{63B3BB69-23CF-44E3-9099-C40C66FF867C}">
                  <a14:compatExt spid="_x0000_s11428"/>
                </a:ext>
                <a:ext uri="{FF2B5EF4-FFF2-40B4-BE49-F238E27FC236}">
                  <a16:creationId xmlns:a16="http://schemas.microsoft.com/office/drawing/2014/main" id="{00000000-0008-0000-0300-0000A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9" name="Object 1189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0000000-0008-0000-0300-0000A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0" name="Object 1190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00000000-0008-0000-0300-0000A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1" name="Object 1191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00000000-0008-0000-0300-0000A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2" name="Object 1192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00000000-0008-0000-0300-0000A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3" name="Object 1193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00000000-0008-0000-0300-0000A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4" name="Object 1194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00000000-0008-0000-0300-0000A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5" name="Object 1195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00000000-0008-0000-0300-0000A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6" name="Object 1196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00000000-0008-0000-0300-0000A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7" name="Object 1197" hidden="1">
              <a:extLst>
                <a:ext uri="{63B3BB69-23CF-44E3-9099-C40C66FF867C}">
                  <a14:compatExt spid="_x0000_s11437"/>
                </a:ext>
                <a:ext uri="{FF2B5EF4-FFF2-40B4-BE49-F238E27FC236}">
                  <a16:creationId xmlns:a16="http://schemas.microsoft.com/office/drawing/2014/main" id="{00000000-0008-0000-0300-0000A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8" name="Object 1198" hidden="1">
              <a:extLst>
                <a:ext uri="{63B3BB69-23CF-44E3-9099-C40C66FF867C}">
                  <a14:compatExt spid="_x0000_s11438"/>
                </a:ext>
                <a:ext uri="{FF2B5EF4-FFF2-40B4-BE49-F238E27FC236}">
                  <a16:creationId xmlns:a16="http://schemas.microsoft.com/office/drawing/2014/main" id="{00000000-0008-0000-0300-0000A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9" name="Object 1199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0000000-0008-0000-0300-0000A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0" name="Object 1200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00000000-0008-0000-0300-0000B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1" name="Object 1201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00000000-0008-0000-0300-0000B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2" name="Object 1202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00000000-0008-0000-0300-0000B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3" name="Object 1203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00000000-0008-0000-0300-0000B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4" name="Object 1204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00000000-0008-0000-0300-0000B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5" name="Object 1205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00000000-0008-0000-0300-0000B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6" name="Object 1206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00000000-0008-0000-0300-0000B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7" name="Object 1207" hidden="1">
              <a:extLst>
                <a:ext uri="{63B3BB69-23CF-44E3-9099-C40C66FF867C}">
                  <a14:compatExt spid="_x0000_s11447"/>
                </a:ext>
                <a:ext uri="{FF2B5EF4-FFF2-40B4-BE49-F238E27FC236}">
                  <a16:creationId xmlns:a16="http://schemas.microsoft.com/office/drawing/2014/main" id="{00000000-0008-0000-0300-0000B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8" name="Object 1208" hidden="1">
              <a:extLst>
                <a:ext uri="{63B3BB69-23CF-44E3-9099-C40C66FF867C}">
                  <a14:compatExt spid="_x0000_s11448"/>
                </a:ext>
                <a:ext uri="{FF2B5EF4-FFF2-40B4-BE49-F238E27FC236}">
                  <a16:creationId xmlns:a16="http://schemas.microsoft.com/office/drawing/2014/main" id="{00000000-0008-0000-0300-0000B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9" name="Object 1209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00000000-0008-0000-0300-0000B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0" name="Object 1210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00000000-0008-0000-0300-0000B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1" name="Object 1211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00000000-0008-0000-0300-0000B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2" name="Object 1212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00000000-0008-0000-0300-0000B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3" name="Object 1213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00000000-0008-0000-0300-0000B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4" name="Object 1214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00000000-0008-0000-0300-0000B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5" name="Object 1215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00000000-0008-0000-0300-0000B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6" name="Object 1216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00000000-0008-0000-0300-0000C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7" name="Object 1217" hidden="1">
              <a:extLst>
                <a:ext uri="{63B3BB69-23CF-44E3-9099-C40C66FF867C}">
                  <a14:compatExt spid="_x0000_s11457"/>
                </a:ext>
                <a:ext uri="{FF2B5EF4-FFF2-40B4-BE49-F238E27FC236}">
                  <a16:creationId xmlns:a16="http://schemas.microsoft.com/office/drawing/2014/main" id="{00000000-0008-0000-0300-0000C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8" name="Object 1218" hidden="1">
              <a:extLst>
                <a:ext uri="{63B3BB69-23CF-44E3-9099-C40C66FF867C}">
                  <a14:compatExt spid="_x0000_s11458"/>
                </a:ext>
                <a:ext uri="{FF2B5EF4-FFF2-40B4-BE49-F238E27FC236}">
                  <a16:creationId xmlns:a16="http://schemas.microsoft.com/office/drawing/2014/main" id="{00000000-0008-0000-0300-0000C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9" name="Object 1219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00000000-0008-0000-0300-0000C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0" name="Object 1220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00000000-0008-0000-0300-0000C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1" name="Object 1221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00000000-0008-0000-0300-0000C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2" name="Object 1222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00000000-0008-0000-0300-0000C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3" name="Object 1223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00000000-0008-0000-0300-0000C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4" name="Object 1224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00000000-0008-0000-0300-0000C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5" name="Object 1225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00000000-0008-0000-0300-0000C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6" name="Object 1226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00000000-0008-0000-0300-0000C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7" name="Object 1227" hidden="1">
              <a:extLst>
                <a:ext uri="{63B3BB69-23CF-44E3-9099-C40C66FF867C}">
                  <a14:compatExt spid="_x0000_s11467"/>
                </a:ext>
                <a:ext uri="{FF2B5EF4-FFF2-40B4-BE49-F238E27FC236}">
                  <a16:creationId xmlns:a16="http://schemas.microsoft.com/office/drawing/2014/main" id="{00000000-0008-0000-0300-0000C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8" name="Object 1228" hidden="1">
              <a:extLst>
                <a:ext uri="{63B3BB69-23CF-44E3-9099-C40C66FF867C}">
                  <a14:compatExt spid="_x0000_s11468"/>
                </a:ext>
                <a:ext uri="{FF2B5EF4-FFF2-40B4-BE49-F238E27FC236}">
                  <a16:creationId xmlns:a16="http://schemas.microsoft.com/office/drawing/2014/main" id="{00000000-0008-0000-0300-0000C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9" name="Object 1229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0000000-0008-0000-0300-0000C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0" name="Object 1230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0000000-0008-0000-0300-0000C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1" name="Object 1231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00000000-0008-0000-0300-0000C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2" name="Object 1232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00000000-0008-0000-0300-0000D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3" name="Object 1233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00000000-0008-0000-0300-0000D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4" name="Object 1234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00000000-0008-0000-0300-0000D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5" name="Object 1235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00000000-0008-0000-0300-0000D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6" name="Object 1236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0000000-0008-0000-0300-0000D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7" name="Object 1237" hidden="1">
              <a:extLst>
                <a:ext uri="{63B3BB69-23CF-44E3-9099-C40C66FF867C}">
                  <a14:compatExt spid="_x0000_s11477"/>
                </a:ext>
                <a:ext uri="{FF2B5EF4-FFF2-40B4-BE49-F238E27FC236}">
                  <a16:creationId xmlns:a16="http://schemas.microsoft.com/office/drawing/2014/main" id="{00000000-0008-0000-0300-0000D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8" name="Object 1238" hidden="1">
              <a:extLst>
                <a:ext uri="{63B3BB69-23CF-44E3-9099-C40C66FF867C}">
                  <a14:compatExt spid="_x0000_s11478"/>
                </a:ext>
                <a:ext uri="{FF2B5EF4-FFF2-40B4-BE49-F238E27FC236}">
                  <a16:creationId xmlns:a16="http://schemas.microsoft.com/office/drawing/2014/main" id="{00000000-0008-0000-0300-0000D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9" name="Object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3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0" name="Object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3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1" name="Object 1241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00000000-0008-0000-0300-0000D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2" name="Object 1242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00000000-0008-0000-0300-0000D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3" name="Object 1243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00000000-0008-0000-0300-0000D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4" name="Object 1244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00000000-0008-0000-0300-0000D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5" name="Object 1245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00000000-0008-0000-0300-0000D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6" name="Object 1246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00000000-0008-0000-0300-0000D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7" name="Object 1247" hidden="1">
              <a:extLst>
                <a:ext uri="{63B3BB69-23CF-44E3-9099-C40C66FF867C}">
                  <a14:compatExt spid="_x0000_s11487"/>
                </a:ext>
                <a:ext uri="{FF2B5EF4-FFF2-40B4-BE49-F238E27FC236}">
                  <a16:creationId xmlns:a16="http://schemas.microsoft.com/office/drawing/2014/main" id="{00000000-0008-0000-0300-0000D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8" name="Object 1248" hidden="1">
              <a:extLst>
                <a:ext uri="{63B3BB69-23CF-44E3-9099-C40C66FF867C}">
                  <a14:compatExt spid="_x0000_s11488"/>
                </a:ext>
                <a:ext uri="{FF2B5EF4-FFF2-40B4-BE49-F238E27FC236}">
                  <a16:creationId xmlns:a16="http://schemas.microsoft.com/office/drawing/2014/main" id="{00000000-0008-0000-0300-0000E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9" name="Object 1249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00000000-0008-0000-0300-0000E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0" name="Object 1250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00000000-0008-0000-0300-0000E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1" name="Object 1251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00000000-0008-0000-0300-0000E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2" name="Object 1252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00000000-0008-0000-0300-0000E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3" name="Object 1253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00000000-0008-0000-0300-0000E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4" name="Object 1254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00000000-0008-0000-0300-0000E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5" name="Object 1255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00000000-0008-0000-0300-0000E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6" name="Object 1256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00000000-0008-0000-0300-0000E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7" name="Object 1257" hidden="1">
              <a:extLst>
                <a:ext uri="{63B3BB69-23CF-44E3-9099-C40C66FF867C}">
                  <a14:compatExt spid="_x0000_s11497"/>
                </a:ext>
                <a:ext uri="{FF2B5EF4-FFF2-40B4-BE49-F238E27FC236}">
                  <a16:creationId xmlns:a16="http://schemas.microsoft.com/office/drawing/2014/main" id="{00000000-0008-0000-0300-0000E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8" name="Object 1258" hidden="1">
              <a:extLst>
                <a:ext uri="{63B3BB69-23CF-44E3-9099-C40C66FF867C}">
                  <a14:compatExt spid="_x0000_s11498"/>
                </a:ext>
                <a:ext uri="{FF2B5EF4-FFF2-40B4-BE49-F238E27FC236}">
                  <a16:creationId xmlns:a16="http://schemas.microsoft.com/office/drawing/2014/main" id="{00000000-0008-0000-0300-0000E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9" name="Object 1259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00000000-0008-0000-0300-0000E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0" name="Object 1260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00000000-0008-0000-0300-0000E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1" name="Object 1261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00000000-0008-0000-0300-0000E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2" name="Object 1262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00000000-0008-0000-0300-0000E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3" name="Object 1263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00000000-0008-0000-0300-0000E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4" name="Object 1264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00000000-0008-0000-0300-0000F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5" name="Object 1265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00000000-0008-0000-0300-0000F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6" name="Object 1266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0000000-0008-0000-0300-0000F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7" name="Object 1267" hidden="1">
              <a:extLst>
                <a:ext uri="{63B3BB69-23CF-44E3-9099-C40C66FF867C}">
                  <a14:compatExt spid="_x0000_s11507"/>
                </a:ext>
                <a:ext uri="{FF2B5EF4-FFF2-40B4-BE49-F238E27FC236}">
                  <a16:creationId xmlns:a16="http://schemas.microsoft.com/office/drawing/2014/main" id="{00000000-0008-0000-0300-0000F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8" name="Object 1268" hidden="1">
              <a:extLst>
                <a:ext uri="{63B3BB69-23CF-44E3-9099-C40C66FF867C}">
                  <a14:compatExt spid="_x0000_s11508"/>
                </a:ext>
                <a:ext uri="{FF2B5EF4-FFF2-40B4-BE49-F238E27FC236}">
                  <a16:creationId xmlns:a16="http://schemas.microsoft.com/office/drawing/2014/main" id="{00000000-0008-0000-0300-0000F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9" name="Object 1269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00000000-0008-0000-0300-0000F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0" name="Object 1270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00000000-0008-0000-0300-0000F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1" name="Object 1271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00000000-0008-0000-0300-0000F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2" name="Object 1272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00000000-0008-0000-0300-0000F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3" name="Object 1273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0000000-0008-0000-0300-0000F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4" name="Object 1274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00000000-0008-0000-0300-0000F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5" name="Object 1275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00000000-0008-0000-0300-0000F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6" name="Object 1276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00000000-0008-0000-0300-0000F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7" name="Object 1277" hidden="1">
              <a:extLst>
                <a:ext uri="{63B3BB69-23CF-44E3-9099-C40C66FF867C}">
                  <a14:compatExt spid="_x0000_s11517"/>
                </a:ext>
                <a:ext uri="{FF2B5EF4-FFF2-40B4-BE49-F238E27FC236}">
                  <a16:creationId xmlns:a16="http://schemas.microsoft.com/office/drawing/2014/main" id="{00000000-0008-0000-0300-0000F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8" name="Object 1278" hidden="1">
              <a:extLst>
                <a:ext uri="{63B3BB69-23CF-44E3-9099-C40C66FF867C}">
                  <a14:compatExt spid="_x0000_s11518"/>
                </a:ext>
                <a:ext uri="{FF2B5EF4-FFF2-40B4-BE49-F238E27FC236}">
                  <a16:creationId xmlns:a16="http://schemas.microsoft.com/office/drawing/2014/main" id="{00000000-0008-0000-0300-0000F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19" name="Object 1279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00000000-0008-0000-0300-0000F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0" name="Object 1280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00000000-0008-0000-0300-00000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1" name="Object 1281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00000000-0008-0000-0300-00000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2" name="Object 1282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00000000-0008-0000-0300-00000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3" name="Object 1283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00000000-0008-0000-0300-00000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4" name="Object 1284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00000000-0008-0000-0300-00000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5" name="Object 1285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00000000-0008-0000-0300-00000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6" name="Object 1286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00000000-0008-0000-0300-00000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7" name="Object 1287" hidden="1">
              <a:extLst>
                <a:ext uri="{63B3BB69-23CF-44E3-9099-C40C66FF867C}">
                  <a14:compatExt spid="_x0000_s11527"/>
                </a:ext>
                <a:ext uri="{FF2B5EF4-FFF2-40B4-BE49-F238E27FC236}">
                  <a16:creationId xmlns:a16="http://schemas.microsoft.com/office/drawing/2014/main" id="{00000000-0008-0000-0300-00000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8" name="Object 1288" hidden="1">
              <a:extLst>
                <a:ext uri="{63B3BB69-23CF-44E3-9099-C40C66FF867C}">
                  <a14:compatExt spid="_x0000_s11528"/>
                </a:ext>
                <a:ext uri="{FF2B5EF4-FFF2-40B4-BE49-F238E27FC236}">
                  <a16:creationId xmlns:a16="http://schemas.microsoft.com/office/drawing/2014/main" id="{00000000-0008-0000-0300-00000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1529" name="Object 1289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00000000-0008-0000-0300-00000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1530" name="Object 1290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00000000-0008-0000-0300-00000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1531" name="Object 1291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00000000-0008-0000-0300-00000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1536" name="XLfitRepository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00000000-0008-0000-0300-00001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1537" name="XLfitRepository" hidden="1">
              <a:extLst>
                <a:ext uri="{63B3BB69-23CF-44E3-9099-C40C66FF867C}">
                  <a14:compatExt spid="_x0000_s11537"/>
                </a:ext>
                <a:ext uri="{FF2B5EF4-FFF2-40B4-BE49-F238E27FC236}">
                  <a16:creationId xmlns:a16="http://schemas.microsoft.com/office/drawing/2014/main" id="{00000000-0008-0000-0300-00001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38" name="Object 1298" hidden="1">
              <a:extLst>
                <a:ext uri="{63B3BB69-23CF-44E3-9099-C40C66FF867C}">
                  <a14:compatExt spid="_x0000_s11538"/>
                </a:ext>
                <a:ext uri="{FF2B5EF4-FFF2-40B4-BE49-F238E27FC236}">
                  <a16:creationId xmlns:a16="http://schemas.microsoft.com/office/drawing/2014/main" id="{00000000-0008-0000-0300-00001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39" name="Object 1299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00000000-0008-0000-0300-00001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40" name="Object 1300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00000000-0008-0000-0300-00001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41" name="Object 1301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00000000-0008-0000-0300-00001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1542" name="XLfitRepository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00000000-0008-0000-0300-00001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4" name="Object 1304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00000000-0008-0000-0300-00001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5" name="Object 1305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00000000-0008-0000-0300-00001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6" name="Object 1306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00000000-0008-0000-0300-00001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7" name="Object 1307" hidden="1">
              <a:extLst>
                <a:ext uri="{63B3BB69-23CF-44E3-9099-C40C66FF867C}">
                  <a14:compatExt spid="_x0000_s11547"/>
                </a:ext>
                <a:ext uri="{FF2B5EF4-FFF2-40B4-BE49-F238E27FC236}">
                  <a16:creationId xmlns:a16="http://schemas.microsoft.com/office/drawing/2014/main" id="{00000000-0008-0000-0300-00001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8" name="Object 1308" hidden="1">
              <a:extLst>
                <a:ext uri="{63B3BB69-23CF-44E3-9099-C40C66FF867C}">
                  <a14:compatExt spid="_x0000_s11548"/>
                </a:ext>
                <a:ext uri="{FF2B5EF4-FFF2-40B4-BE49-F238E27FC236}">
                  <a16:creationId xmlns:a16="http://schemas.microsoft.com/office/drawing/2014/main" id="{00000000-0008-0000-0300-00001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9" name="Object 1309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00000000-0008-0000-0300-00001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1550" name="Object 1310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00000000-0008-0000-0300-00001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1" name="Object 1311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0000000-0008-0000-0300-00001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2" name="Object 1312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00000000-0008-0000-0300-00002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47624</xdr:colOff>
          <xdr:row>133</xdr:row>
          <xdr:rowOff>226217</xdr:rowOff>
        </xdr:from>
        <xdr:to>
          <xdr:col>13</xdr:col>
          <xdr:colOff>809623</xdr:colOff>
          <xdr:row>146</xdr:row>
          <xdr:rowOff>35717</xdr:rowOff>
        </xdr:to>
        <xdr:sp macro="" textlink="">
          <xdr:nvSpPr>
            <xdr:cNvPr id="11560" name="XLfitChart2D K137" hidden="1">
              <a:extLst>
                <a:ext uri="{63B3BB69-23CF-44E3-9099-C40C66FF867C}">
                  <a14:compatExt spid="_x0000_s11560"/>
                </a:ext>
                <a:ext uri="{FF2B5EF4-FFF2-40B4-BE49-F238E27FC236}">
                  <a16:creationId xmlns:a16="http://schemas.microsoft.com/office/drawing/2014/main" id="{00000000-0008-0000-0300-00002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0</xdr:col>
      <xdr:colOff>1666875</xdr:colOff>
      <xdr:row>5</xdr:row>
      <xdr:rowOff>74295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781050"/>
          <a:ext cx="1666875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XLfit4.xla" TargetMode="External"/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image" Target="../media/image6.emf"/><Relationship Id="rId324" Type="http://schemas.openxmlformats.org/officeDocument/2006/relationships/oleObject" Target="../embeddings/oleObject307.bin"/><Relationship Id="rId531" Type="http://schemas.openxmlformats.org/officeDocument/2006/relationships/oleObject" Target="../embeddings/oleObject514.bin"/><Relationship Id="rId170" Type="http://schemas.openxmlformats.org/officeDocument/2006/relationships/oleObject" Target="../embeddings/oleObject154.bin"/><Relationship Id="rId268" Type="http://schemas.openxmlformats.org/officeDocument/2006/relationships/oleObject" Target="../embeddings/oleObject252.bin"/><Relationship Id="rId475" Type="http://schemas.openxmlformats.org/officeDocument/2006/relationships/oleObject" Target="../embeddings/oleObject458.bin"/><Relationship Id="rId32" Type="http://schemas.openxmlformats.org/officeDocument/2006/relationships/oleObject" Target="../embeddings/oleObject24.bin"/><Relationship Id="rId128" Type="http://schemas.openxmlformats.org/officeDocument/2006/relationships/oleObject" Target="../embeddings/oleObject120.bin"/><Relationship Id="rId335" Type="http://schemas.openxmlformats.org/officeDocument/2006/relationships/oleObject" Target="../embeddings/oleObject318.bin"/><Relationship Id="rId542" Type="http://schemas.openxmlformats.org/officeDocument/2006/relationships/oleObject" Target="../embeddings/oleObject525.bin"/><Relationship Id="rId181" Type="http://schemas.openxmlformats.org/officeDocument/2006/relationships/oleObject" Target="../embeddings/oleObject165.bin"/><Relationship Id="rId402" Type="http://schemas.openxmlformats.org/officeDocument/2006/relationships/oleObject" Target="../embeddings/oleObject385.bin"/><Relationship Id="rId279" Type="http://schemas.openxmlformats.org/officeDocument/2006/relationships/oleObject" Target="../embeddings/oleObject263.bin"/><Relationship Id="rId486" Type="http://schemas.openxmlformats.org/officeDocument/2006/relationships/oleObject" Target="../embeddings/oleObject469.bin"/><Relationship Id="rId43" Type="http://schemas.openxmlformats.org/officeDocument/2006/relationships/oleObject" Target="../embeddings/oleObject35.bin"/><Relationship Id="rId139" Type="http://schemas.openxmlformats.org/officeDocument/2006/relationships/oleObject" Target="../embeddings/oleObject131.bin"/><Relationship Id="rId346" Type="http://schemas.openxmlformats.org/officeDocument/2006/relationships/oleObject" Target="../embeddings/oleObject329.bin"/><Relationship Id="rId553" Type="http://schemas.openxmlformats.org/officeDocument/2006/relationships/oleObject" Target="../embeddings/oleObject536.bin"/><Relationship Id="rId192" Type="http://schemas.openxmlformats.org/officeDocument/2006/relationships/oleObject" Target="../embeddings/oleObject176.bin"/><Relationship Id="rId206" Type="http://schemas.openxmlformats.org/officeDocument/2006/relationships/oleObject" Target="../embeddings/oleObject190.bin"/><Relationship Id="rId413" Type="http://schemas.openxmlformats.org/officeDocument/2006/relationships/oleObject" Target="../embeddings/oleObject396.bin"/><Relationship Id="rId497" Type="http://schemas.openxmlformats.org/officeDocument/2006/relationships/oleObject" Target="../embeddings/oleObject480.bin"/><Relationship Id="rId620" Type="http://schemas.openxmlformats.org/officeDocument/2006/relationships/oleObject" Target="../embeddings/oleObject602.bin"/><Relationship Id="rId357" Type="http://schemas.openxmlformats.org/officeDocument/2006/relationships/oleObject" Target="../embeddings/oleObject340.bin"/><Relationship Id="rId54" Type="http://schemas.openxmlformats.org/officeDocument/2006/relationships/oleObject" Target="../embeddings/oleObject46.bin"/><Relationship Id="rId217" Type="http://schemas.openxmlformats.org/officeDocument/2006/relationships/oleObject" Target="../embeddings/oleObject201.bin"/><Relationship Id="rId564" Type="http://schemas.openxmlformats.org/officeDocument/2006/relationships/oleObject" Target="../embeddings/oleObject547.bin"/><Relationship Id="rId424" Type="http://schemas.openxmlformats.org/officeDocument/2006/relationships/oleObject" Target="../embeddings/oleObject407.bin"/><Relationship Id="rId270" Type="http://schemas.openxmlformats.org/officeDocument/2006/relationships/oleObject" Target="../embeddings/oleObject254.bin"/><Relationship Id="rId65" Type="http://schemas.openxmlformats.org/officeDocument/2006/relationships/oleObject" Target="../embeddings/oleObject57.bin"/><Relationship Id="rId130" Type="http://schemas.openxmlformats.org/officeDocument/2006/relationships/oleObject" Target="../embeddings/oleObject122.bin"/><Relationship Id="rId368" Type="http://schemas.openxmlformats.org/officeDocument/2006/relationships/oleObject" Target="../embeddings/oleObject351.bin"/><Relationship Id="rId575" Type="http://schemas.openxmlformats.org/officeDocument/2006/relationships/oleObject" Target="../embeddings/oleObject557.bin"/><Relationship Id="rId228" Type="http://schemas.openxmlformats.org/officeDocument/2006/relationships/oleObject" Target="../embeddings/oleObject212.bin"/><Relationship Id="rId435" Type="http://schemas.openxmlformats.org/officeDocument/2006/relationships/oleObject" Target="../embeddings/oleObject418.bin"/><Relationship Id="rId281" Type="http://schemas.openxmlformats.org/officeDocument/2006/relationships/oleObject" Target="../embeddings/oleObject265.bin"/><Relationship Id="rId502" Type="http://schemas.openxmlformats.org/officeDocument/2006/relationships/oleObject" Target="../embeddings/oleObject485.bin"/><Relationship Id="rId76" Type="http://schemas.openxmlformats.org/officeDocument/2006/relationships/oleObject" Target="../embeddings/oleObject68.bin"/><Relationship Id="rId141" Type="http://schemas.openxmlformats.org/officeDocument/2006/relationships/oleObject" Target="../embeddings/oleObject133.bin"/><Relationship Id="rId379" Type="http://schemas.openxmlformats.org/officeDocument/2006/relationships/oleObject" Target="../embeddings/oleObject362.bin"/><Relationship Id="rId586" Type="http://schemas.openxmlformats.org/officeDocument/2006/relationships/oleObject" Target="../embeddings/oleObject568.bin"/><Relationship Id="rId7" Type="http://schemas.openxmlformats.org/officeDocument/2006/relationships/oleObject" Target="../embeddings/oleObject2.bin"/><Relationship Id="rId239" Type="http://schemas.openxmlformats.org/officeDocument/2006/relationships/oleObject" Target="../embeddings/oleObject223.bin"/><Relationship Id="rId446" Type="http://schemas.openxmlformats.org/officeDocument/2006/relationships/oleObject" Target="../embeddings/oleObject429.bin"/><Relationship Id="rId292" Type="http://schemas.openxmlformats.org/officeDocument/2006/relationships/oleObject" Target="../embeddings/oleObject276.bin"/><Relationship Id="rId306" Type="http://schemas.openxmlformats.org/officeDocument/2006/relationships/oleObject" Target="../embeddings/oleObject290.bin"/><Relationship Id="rId87" Type="http://schemas.openxmlformats.org/officeDocument/2006/relationships/oleObject" Target="../embeddings/oleObject79.bin"/><Relationship Id="rId513" Type="http://schemas.openxmlformats.org/officeDocument/2006/relationships/oleObject" Target="../embeddings/oleObject496.bin"/><Relationship Id="rId597" Type="http://schemas.openxmlformats.org/officeDocument/2006/relationships/oleObject" Target="../embeddings/oleObject579.bin"/><Relationship Id="rId152" Type="http://schemas.openxmlformats.org/officeDocument/2006/relationships/oleObject" Target="../embeddings/oleObject144.bin"/><Relationship Id="rId457" Type="http://schemas.openxmlformats.org/officeDocument/2006/relationships/oleObject" Target="../embeddings/oleObject440.bin"/><Relationship Id="rId14" Type="http://schemas.openxmlformats.org/officeDocument/2006/relationships/oleObject" Target="../embeddings/oleObject7.bin"/><Relationship Id="rId317" Type="http://schemas.openxmlformats.org/officeDocument/2006/relationships/oleObject" Target="../embeddings/oleObject300.bin"/><Relationship Id="rId524" Type="http://schemas.openxmlformats.org/officeDocument/2006/relationships/oleObject" Target="../embeddings/oleObject507.bin"/><Relationship Id="rId98" Type="http://schemas.openxmlformats.org/officeDocument/2006/relationships/oleObject" Target="../embeddings/oleObject90.bin"/><Relationship Id="rId163" Type="http://schemas.openxmlformats.org/officeDocument/2006/relationships/image" Target="../media/image12.emf"/><Relationship Id="rId370" Type="http://schemas.openxmlformats.org/officeDocument/2006/relationships/oleObject" Target="../embeddings/oleObject353.bin"/><Relationship Id="rId230" Type="http://schemas.openxmlformats.org/officeDocument/2006/relationships/oleObject" Target="../embeddings/oleObject214.bin"/><Relationship Id="rId468" Type="http://schemas.openxmlformats.org/officeDocument/2006/relationships/oleObject" Target="../embeddings/oleObject451.bin"/><Relationship Id="rId25" Type="http://schemas.openxmlformats.org/officeDocument/2006/relationships/oleObject" Target="../embeddings/oleObject17.bin"/><Relationship Id="rId328" Type="http://schemas.openxmlformats.org/officeDocument/2006/relationships/oleObject" Target="../embeddings/oleObject311.bin"/><Relationship Id="rId535" Type="http://schemas.openxmlformats.org/officeDocument/2006/relationships/oleObject" Target="../embeddings/oleObject518.bin"/><Relationship Id="rId174" Type="http://schemas.openxmlformats.org/officeDocument/2006/relationships/oleObject" Target="../embeddings/oleObject158.bin"/><Relationship Id="rId381" Type="http://schemas.openxmlformats.org/officeDocument/2006/relationships/oleObject" Target="../embeddings/oleObject364.bin"/><Relationship Id="rId602" Type="http://schemas.openxmlformats.org/officeDocument/2006/relationships/oleObject" Target="../embeddings/oleObject584.bin"/><Relationship Id="rId241" Type="http://schemas.openxmlformats.org/officeDocument/2006/relationships/oleObject" Target="../embeddings/oleObject225.bin"/><Relationship Id="rId479" Type="http://schemas.openxmlformats.org/officeDocument/2006/relationships/oleObject" Target="../embeddings/oleObject462.bin"/><Relationship Id="rId36" Type="http://schemas.openxmlformats.org/officeDocument/2006/relationships/oleObject" Target="../embeddings/oleObject28.bin"/><Relationship Id="rId283" Type="http://schemas.openxmlformats.org/officeDocument/2006/relationships/oleObject" Target="../embeddings/oleObject267.bin"/><Relationship Id="rId339" Type="http://schemas.openxmlformats.org/officeDocument/2006/relationships/oleObject" Target="../embeddings/oleObject322.bin"/><Relationship Id="rId490" Type="http://schemas.openxmlformats.org/officeDocument/2006/relationships/oleObject" Target="../embeddings/oleObject473.bin"/><Relationship Id="rId504" Type="http://schemas.openxmlformats.org/officeDocument/2006/relationships/oleObject" Target="../embeddings/oleObject487.bin"/><Relationship Id="rId546" Type="http://schemas.openxmlformats.org/officeDocument/2006/relationships/oleObject" Target="../embeddings/oleObject529.bin"/><Relationship Id="rId78" Type="http://schemas.openxmlformats.org/officeDocument/2006/relationships/oleObject" Target="../embeddings/oleObject70.bin"/><Relationship Id="rId101" Type="http://schemas.openxmlformats.org/officeDocument/2006/relationships/oleObject" Target="../embeddings/oleObject93.bin"/><Relationship Id="rId143" Type="http://schemas.openxmlformats.org/officeDocument/2006/relationships/oleObject" Target="../embeddings/oleObject135.bin"/><Relationship Id="rId185" Type="http://schemas.openxmlformats.org/officeDocument/2006/relationships/oleObject" Target="../embeddings/oleObject169.bin"/><Relationship Id="rId350" Type="http://schemas.openxmlformats.org/officeDocument/2006/relationships/oleObject" Target="../embeddings/oleObject333.bin"/><Relationship Id="rId406" Type="http://schemas.openxmlformats.org/officeDocument/2006/relationships/oleObject" Target="../embeddings/oleObject389.bin"/><Relationship Id="rId588" Type="http://schemas.openxmlformats.org/officeDocument/2006/relationships/oleObject" Target="../embeddings/oleObject570.bin"/><Relationship Id="rId9" Type="http://schemas.openxmlformats.org/officeDocument/2006/relationships/oleObject" Target="../embeddings/oleObject3.bin"/><Relationship Id="rId210" Type="http://schemas.openxmlformats.org/officeDocument/2006/relationships/oleObject" Target="../embeddings/oleObject194.bin"/><Relationship Id="rId392" Type="http://schemas.openxmlformats.org/officeDocument/2006/relationships/oleObject" Target="../embeddings/oleObject375.bin"/><Relationship Id="rId448" Type="http://schemas.openxmlformats.org/officeDocument/2006/relationships/oleObject" Target="../embeddings/oleObject431.bin"/><Relationship Id="rId613" Type="http://schemas.openxmlformats.org/officeDocument/2006/relationships/oleObject" Target="../embeddings/oleObject595.bin"/><Relationship Id="rId252" Type="http://schemas.openxmlformats.org/officeDocument/2006/relationships/oleObject" Target="../embeddings/oleObject236.bin"/><Relationship Id="rId294" Type="http://schemas.openxmlformats.org/officeDocument/2006/relationships/oleObject" Target="../embeddings/oleObject278.bin"/><Relationship Id="rId308" Type="http://schemas.openxmlformats.org/officeDocument/2006/relationships/oleObject" Target="../embeddings/oleObject292.bin"/><Relationship Id="rId515" Type="http://schemas.openxmlformats.org/officeDocument/2006/relationships/oleObject" Target="../embeddings/oleObject498.bin"/><Relationship Id="rId47" Type="http://schemas.openxmlformats.org/officeDocument/2006/relationships/oleObject" Target="../embeddings/oleObject39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54" Type="http://schemas.openxmlformats.org/officeDocument/2006/relationships/oleObject" Target="../embeddings/oleObject145.bin"/><Relationship Id="rId361" Type="http://schemas.openxmlformats.org/officeDocument/2006/relationships/oleObject" Target="../embeddings/oleObject344.bin"/><Relationship Id="rId557" Type="http://schemas.openxmlformats.org/officeDocument/2006/relationships/oleObject" Target="../embeddings/oleObject540.bin"/><Relationship Id="rId599" Type="http://schemas.openxmlformats.org/officeDocument/2006/relationships/oleObject" Target="../embeddings/oleObject581.bin"/><Relationship Id="rId196" Type="http://schemas.openxmlformats.org/officeDocument/2006/relationships/oleObject" Target="../embeddings/oleObject180.bin"/><Relationship Id="rId417" Type="http://schemas.openxmlformats.org/officeDocument/2006/relationships/oleObject" Target="../embeddings/oleObject400.bin"/><Relationship Id="rId459" Type="http://schemas.openxmlformats.org/officeDocument/2006/relationships/oleObject" Target="../embeddings/oleObject442.bin"/><Relationship Id="rId624" Type="http://schemas.openxmlformats.org/officeDocument/2006/relationships/image" Target="../media/image17.emf"/><Relationship Id="rId16" Type="http://schemas.openxmlformats.org/officeDocument/2006/relationships/oleObject" Target="../embeddings/oleObject9.bin"/><Relationship Id="rId221" Type="http://schemas.openxmlformats.org/officeDocument/2006/relationships/oleObject" Target="../embeddings/oleObject205.bin"/><Relationship Id="rId263" Type="http://schemas.openxmlformats.org/officeDocument/2006/relationships/oleObject" Target="../embeddings/oleObject247.bin"/><Relationship Id="rId319" Type="http://schemas.openxmlformats.org/officeDocument/2006/relationships/oleObject" Target="../embeddings/oleObject302.bin"/><Relationship Id="rId470" Type="http://schemas.openxmlformats.org/officeDocument/2006/relationships/oleObject" Target="../embeddings/oleObject453.bin"/><Relationship Id="rId526" Type="http://schemas.openxmlformats.org/officeDocument/2006/relationships/oleObject" Target="../embeddings/oleObject509.bin"/><Relationship Id="rId58" Type="http://schemas.openxmlformats.org/officeDocument/2006/relationships/oleObject" Target="../embeddings/oleObject50.bin"/><Relationship Id="rId123" Type="http://schemas.openxmlformats.org/officeDocument/2006/relationships/oleObject" Target="../embeddings/oleObject115.bin"/><Relationship Id="rId330" Type="http://schemas.openxmlformats.org/officeDocument/2006/relationships/oleObject" Target="../embeddings/oleObject313.bin"/><Relationship Id="rId568" Type="http://schemas.openxmlformats.org/officeDocument/2006/relationships/oleObject" Target="../embeddings/oleObject551.bin"/><Relationship Id="rId165" Type="http://schemas.openxmlformats.org/officeDocument/2006/relationships/image" Target="../media/image13.emf"/><Relationship Id="rId372" Type="http://schemas.openxmlformats.org/officeDocument/2006/relationships/oleObject" Target="../embeddings/oleObject355.bin"/><Relationship Id="rId428" Type="http://schemas.openxmlformats.org/officeDocument/2006/relationships/oleObject" Target="../embeddings/oleObject411.bin"/><Relationship Id="rId232" Type="http://schemas.openxmlformats.org/officeDocument/2006/relationships/oleObject" Target="../embeddings/oleObject216.bin"/><Relationship Id="rId274" Type="http://schemas.openxmlformats.org/officeDocument/2006/relationships/oleObject" Target="../embeddings/oleObject258.bin"/><Relationship Id="rId481" Type="http://schemas.openxmlformats.org/officeDocument/2006/relationships/oleObject" Target="../embeddings/oleObject464.bin"/><Relationship Id="rId27" Type="http://schemas.openxmlformats.org/officeDocument/2006/relationships/oleObject" Target="../embeddings/oleObject19.bin"/><Relationship Id="rId69" Type="http://schemas.openxmlformats.org/officeDocument/2006/relationships/oleObject" Target="../embeddings/oleObject61.bin"/><Relationship Id="rId134" Type="http://schemas.openxmlformats.org/officeDocument/2006/relationships/oleObject" Target="../embeddings/oleObject126.bin"/><Relationship Id="rId537" Type="http://schemas.openxmlformats.org/officeDocument/2006/relationships/oleObject" Target="../embeddings/oleObject520.bin"/><Relationship Id="rId579" Type="http://schemas.openxmlformats.org/officeDocument/2006/relationships/oleObject" Target="../embeddings/oleObject561.bin"/><Relationship Id="rId80" Type="http://schemas.openxmlformats.org/officeDocument/2006/relationships/oleObject" Target="../embeddings/oleObject72.bin"/><Relationship Id="rId176" Type="http://schemas.openxmlformats.org/officeDocument/2006/relationships/oleObject" Target="../embeddings/oleObject160.bin"/><Relationship Id="rId341" Type="http://schemas.openxmlformats.org/officeDocument/2006/relationships/oleObject" Target="../embeddings/oleObject324.bin"/><Relationship Id="rId383" Type="http://schemas.openxmlformats.org/officeDocument/2006/relationships/oleObject" Target="../embeddings/oleObject366.bin"/><Relationship Id="rId439" Type="http://schemas.openxmlformats.org/officeDocument/2006/relationships/oleObject" Target="../embeddings/oleObject422.bin"/><Relationship Id="rId590" Type="http://schemas.openxmlformats.org/officeDocument/2006/relationships/oleObject" Target="../embeddings/oleObject572.bin"/><Relationship Id="rId604" Type="http://schemas.openxmlformats.org/officeDocument/2006/relationships/oleObject" Target="../embeddings/oleObject586.bin"/><Relationship Id="rId201" Type="http://schemas.openxmlformats.org/officeDocument/2006/relationships/oleObject" Target="../embeddings/oleObject185.bin"/><Relationship Id="rId243" Type="http://schemas.openxmlformats.org/officeDocument/2006/relationships/oleObject" Target="../embeddings/oleObject227.bin"/><Relationship Id="rId285" Type="http://schemas.openxmlformats.org/officeDocument/2006/relationships/oleObject" Target="../embeddings/oleObject269.bin"/><Relationship Id="rId450" Type="http://schemas.openxmlformats.org/officeDocument/2006/relationships/oleObject" Target="../embeddings/oleObject433.bin"/><Relationship Id="rId506" Type="http://schemas.openxmlformats.org/officeDocument/2006/relationships/oleObject" Target="../embeddings/oleObject489.bin"/><Relationship Id="rId38" Type="http://schemas.openxmlformats.org/officeDocument/2006/relationships/oleObject" Target="../embeddings/oleObject30.bin"/><Relationship Id="rId103" Type="http://schemas.openxmlformats.org/officeDocument/2006/relationships/oleObject" Target="../embeddings/oleObject95.bin"/><Relationship Id="rId310" Type="http://schemas.openxmlformats.org/officeDocument/2006/relationships/image" Target="../media/image15.emf"/><Relationship Id="rId492" Type="http://schemas.openxmlformats.org/officeDocument/2006/relationships/oleObject" Target="../embeddings/oleObject475.bin"/><Relationship Id="rId548" Type="http://schemas.openxmlformats.org/officeDocument/2006/relationships/oleObject" Target="../embeddings/oleObject531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87" Type="http://schemas.openxmlformats.org/officeDocument/2006/relationships/oleObject" Target="../embeddings/oleObject171.bin"/><Relationship Id="rId352" Type="http://schemas.openxmlformats.org/officeDocument/2006/relationships/oleObject" Target="../embeddings/oleObject335.bin"/><Relationship Id="rId394" Type="http://schemas.openxmlformats.org/officeDocument/2006/relationships/oleObject" Target="../embeddings/oleObject377.bin"/><Relationship Id="rId408" Type="http://schemas.openxmlformats.org/officeDocument/2006/relationships/oleObject" Target="../embeddings/oleObject391.bin"/><Relationship Id="rId615" Type="http://schemas.openxmlformats.org/officeDocument/2006/relationships/oleObject" Target="../embeddings/oleObject597.bin"/><Relationship Id="rId212" Type="http://schemas.openxmlformats.org/officeDocument/2006/relationships/oleObject" Target="../embeddings/oleObject196.bin"/><Relationship Id="rId254" Type="http://schemas.openxmlformats.org/officeDocument/2006/relationships/oleObject" Target="../embeddings/oleObject238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96" Type="http://schemas.openxmlformats.org/officeDocument/2006/relationships/oleObject" Target="../embeddings/oleObject280.bin"/><Relationship Id="rId461" Type="http://schemas.openxmlformats.org/officeDocument/2006/relationships/oleObject" Target="../embeddings/oleObject444.bin"/><Relationship Id="rId517" Type="http://schemas.openxmlformats.org/officeDocument/2006/relationships/oleObject" Target="../embeddings/oleObject500.bin"/><Relationship Id="rId559" Type="http://schemas.openxmlformats.org/officeDocument/2006/relationships/oleObject" Target="../embeddings/oleObject542.bin"/><Relationship Id="rId60" Type="http://schemas.openxmlformats.org/officeDocument/2006/relationships/oleObject" Target="../embeddings/oleObject52.bin"/><Relationship Id="rId156" Type="http://schemas.openxmlformats.org/officeDocument/2006/relationships/oleObject" Target="../embeddings/oleObject146.bin"/><Relationship Id="rId198" Type="http://schemas.openxmlformats.org/officeDocument/2006/relationships/oleObject" Target="../embeddings/oleObject182.bin"/><Relationship Id="rId321" Type="http://schemas.openxmlformats.org/officeDocument/2006/relationships/oleObject" Target="../embeddings/oleObject304.bin"/><Relationship Id="rId363" Type="http://schemas.openxmlformats.org/officeDocument/2006/relationships/oleObject" Target="../embeddings/oleObject346.bin"/><Relationship Id="rId419" Type="http://schemas.openxmlformats.org/officeDocument/2006/relationships/oleObject" Target="../embeddings/oleObject402.bin"/><Relationship Id="rId570" Type="http://schemas.openxmlformats.org/officeDocument/2006/relationships/oleObject" Target="../embeddings/oleObject553.bin"/><Relationship Id="rId223" Type="http://schemas.openxmlformats.org/officeDocument/2006/relationships/oleObject" Target="../embeddings/oleObject207.bin"/><Relationship Id="rId430" Type="http://schemas.openxmlformats.org/officeDocument/2006/relationships/oleObject" Target="../embeddings/oleObject413.bin"/><Relationship Id="rId18" Type="http://schemas.openxmlformats.org/officeDocument/2006/relationships/oleObject" Target="../embeddings/oleObject11.bin"/><Relationship Id="rId265" Type="http://schemas.openxmlformats.org/officeDocument/2006/relationships/oleObject" Target="../embeddings/oleObject249.bin"/><Relationship Id="rId472" Type="http://schemas.openxmlformats.org/officeDocument/2006/relationships/oleObject" Target="../embeddings/oleObject455.bin"/><Relationship Id="rId528" Type="http://schemas.openxmlformats.org/officeDocument/2006/relationships/oleObject" Target="../embeddings/oleObject511.bin"/><Relationship Id="rId125" Type="http://schemas.openxmlformats.org/officeDocument/2006/relationships/oleObject" Target="../embeddings/oleObject117.bin"/><Relationship Id="rId167" Type="http://schemas.openxmlformats.org/officeDocument/2006/relationships/oleObject" Target="../embeddings/oleObject152.bin"/><Relationship Id="rId332" Type="http://schemas.openxmlformats.org/officeDocument/2006/relationships/oleObject" Target="../embeddings/oleObject315.bin"/><Relationship Id="rId374" Type="http://schemas.openxmlformats.org/officeDocument/2006/relationships/oleObject" Target="../embeddings/oleObject357.bin"/><Relationship Id="rId581" Type="http://schemas.openxmlformats.org/officeDocument/2006/relationships/oleObject" Target="../embeddings/oleObject563.bin"/><Relationship Id="rId71" Type="http://schemas.openxmlformats.org/officeDocument/2006/relationships/oleObject" Target="../embeddings/oleObject63.bin"/><Relationship Id="rId234" Type="http://schemas.openxmlformats.org/officeDocument/2006/relationships/oleObject" Target="../embeddings/oleObject218.bin"/><Relationship Id="rId2" Type="http://schemas.openxmlformats.org/officeDocument/2006/relationships/drawing" Target="../drawings/drawing2.xml"/><Relationship Id="rId29" Type="http://schemas.openxmlformats.org/officeDocument/2006/relationships/oleObject" Target="../embeddings/oleObject21.bin"/><Relationship Id="rId276" Type="http://schemas.openxmlformats.org/officeDocument/2006/relationships/oleObject" Target="../embeddings/oleObject260.bin"/><Relationship Id="rId441" Type="http://schemas.openxmlformats.org/officeDocument/2006/relationships/oleObject" Target="../embeddings/oleObject424.bin"/><Relationship Id="rId483" Type="http://schemas.openxmlformats.org/officeDocument/2006/relationships/oleObject" Target="../embeddings/oleObject466.bin"/><Relationship Id="rId539" Type="http://schemas.openxmlformats.org/officeDocument/2006/relationships/oleObject" Target="../embeddings/oleObject522.bin"/><Relationship Id="rId40" Type="http://schemas.openxmlformats.org/officeDocument/2006/relationships/oleObject" Target="../embeddings/oleObject32.bin"/><Relationship Id="rId136" Type="http://schemas.openxmlformats.org/officeDocument/2006/relationships/oleObject" Target="../embeddings/oleObject128.bin"/><Relationship Id="rId178" Type="http://schemas.openxmlformats.org/officeDocument/2006/relationships/oleObject" Target="../embeddings/oleObject162.bin"/><Relationship Id="rId301" Type="http://schemas.openxmlformats.org/officeDocument/2006/relationships/oleObject" Target="../embeddings/oleObject285.bin"/><Relationship Id="rId343" Type="http://schemas.openxmlformats.org/officeDocument/2006/relationships/oleObject" Target="../embeddings/oleObject326.bin"/><Relationship Id="rId550" Type="http://schemas.openxmlformats.org/officeDocument/2006/relationships/oleObject" Target="../embeddings/oleObject533.bin"/><Relationship Id="rId82" Type="http://schemas.openxmlformats.org/officeDocument/2006/relationships/oleObject" Target="../embeddings/oleObject74.bin"/><Relationship Id="rId203" Type="http://schemas.openxmlformats.org/officeDocument/2006/relationships/oleObject" Target="../embeddings/oleObject187.bin"/><Relationship Id="rId385" Type="http://schemas.openxmlformats.org/officeDocument/2006/relationships/oleObject" Target="../embeddings/oleObject368.bin"/><Relationship Id="rId592" Type="http://schemas.openxmlformats.org/officeDocument/2006/relationships/oleObject" Target="../embeddings/oleObject574.bin"/><Relationship Id="rId606" Type="http://schemas.openxmlformats.org/officeDocument/2006/relationships/oleObject" Target="../embeddings/oleObject588.bin"/><Relationship Id="rId245" Type="http://schemas.openxmlformats.org/officeDocument/2006/relationships/oleObject" Target="../embeddings/oleObject229.bin"/><Relationship Id="rId287" Type="http://schemas.openxmlformats.org/officeDocument/2006/relationships/oleObject" Target="../embeddings/oleObject271.bin"/><Relationship Id="rId410" Type="http://schemas.openxmlformats.org/officeDocument/2006/relationships/oleObject" Target="../embeddings/oleObject393.bin"/><Relationship Id="rId452" Type="http://schemas.openxmlformats.org/officeDocument/2006/relationships/oleObject" Target="../embeddings/oleObject435.bin"/><Relationship Id="rId494" Type="http://schemas.openxmlformats.org/officeDocument/2006/relationships/oleObject" Target="../embeddings/oleObject477.bin"/><Relationship Id="rId508" Type="http://schemas.openxmlformats.org/officeDocument/2006/relationships/oleObject" Target="../embeddings/oleObject491.bin"/><Relationship Id="rId105" Type="http://schemas.openxmlformats.org/officeDocument/2006/relationships/oleObject" Target="../embeddings/oleObject97.bin"/><Relationship Id="rId147" Type="http://schemas.openxmlformats.org/officeDocument/2006/relationships/oleObject" Target="../embeddings/oleObject139.bin"/><Relationship Id="rId312" Type="http://schemas.openxmlformats.org/officeDocument/2006/relationships/oleObject" Target="../embeddings/oleObject295.bin"/><Relationship Id="rId354" Type="http://schemas.openxmlformats.org/officeDocument/2006/relationships/oleObject" Target="../embeddings/oleObject337.bin"/><Relationship Id="rId51" Type="http://schemas.openxmlformats.org/officeDocument/2006/relationships/oleObject" Target="../embeddings/oleObject43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73.bin"/><Relationship Id="rId396" Type="http://schemas.openxmlformats.org/officeDocument/2006/relationships/oleObject" Target="../embeddings/oleObject379.bin"/><Relationship Id="rId561" Type="http://schemas.openxmlformats.org/officeDocument/2006/relationships/oleObject" Target="../embeddings/oleObject544.bin"/><Relationship Id="rId617" Type="http://schemas.openxmlformats.org/officeDocument/2006/relationships/oleObject" Target="../embeddings/oleObject599.bin"/><Relationship Id="rId214" Type="http://schemas.openxmlformats.org/officeDocument/2006/relationships/oleObject" Target="../embeddings/oleObject198.bin"/><Relationship Id="rId256" Type="http://schemas.openxmlformats.org/officeDocument/2006/relationships/oleObject" Target="../embeddings/oleObject240.bin"/><Relationship Id="rId298" Type="http://schemas.openxmlformats.org/officeDocument/2006/relationships/oleObject" Target="../embeddings/oleObject282.bin"/><Relationship Id="rId421" Type="http://schemas.openxmlformats.org/officeDocument/2006/relationships/oleObject" Target="../embeddings/oleObject404.bin"/><Relationship Id="rId463" Type="http://schemas.openxmlformats.org/officeDocument/2006/relationships/oleObject" Target="../embeddings/oleObject446.bin"/><Relationship Id="rId519" Type="http://schemas.openxmlformats.org/officeDocument/2006/relationships/oleObject" Target="../embeddings/oleObject502.bin"/><Relationship Id="rId116" Type="http://schemas.openxmlformats.org/officeDocument/2006/relationships/oleObject" Target="../embeddings/oleObject108.bin"/><Relationship Id="rId158" Type="http://schemas.openxmlformats.org/officeDocument/2006/relationships/oleObject" Target="../embeddings/oleObject147.bin"/><Relationship Id="rId323" Type="http://schemas.openxmlformats.org/officeDocument/2006/relationships/oleObject" Target="../embeddings/oleObject306.bin"/><Relationship Id="rId530" Type="http://schemas.openxmlformats.org/officeDocument/2006/relationships/oleObject" Target="../embeddings/oleObject513.bin"/><Relationship Id="rId20" Type="http://schemas.openxmlformats.org/officeDocument/2006/relationships/oleObject" Target="../embeddings/oleObject13.bin"/><Relationship Id="rId62" Type="http://schemas.openxmlformats.org/officeDocument/2006/relationships/oleObject" Target="../embeddings/oleObject54.bin"/><Relationship Id="rId365" Type="http://schemas.openxmlformats.org/officeDocument/2006/relationships/oleObject" Target="../embeddings/oleObject348.bin"/><Relationship Id="rId572" Type="http://schemas.openxmlformats.org/officeDocument/2006/relationships/oleObject" Target="../embeddings/oleObject554.bin"/><Relationship Id="rId225" Type="http://schemas.openxmlformats.org/officeDocument/2006/relationships/oleObject" Target="../embeddings/oleObject209.bin"/><Relationship Id="rId267" Type="http://schemas.openxmlformats.org/officeDocument/2006/relationships/oleObject" Target="../embeddings/oleObject251.bin"/><Relationship Id="rId432" Type="http://schemas.openxmlformats.org/officeDocument/2006/relationships/oleObject" Target="../embeddings/oleObject415.bin"/><Relationship Id="rId474" Type="http://schemas.openxmlformats.org/officeDocument/2006/relationships/oleObject" Target="../embeddings/oleObject457.bin"/><Relationship Id="rId127" Type="http://schemas.openxmlformats.org/officeDocument/2006/relationships/oleObject" Target="../embeddings/oleObject119.bin"/><Relationship Id="rId31" Type="http://schemas.openxmlformats.org/officeDocument/2006/relationships/oleObject" Target="../embeddings/oleObject23.bin"/><Relationship Id="rId73" Type="http://schemas.openxmlformats.org/officeDocument/2006/relationships/oleObject" Target="../embeddings/oleObject65.bin"/><Relationship Id="rId169" Type="http://schemas.openxmlformats.org/officeDocument/2006/relationships/oleObject" Target="../embeddings/oleObject153.bin"/><Relationship Id="rId334" Type="http://schemas.openxmlformats.org/officeDocument/2006/relationships/oleObject" Target="../embeddings/oleObject317.bin"/><Relationship Id="rId376" Type="http://schemas.openxmlformats.org/officeDocument/2006/relationships/oleObject" Target="../embeddings/oleObject359.bin"/><Relationship Id="rId541" Type="http://schemas.openxmlformats.org/officeDocument/2006/relationships/oleObject" Target="../embeddings/oleObject524.bin"/><Relationship Id="rId583" Type="http://schemas.openxmlformats.org/officeDocument/2006/relationships/oleObject" Target="../embeddings/oleObject565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64.bin"/><Relationship Id="rId236" Type="http://schemas.openxmlformats.org/officeDocument/2006/relationships/oleObject" Target="../embeddings/oleObject220.bin"/><Relationship Id="rId278" Type="http://schemas.openxmlformats.org/officeDocument/2006/relationships/oleObject" Target="../embeddings/oleObject262.bin"/><Relationship Id="rId401" Type="http://schemas.openxmlformats.org/officeDocument/2006/relationships/oleObject" Target="../embeddings/oleObject384.bin"/><Relationship Id="rId443" Type="http://schemas.openxmlformats.org/officeDocument/2006/relationships/oleObject" Target="../embeddings/oleObject426.bin"/><Relationship Id="rId303" Type="http://schemas.openxmlformats.org/officeDocument/2006/relationships/oleObject" Target="../embeddings/oleObject287.bin"/><Relationship Id="rId485" Type="http://schemas.openxmlformats.org/officeDocument/2006/relationships/oleObject" Target="../embeddings/oleObject46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345" Type="http://schemas.openxmlformats.org/officeDocument/2006/relationships/oleObject" Target="../embeddings/oleObject328.bin"/><Relationship Id="rId387" Type="http://schemas.openxmlformats.org/officeDocument/2006/relationships/oleObject" Target="../embeddings/oleObject370.bin"/><Relationship Id="rId510" Type="http://schemas.openxmlformats.org/officeDocument/2006/relationships/oleObject" Target="../embeddings/oleObject493.bin"/><Relationship Id="rId552" Type="http://schemas.openxmlformats.org/officeDocument/2006/relationships/oleObject" Target="../embeddings/oleObject535.bin"/><Relationship Id="rId594" Type="http://schemas.openxmlformats.org/officeDocument/2006/relationships/oleObject" Target="../embeddings/oleObject576.bin"/><Relationship Id="rId608" Type="http://schemas.openxmlformats.org/officeDocument/2006/relationships/oleObject" Target="../embeddings/oleObject590.bin"/><Relationship Id="rId191" Type="http://schemas.openxmlformats.org/officeDocument/2006/relationships/oleObject" Target="../embeddings/oleObject175.bin"/><Relationship Id="rId205" Type="http://schemas.openxmlformats.org/officeDocument/2006/relationships/oleObject" Target="../embeddings/oleObject189.bin"/><Relationship Id="rId247" Type="http://schemas.openxmlformats.org/officeDocument/2006/relationships/oleObject" Target="../embeddings/oleObject231.bin"/><Relationship Id="rId412" Type="http://schemas.openxmlformats.org/officeDocument/2006/relationships/oleObject" Target="../embeddings/oleObject395.bin"/><Relationship Id="rId107" Type="http://schemas.openxmlformats.org/officeDocument/2006/relationships/oleObject" Target="../embeddings/oleObject99.bin"/><Relationship Id="rId289" Type="http://schemas.openxmlformats.org/officeDocument/2006/relationships/oleObject" Target="../embeddings/oleObject273.bin"/><Relationship Id="rId454" Type="http://schemas.openxmlformats.org/officeDocument/2006/relationships/oleObject" Target="../embeddings/oleObject437.bin"/><Relationship Id="rId496" Type="http://schemas.openxmlformats.org/officeDocument/2006/relationships/oleObject" Target="../embeddings/oleObject479.bin"/><Relationship Id="rId11" Type="http://schemas.openxmlformats.org/officeDocument/2006/relationships/oleObject" Target="../embeddings/oleObject4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Relationship Id="rId314" Type="http://schemas.openxmlformats.org/officeDocument/2006/relationships/oleObject" Target="../embeddings/oleObject297.bin"/><Relationship Id="rId356" Type="http://schemas.openxmlformats.org/officeDocument/2006/relationships/oleObject" Target="../embeddings/oleObject339.bin"/><Relationship Id="rId398" Type="http://schemas.openxmlformats.org/officeDocument/2006/relationships/oleObject" Target="../embeddings/oleObject381.bin"/><Relationship Id="rId521" Type="http://schemas.openxmlformats.org/officeDocument/2006/relationships/oleObject" Target="../embeddings/oleObject504.bin"/><Relationship Id="rId563" Type="http://schemas.openxmlformats.org/officeDocument/2006/relationships/oleObject" Target="../embeddings/oleObject546.bin"/><Relationship Id="rId619" Type="http://schemas.openxmlformats.org/officeDocument/2006/relationships/oleObject" Target="../embeddings/oleObject601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48.bin"/><Relationship Id="rId216" Type="http://schemas.openxmlformats.org/officeDocument/2006/relationships/oleObject" Target="../embeddings/oleObject200.bin"/><Relationship Id="rId423" Type="http://schemas.openxmlformats.org/officeDocument/2006/relationships/oleObject" Target="../embeddings/oleObject406.bin"/><Relationship Id="rId258" Type="http://schemas.openxmlformats.org/officeDocument/2006/relationships/oleObject" Target="../embeddings/oleObject242.bin"/><Relationship Id="rId465" Type="http://schemas.openxmlformats.org/officeDocument/2006/relationships/oleObject" Target="../embeddings/oleObject448.bin"/><Relationship Id="rId22" Type="http://schemas.openxmlformats.org/officeDocument/2006/relationships/oleObject" Target="../embeddings/oleObject14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325" Type="http://schemas.openxmlformats.org/officeDocument/2006/relationships/oleObject" Target="../embeddings/oleObject308.bin"/><Relationship Id="rId367" Type="http://schemas.openxmlformats.org/officeDocument/2006/relationships/oleObject" Target="../embeddings/oleObject350.bin"/><Relationship Id="rId532" Type="http://schemas.openxmlformats.org/officeDocument/2006/relationships/oleObject" Target="../embeddings/oleObject515.bin"/><Relationship Id="rId574" Type="http://schemas.openxmlformats.org/officeDocument/2006/relationships/oleObject" Target="../embeddings/oleObject556.bin"/><Relationship Id="rId171" Type="http://schemas.openxmlformats.org/officeDocument/2006/relationships/oleObject" Target="../embeddings/oleObject155.bin"/><Relationship Id="rId227" Type="http://schemas.openxmlformats.org/officeDocument/2006/relationships/oleObject" Target="../embeddings/oleObject211.bin"/><Relationship Id="rId269" Type="http://schemas.openxmlformats.org/officeDocument/2006/relationships/oleObject" Target="../embeddings/oleObject253.bin"/><Relationship Id="rId434" Type="http://schemas.openxmlformats.org/officeDocument/2006/relationships/oleObject" Target="../embeddings/oleObject417.bin"/><Relationship Id="rId476" Type="http://schemas.openxmlformats.org/officeDocument/2006/relationships/oleObject" Target="../embeddings/oleObject459.bin"/><Relationship Id="rId33" Type="http://schemas.openxmlformats.org/officeDocument/2006/relationships/oleObject" Target="../embeddings/oleObject25.bin"/><Relationship Id="rId129" Type="http://schemas.openxmlformats.org/officeDocument/2006/relationships/oleObject" Target="../embeddings/oleObject121.bin"/><Relationship Id="rId280" Type="http://schemas.openxmlformats.org/officeDocument/2006/relationships/oleObject" Target="../embeddings/oleObject264.bin"/><Relationship Id="rId336" Type="http://schemas.openxmlformats.org/officeDocument/2006/relationships/oleObject" Target="../embeddings/oleObject319.bin"/><Relationship Id="rId501" Type="http://schemas.openxmlformats.org/officeDocument/2006/relationships/oleObject" Target="../embeddings/oleObject484.bin"/><Relationship Id="rId543" Type="http://schemas.openxmlformats.org/officeDocument/2006/relationships/oleObject" Target="../embeddings/oleObject526.bin"/><Relationship Id="rId75" Type="http://schemas.openxmlformats.org/officeDocument/2006/relationships/oleObject" Target="../embeddings/oleObject67.bin"/><Relationship Id="rId140" Type="http://schemas.openxmlformats.org/officeDocument/2006/relationships/oleObject" Target="../embeddings/oleObject132.bin"/><Relationship Id="rId182" Type="http://schemas.openxmlformats.org/officeDocument/2006/relationships/oleObject" Target="../embeddings/oleObject166.bin"/><Relationship Id="rId378" Type="http://schemas.openxmlformats.org/officeDocument/2006/relationships/oleObject" Target="../embeddings/oleObject361.bin"/><Relationship Id="rId403" Type="http://schemas.openxmlformats.org/officeDocument/2006/relationships/oleObject" Target="../embeddings/oleObject386.bin"/><Relationship Id="rId585" Type="http://schemas.openxmlformats.org/officeDocument/2006/relationships/oleObject" Target="../embeddings/oleObject567.bin"/><Relationship Id="rId6" Type="http://schemas.openxmlformats.org/officeDocument/2006/relationships/image" Target="../media/image3.emf"/><Relationship Id="rId238" Type="http://schemas.openxmlformats.org/officeDocument/2006/relationships/oleObject" Target="../embeddings/oleObject222.bin"/><Relationship Id="rId445" Type="http://schemas.openxmlformats.org/officeDocument/2006/relationships/oleObject" Target="../embeddings/oleObject428.bin"/><Relationship Id="rId487" Type="http://schemas.openxmlformats.org/officeDocument/2006/relationships/oleObject" Target="../embeddings/oleObject470.bin"/><Relationship Id="rId610" Type="http://schemas.openxmlformats.org/officeDocument/2006/relationships/oleObject" Target="../embeddings/oleObject592.bin"/><Relationship Id="rId291" Type="http://schemas.openxmlformats.org/officeDocument/2006/relationships/oleObject" Target="../embeddings/oleObject275.bin"/><Relationship Id="rId305" Type="http://schemas.openxmlformats.org/officeDocument/2006/relationships/oleObject" Target="../embeddings/oleObject289.bin"/><Relationship Id="rId347" Type="http://schemas.openxmlformats.org/officeDocument/2006/relationships/oleObject" Target="../embeddings/oleObject330.bin"/><Relationship Id="rId512" Type="http://schemas.openxmlformats.org/officeDocument/2006/relationships/oleObject" Target="../embeddings/oleObject495.bin"/><Relationship Id="rId44" Type="http://schemas.openxmlformats.org/officeDocument/2006/relationships/oleObject" Target="../embeddings/oleObject36.bin"/><Relationship Id="rId86" Type="http://schemas.openxmlformats.org/officeDocument/2006/relationships/oleObject" Target="../embeddings/oleObject78.bin"/><Relationship Id="rId151" Type="http://schemas.openxmlformats.org/officeDocument/2006/relationships/oleObject" Target="../embeddings/oleObject143.bin"/><Relationship Id="rId389" Type="http://schemas.openxmlformats.org/officeDocument/2006/relationships/oleObject" Target="../embeddings/oleObject372.bin"/><Relationship Id="rId554" Type="http://schemas.openxmlformats.org/officeDocument/2006/relationships/oleObject" Target="../embeddings/oleObject537.bin"/><Relationship Id="rId596" Type="http://schemas.openxmlformats.org/officeDocument/2006/relationships/oleObject" Target="../embeddings/oleObject578.bin"/><Relationship Id="rId193" Type="http://schemas.openxmlformats.org/officeDocument/2006/relationships/oleObject" Target="../embeddings/oleObject177.bin"/><Relationship Id="rId207" Type="http://schemas.openxmlformats.org/officeDocument/2006/relationships/oleObject" Target="../embeddings/oleObject191.bin"/><Relationship Id="rId249" Type="http://schemas.openxmlformats.org/officeDocument/2006/relationships/oleObject" Target="../embeddings/oleObject233.bin"/><Relationship Id="rId414" Type="http://schemas.openxmlformats.org/officeDocument/2006/relationships/oleObject" Target="../embeddings/oleObject397.bin"/><Relationship Id="rId456" Type="http://schemas.openxmlformats.org/officeDocument/2006/relationships/oleObject" Target="../embeddings/oleObject439.bin"/><Relationship Id="rId498" Type="http://schemas.openxmlformats.org/officeDocument/2006/relationships/oleObject" Target="../embeddings/oleObject481.bin"/><Relationship Id="rId621" Type="http://schemas.openxmlformats.org/officeDocument/2006/relationships/oleObject" Target="../embeddings/oleObject603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44.bin"/><Relationship Id="rId316" Type="http://schemas.openxmlformats.org/officeDocument/2006/relationships/oleObject" Target="../embeddings/oleObject299.bin"/><Relationship Id="rId523" Type="http://schemas.openxmlformats.org/officeDocument/2006/relationships/oleObject" Target="../embeddings/oleObject506.bin"/><Relationship Id="rId55" Type="http://schemas.openxmlformats.org/officeDocument/2006/relationships/oleObject" Target="../embeddings/oleObject47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358" Type="http://schemas.openxmlformats.org/officeDocument/2006/relationships/oleObject" Target="../embeddings/oleObject341.bin"/><Relationship Id="rId565" Type="http://schemas.openxmlformats.org/officeDocument/2006/relationships/oleObject" Target="../embeddings/oleObject548.bin"/><Relationship Id="rId162" Type="http://schemas.openxmlformats.org/officeDocument/2006/relationships/oleObject" Target="../embeddings/oleObject149.bin"/><Relationship Id="rId218" Type="http://schemas.openxmlformats.org/officeDocument/2006/relationships/oleObject" Target="../embeddings/oleObject202.bin"/><Relationship Id="rId425" Type="http://schemas.openxmlformats.org/officeDocument/2006/relationships/oleObject" Target="../embeddings/oleObject408.bin"/><Relationship Id="rId467" Type="http://schemas.openxmlformats.org/officeDocument/2006/relationships/oleObject" Target="../embeddings/oleObject450.bin"/><Relationship Id="rId271" Type="http://schemas.openxmlformats.org/officeDocument/2006/relationships/oleObject" Target="../embeddings/oleObject255.bin"/><Relationship Id="rId24" Type="http://schemas.openxmlformats.org/officeDocument/2006/relationships/oleObject" Target="../embeddings/oleObject16.bin"/><Relationship Id="rId66" Type="http://schemas.openxmlformats.org/officeDocument/2006/relationships/oleObject" Target="../embeddings/oleObject58.bin"/><Relationship Id="rId131" Type="http://schemas.openxmlformats.org/officeDocument/2006/relationships/oleObject" Target="../embeddings/oleObject123.bin"/><Relationship Id="rId327" Type="http://schemas.openxmlformats.org/officeDocument/2006/relationships/oleObject" Target="../embeddings/oleObject310.bin"/><Relationship Id="rId369" Type="http://schemas.openxmlformats.org/officeDocument/2006/relationships/oleObject" Target="../embeddings/oleObject352.bin"/><Relationship Id="rId534" Type="http://schemas.openxmlformats.org/officeDocument/2006/relationships/oleObject" Target="../embeddings/oleObject517.bin"/><Relationship Id="rId576" Type="http://schemas.openxmlformats.org/officeDocument/2006/relationships/oleObject" Target="../embeddings/oleObject558.bin"/><Relationship Id="rId173" Type="http://schemas.openxmlformats.org/officeDocument/2006/relationships/oleObject" Target="../embeddings/oleObject157.bin"/><Relationship Id="rId229" Type="http://schemas.openxmlformats.org/officeDocument/2006/relationships/oleObject" Target="../embeddings/oleObject213.bin"/><Relationship Id="rId380" Type="http://schemas.openxmlformats.org/officeDocument/2006/relationships/oleObject" Target="../embeddings/oleObject363.bin"/><Relationship Id="rId436" Type="http://schemas.openxmlformats.org/officeDocument/2006/relationships/oleObject" Target="../embeddings/oleObject419.bin"/><Relationship Id="rId601" Type="http://schemas.openxmlformats.org/officeDocument/2006/relationships/oleObject" Target="../embeddings/oleObject583.bin"/><Relationship Id="rId240" Type="http://schemas.openxmlformats.org/officeDocument/2006/relationships/oleObject" Target="../embeddings/oleObject224.bin"/><Relationship Id="rId478" Type="http://schemas.openxmlformats.org/officeDocument/2006/relationships/oleObject" Target="../embeddings/oleObject461.bin"/><Relationship Id="rId35" Type="http://schemas.openxmlformats.org/officeDocument/2006/relationships/oleObject" Target="../embeddings/oleObject27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282" Type="http://schemas.openxmlformats.org/officeDocument/2006/relationships/oleObject" Target="../embeddings/oleObject266.bin"/><Relationship Id="rId338" Type="http://schemas.openxmlformats.org/officeDocument/2006/relationships/oleObject" Target="../embeddings/oleObject321.bin"/><Relationship Id="rId503" Type="http://schemas.openxmlformats.org/officeDocument/2006/relationships/oleObject" Target="../embeddings/oleObject486.bin"/><Relationship Id="rId545" Type="http://schemas.openxmlformats.org/officeDocument/2006/relationships/oleObject" Target="../embeddings/oleObject528.bin"/><Relationship Id="rId587" Type="http://schemas.openxmlformats.org/officeDocument/2006/relationships/oleObject" Target="../embeddings/oleObject569.bin"/><Relationship Id="rId8" Type="http://schemas.openxmlformats.org/officeDocument/2006/relationships/image" Target="../media/image4.emf"/><Relationship Id="rId142" Type="http://schemas.openxmlformats.org/officeDocument/2006/relationships/oleObject" Target="../embeddings/oleObject134.bin"/><Relationship Id="rId184" Type="http://schemas.openxmlformats.org/officeDocument/2006/relationships/oleObject" Target="../embeddings/oleObject168.bin"/><Relationship Id="rId391" Type="http://schemas.openxmlformats.org/officeDocument/2006/relationships/oleObject" Target="../embeddings/oleObject374.bin"/><Relationship Id="rId405" Type="http://schemas.openxmlformats.org/officeDocument/2006/relationships/oleObject" Target="../embeddings/oleObject388.bin"/><Relationship Id="rId447" Type="http://schemas.openxmlformats.org/officeDocument/2006/relationships/oleObject" Target="../embeddings/oleObject430.bin"/><Relationship Id="rId612" Type="http://schemas.openxmlformats.org/officeDocument/2006/relationships/oleObject" Target="../embeddings/oleObject594.bin"/><Relationship Id="rId251" Type="http://schemas.openxmlformats.org/officeDocument/2006/relationships/oleObject" Target="../embeddings/oleObject235.bin"/><Relationship Id="rId489" Type="http://schemas.openxmlformats.org/officeDocument/2006/relationships/oleObject" Target="../embeddings/oleObject472.bin"/><Relationship Id="rId46" Type="http://schemas.openxmlformats.org/officeDocument/2006/relationships/oleObject" Target="../embeddings/oleObject38.bin"/><Relationship Id="rId293" Type="http://schemas.openxmlformats.org/officeDocument/2006/relationships/oleObject" Target="../embeddings/oleObject277.bin"/><Relationship Id="rId307" Type="http://schemas.openxmlformats.org/officeDocument/2006/relationships/oleObject" Target="../embeddings/oleObject291.bin"/><Relationship Id="rId349" Type="http://schemas.openxmlformats.org/officeDocument/2006/relationships/oleObject" Target="../embeddings/oleObject332.bin"/><Relationship Id="rId514" Type="http://schemas.openxmlformats.org/officeDocument/2006/relationships/oleObject" Target="../embeddings/oleObject497.bin"/><Relationship Id="rId556" Type="http://schemas.openxmlformats.org/officeDocument/2006/relationships/oleObject" Target="../embeddings/oleObject539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53" Type="http://schemas.openxmlformats.org/officeDocument/2006/relationships/image" Target="../media/image7.emf"/><Relationship Id="rId195" Type="http://schemas.openxmlformats.org/officeDocument/2006/relationships/oleObject" Target="../embeddings/oleObject179.bin"/><Relationship Id="rId209" Type="http://schemas.openxmlformats.org/officeDocument/2006/relationships/oleObject" Target="../embeddings/oleObject193.bin"/><Relationship Id="rId360" Type="http://schemas.openxmlformats.org/officeDocument/2006/relationships/oleObject" Target="../embeddings/oleObject343.bin"/><Relationship Id="rId416" Type="http://schemas.openxmlformats.org/officeDocument/2006/relationships/oleObject" Target="../embeddings/oleObject399.bin"/><Relationship Id="rId598" Type="http://schemas.openxmlformats.org/officeDocument/2006/relationships/oleObject" Target="../embeddings/oleObject580.bin"/><Relationship Id="rId220" Type="http://schemas.openxmlformats.org/officeDocument/2006/relationships/oleObject" Target="../embeddings/oleObject204.bin"/><Relationship Id="rId458" Type="http://schemas.openxmlformats.org/officeDocument/2006/relationships/oleObject" Target="../embeddings/oleObject441.bin"/><Relationship Id="rId623" Type="http://schemas.openxmlformats.org/officeDocument/2006/relationships/oleObject" Target="../embeddings/oleObject605.bin"/><Relationship Id="rId15" Type="http://schemas.openxmlformats.org/officeDocument/2006/relationships/oleObject" Target="../embeddings/oleObject8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46.bin"/><Relationship Id="rId318" Type="http://schemas.openxmlformats.org/officeDocument/2006/relationships/oleObject" Target="../embeddings/oleObject301.bin"/><Relationship Id="rId525" Type="http://schemas.openxmlformats.org/officeDocument/2006/relationships/oleObject" Target="../embeddings/oleObject508.bin"/><Relationship Id="rId567" Type="http://schemas.openxmlformats.org/officeDocument/2006/relationships/oleObject" Target="../embeddings/oleObject550.bin"/><Relationship Id="rId99" Type="http://schemas.openxmlformats.org/officeDocument/2006/relationships/oleObject" Target="../embeddings/oleObject91.bin"/><Relationship Id="rId122" Type="http://schemas.openxmlformats.org/officeDocument/2006/relationships/oleObject" Target="../embeddings/oleObject114.bin"/><Relationship Id="rId164" Type="http://schemas.openxmlformats.org/officeDocument/2006/relationships/oleObject" Target="../embeddings/oleObject150.bin"/><Relationship Id="rId371" Type="http://schemas.openxmlformats.org/officeDocument/2006/relationships/oleObject" Target="../embeddings/oleObject354.bin"/><Relationship Id="rId427" Type="http://schemas.openxmlformats.org/officeDocument/2006/relationships/oleObject" Target="../embeddings/oleObject410.bin"/><Relationship Id="rId469" Type="http://schemas.openxmlformats.org/officeDocument/2006/relationships/oleObject" Target="../embeddings/oleObject452.bin"/><Relationship Id="rId26" Type="http://schemas.openxmlformats.org/officeDocument/2006/relationships/oleObject" Target="../embeddings/oleObject18.bin"/><Relationship Id="rId231" Type="http://schemas.openxmlformats.org/officeDocument/2006/relationships/oleObject" Target="../embeddings/oleObject215.bin"/><Relationship Id="rId273" Type="http://schemas.openxmlformats.org/officeDocument/2006/relationships/oleObject" Target="../embeddings/oleObject257.bin"/><Relationship Id="rId329" Type="http://schemas.openxmlformats.org/officeDocument/2006/relationships/oleObject" Target="../embeddings/oleObject312.bin"/><Relationship Id="rId480" Type="http://schemas.openxmlformats.org/officeDocument/2006/relationships/oleObject" Target="../embeddings/oleObject463.bin"/><Relationship Id="rId536" Type="http://schemas.openxmlformats.org/officeDocument/2006/relationships/oleObject" Target="../embeddings/oleObject519.bin"/><Relationship Id="rId68" Type="http://schemas.openxmlformats.org/officeDocument/2006/relationships/oleObject" Target="../embeddings/oleObject60.bin"/><Relationship Id="rId133" Type="http://schemas.openxmlformats.org/officeDocument/2006/relationships/oleObject" Target="../embeddings/oleObject125.bin"/><Relationship Id="rId175" Type="http://schemas.openxmlformats.org/officeDocument/2006/relationships/oleObject" Target="../embeddings/oleObject159.bin"/><Relationship Id="rId340" Type="http://schemas.openxmlformats.org/officeDocument/2006/relationships/oleObject" Target="../embeddings/oleObject323.bin"/><Relationship Id="rId578" Type="http://schemas.openxmlformats.org/officeDocument/2006/relationships/oleObject" Target="../embeddings/oleObject560.bin"/><Relationship Id="rId200" Type="http://schemas.openxmlformats.org/officeDocument/2006/relationships/oleObject" Target="../embeddings/oleObject184.bin"/><Relationship Id="rId382" Type="http://schemas.openxmlformats.org/officeDocument/2006/relationships/oleObject" Target="../embeddings/oleObject365.bin"/><Relationship Id="rId438" Type="http://schemas.openxmlformats.org/officeDocument/2006/relationships/oleObject" Target="../embeddings/oleObject421.bin"/><Relationship Id="rId603" Type="http://schemas.openxmlformats.org/officeDocument/2006/relationships/oleObject" Target="../embeddings/oleObject585.bin"/><Relationship Id="rId242" Type="http://schemas.openxmlformats.org/officeDocument/2006/relationships/oleObject" Target="../embeddings/oleObject226.bin"/><Relationship Id="rId284" Type="http://schemas.openxmlformats.org/officeDocument/2006/relationships/oleObject" Target="../embeddings/oleObject268.bin"/><Relationship Id="rId491" Type="http://schemas.openxmlformats.org/officeDocument/2006/relationships/oleObject" Target="../embeddings/oleObject474.bin"/><Relationship Id="rId505" Type="http://schemas.openxmlformats.org/officeDocument/2006/relationships/oleObject" Target="../embeddings/oleObject488.bin"/><Relationship Id="rId37" Type="http://schemas.openxmlformats.org/officeDocument/2006/relationships/oleObject" Target="../embeddings/oleObject29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44" Type="http://schemas.openxmlformats.org/officeDocument/2006/relationships/oleObject" Target="../embeddings/oleObject136.bin"/><Relationship Id="rId547" Type="http://schemas.openxmlformats.org/officeDocument/2006/relationships/oleObject" Target="../embeddings/oleObject530.bin"/><Relationship Id="rId589" Type="http://schemas.openxmlformats.org/officeDocument/2006/relationships/oleObject" Target="../embeddings/oleObject571.bin"/><Relationship Id="rId90" Type="http://schemas.openxmlformats.org/officeDocument/2006/relationships/oleObject" Target="../embeddings/oleObject82.bin"/><Relationship Id="rId186" Type="http://schemas.openxmlformats.org/officeDocument/2006/relationships/oleObject" Target="../embeddings/oleObject170.bin"/><Relationship Id="rId351" Type="http://schemas.openxmlformats.org/officeDocument/2006/relationships/oleObject" Target="../embeddings/oleObject334.bin"/><Relationship Id="rId393" Type="http://schemas.openxmlformats.org/officeDocument/2006/relationships/oleObject" Target="../embeddings/oleObject376.bin"/><Relationship Id="rId407" Type="http://schemas.openxmlformats.org/officeDocument/2006/relationships/oleObject" Target="../embeddings/oleObject390.bin"/><Relationship Id="rId449" Type="http://schemas.openxmlformats.org/officeDocument/2006/relationships/oleObject" Target="../embeddings/oleObject432.bin"/><Relationship Id="rId614" Type="http://schemas.openxmlformats.org/officeDocument/2006/relationships/oleObject" Target="../embeddings/oleObject596.bin"/><Relationship Id="rId211" Type="http://schemas.openxmlformats.org/officeDocument/2006/relationships/oleObject" Target="../embeddings/oleObject195.bin"/><Relationship Id="rId253" Type="http://schemas.openxmlformats.org/officeDocument/2006/relationships/oleObject" Target="../embeddings/oleObject237.bin"/><Relationship Id="rId295" Type="http://schemas.openxmlformats.org/officeDocument/2006/relationships/oleObject" Target="../embeddings/oleObject279.bin"/><Relationship Id="rId309" Type="http://schemas.openxmlformats.org/officeDocument/2006/relationships/oleObject" Target="../embeddings/oleObject293.bin"/><Relationship Id="rId460" Type="http://schemas.openxmlformats.org/officeDocument/2006/relationships/oleObject" Target="../embeddings/oleObject443.bin"/><Relationship Id="rId516" Type="http://schemas.openxmlformats.org/officeDocument/2006/relationships/oleObject" Target="../embeddings/oleObject499.bin"/><Relationship Id="rId48" Type="http://schemas.openxmlformats.org/officeDocument/2006/relationships/oleObject" Target="../embeddings/oleObject40.bin"/><Relationship Id="rId113" Type="http://schemas.openxmlformats.org/officeDocument/2006/relationships/oleObject" Target="../embeddings/oleObject105.bin"/><Relationship Id="rId320" Type="http://schemas.openxmlformats.org/officeDocument/2006/relationships/oleObject" Target="../embeddings/oleObject303.bin"/><Relationship Id="rId558" Type="http://schemas.openxmlformats.org/officeDocument/2006/relationships/oleObject" Target="../embeddings/oleObject541.bin"/><Relationship Id="rId155" Type="http://schemas.openxmlformats.org/officeDocument/2006/relationships/image" Target="../media/image8.emf"/><Relationship Id="rId197" Type="http://schemas.openxmlformats.org/officeDocument/2006/relationships/oleObject" Target="../embeddings/oleObject181.bin"/><Relationship Id="rId362" Type="http://schemas.openxmlformats.org/officeDocument/2006/relationships/oleObject" Target="../embeddings/oleObject345.bin"/><Relationship Id="rId418" Type="http://schemas.openxmlformats.org/officeDocument/2006/relationships/oleObject" Target="../embeddings/oleObject401.bin"/><Relationship Id="rId625" Type="http://schemas.openxmlformats.org/officeDocument/2006/relationships/comments" Target="../comments1.xml"/><Relationship Id="rId222" Type="http://schemas.openxmlformats.org/officeDocument/2006/relationships/oleObject" Target="../embeddings/oleObject206.bin"/><Relationship Id="rId264" Type="http://schemas.openxmlformats.org/officeDocument/2006/relationships/oleObject" Target="../embeddings/oleObject248.bin"/><Relationship Id="rId471" Type="http://schemas.openxmlformats.org/officeDocument/2006/relationships/oleObject" Target="../embeddings/oleObject454.bin"/><Relationship Id="rId17" Type="http://schemas.openxmlformats.org/officeDocument/2006/relationships/oleObject" Target="../embeddings/oleObject10.bin"/><Relationship Id="rId59" Type="http://schemas.openxmlformats.org/officeDocument/2006/relationships/oleObject" Target="../embeddings/oleObject51.bin"/><Relationship Id="rId124" Type="http://schemas.openxmlformats.org/officeDocument/2006/relationships/oleObject" Target="../embeddings/oleObject116.bin"/><Relationship Id="rId527" Type="http://schemas.openxmlformats.org/officeDocument/2006/relationships/oleObject" Target="../embeddings/oleObject510.bin"/><Relationship Id="rId569" Type="http://schemas.openxmlformats.org/officeDocument/2006/relationships/oleObject" Target="../embeddings/oleObject552.bin"/><Relationship Id="rId70" Type="http://schemas.openxmlformats.org/officeDocument/2006/relationships/oleObject" Target="../embeddings/oleObject62.bin"/><Relationship Id="rId166" Type="http://schemas.openxmlformats.org/officeDocument/2006/relationships/oleObject" Target="../embeddings/oleObject151.bin"/><Relationship Id="rId331" Type="http://schemas.openxmlformats.org/officeDocument/2006/relationships/oleObject" Target="../embeddings/oleObject314.bin"/><Relationship Id="rId373" Type="http://schemas.openxmlformats.org/officeDocument/2006/relationships/oleObject" Target="../embeddings/oleObject356.bin"/><Relationship Id="rId429" Type="http://schemas.openxmlformats.org/officeDocument/2006/relationships/oleObject" Target="../embeddings/oleObject412.bin"/><Relationship Id="rId580" Type="http://schemas.openxmlformats.org/officeDocument/2006/relationships/oleObject" Target="../embeddings/oleObject562.bin"/><Relationship Id="rId1" Type="http://schemas.openxmlformats.org/officeDocument/2006/relationships/printerSettings" Target="../printerSettings/printerSettings4.bin"/><Relationship Id="rId233" Type="http://schemas.openxmlformats.org/officeDocument/2006/relationships/oleObject" Target="../embeddings/oleObject217.bin"/><Relationship Id="rId440" Type="http://schemas.openxmlformats.org/officeDocument/2006/relationships/oleObject" Target="../embeddings/oleObject423.bin"/><Relationship Id="rId28" Type="http://schemas.openxmlformats.org/officeDocument/2006/relationships/oleObject" Target="../embeddings/oleObject20.bin"/><Relationship Id="rId275" Type="http://schemas.openxmlformats.org/officeDocument/2006/relationships/oleObject" Target="../embeddings/oleObject259.bin"/><Relationship Id="rId300" Type="http://schemas.openxmlformats.org/officeDocument/2006/relationships/oleObject" Target="../embeddings/oleObject284.bin"/><Relationship Id="rId482" Type="http://schemas.openxmlformats.org/officeDocument/2006/relationships/oleObject" Target="../embeddings/oleObject465.bin"/><Relationship Id="rId538" Type="http://schemas.openxmlformats.org/officeDocument/2006/relationships/oleObject" Target="../embeddings/oleObject521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77" Type="http://schemas.openxmlformats.org/officeDocument/2006/relationships/oleObject" Target="../embeddings/oleObject161.bin"/><Relationship Id="rId342" Type="http://schemas.openxmlformats.org/officeDocument/2006/relationships/oleObject" Target="../embeddings/oleObject325.bin"/><Relationship Id="rId384" Type="http://schemas.openxmlformats.org/officeDocument/2006/relationships/oleObject" Target="../embeddings/oleObject367.bin"/><Relationship Id="rId591" Type="http://schemas.openxmlformats.org/officeDocument/2006/relationships/oleObject" Target="../embeddings/oleObject573.bin"/><Relationship Id="rId605" Type="http://schemas.openxmlformats.org/officeDocument/2006/relationships/oleObject" Target="../embeddings/oleObject587.bin"/><Relationship Id="rId202" Type="http://schemas.openxmlformats.org/officeDocument/2006/relationships/oleObject" Target="../embeddings/oleObject186.bin"/><Relationship Id="rId244" Type="http://schemas.openxmlformats.org/officeDocument/2006/relationships/oleObject" Target="../embeddings/oleObject228.bin"/><Relationship Id="rId39" Type="http://schemas.openxmlformats.org/officeDocument/2006/relationships/oleObject" Target="../embeddings/oleObject31.bin"/><Relationship Id="rId286" Type="http://schemas.openxmlformats.org/officeDocument/2006/relationships/oleObject" Target="../embeddings/oleObject270.bin"/><Relationship Id="rId451" Type="http://schemas.openxmlformats.org/officeDocument/2006/relationships/oleObject" Target="../embeddings/oleObject434.bin"/><Relationship Id="rId493" Type="http://schemas.openxmlformats.org/officeDocument/2006/relationships/oleObject" Target="../embeddings/oleObject476.bin"/><Relationship Id="rId507" Type="http://schemas.openxmlformats.org/officeDocument/2006/relationships/oleObject" Target="../embeddings/oleObject490.bin"/><Relationship Id="rId549" Type="http://schemas.openxmlformats.org/officeDocument/2006/relationships/oleObject" Target="../embeddings/oleObject532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46" Type="http://schemas.openxmlformats.org/officeDocument/2006/relationships/oleObject" Target="../embeddings/oleObject138.bin"/><Relationship Id="rId188" Type="http://schemas.openxmlformats.org/officeDocument/2006/relationships/oleObject" Target="../embeddings/oleObject172.bin"/><Relationship Id="rId311" Type="http://schemas.openxmlformats.org/officeDocument/2006/relationships/oleObject" Target="../embeddings/oleObject294.bin"/><Relationship Id="rId353" Type="http://schemas.openxmlformats.org/officeDocument/2006/relationships/oleObject" Target="../embeddings/oleObject336.bin"/><Relationship Id="rId395" Type="http://schemas.openxmlformats.org/officeDocument/2006/relationships/oleObject" Target="../embeddings/oleObject378.bin"/><Relationship Id="rId409" Type="http://schemas.openxmlformats.org/officeDocument/2006/relationships/oleObject" Target="../embeddings/oleObject392.bin"/><Relationship Id="rId560" Type="http://schemas.openxmlformats.org/officeDocument/2006/relationships/oleObject" Target="../embeddings/oleObject54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197.bin"/><Relationship Id="rId420" Type="http://schemas.openxmlformats.org/officeDocument/2006/relationships/oleObject" Target="../embeddings/oleObject403.bin"/><Relationship Id="rId616" Type="http://schemas.openxmlformats.org/officeDocument/2006/relationships/oleObject" Target="../embeddings/oleObject598.bin"/><Relationship Id="rId255" Type="http://schemas.openxmlformats.org/officeDocument/2006/relationships/oleObject" Target="../embeddings/oleObject239.bin"/><Relationship Id="rId297" Type="http://schemas.openxmlformats.org/officeDocument/2006/relationships/oleObject" Target="../embeddings/oleObject281.bin"/><Relationship Id="rId462" Type="http://schemas.openxmlformats.org/officeDocument/2006/relationships/oleObject" Target="../embeddings/oleObject445.bin"/><Relationship Id="rId518" Type="http://schemas.openxmlformats.org/officeDocument/2006/relationships/oleObject" Target="../embeddings/oleObject501.bin"/><Relationship Id="rId115" Type="http://schemas.openxmlformats.org/officeDocument/2006/relationships/oleObject" Target="../embeddings/oleObject107.bin"/><Relationship Id="rId157" Type="http://schemas.openxmlformats.org/officeDocument/2006/relationships/image" Target="../media/image9.emf"/><Relationship Id="rId322" Type="http://schemas.openxmlformats.org/officeDocument/2006/relationships/oleObject" Target="../embeddings/oleObject305.bin"/><Relationship Id="rId364" Type="http://schemas.openxmlformats.org/officeDocument/2006/relationships/oleObject" Target="../embeddings/oleObject347.bin"/><Relationship Id="rId61" Type="http://schemas.openxmlformats.org/officeDocument/2006/relationships/oleObject" Target="../embeddings/oleObject53.bin"/><Relationship Id="rId199" Type="http://schemas.openxmlformats.org/officeDocument/2006/relationships/oleObject" Target="../embeddings/oleObject183.bin"/><Relationship Id="rId571" Type="http://schemas.openxmlformats.org/officeDocument/2006/relationships/image" Target="../media/image16.emf"/><Relationship Id="rId19" Type="http://schemas.openxmlformats.org/officeDocument/2006/relationships/oleObject" Target="../embeddings/oleObject12.bin"/><Relationship Id="rId224" Type="http://schemas.openxmlformats.org/officeDocument/2006/relationships/oleObject" Target="../embeddings/oleObject208.bin"/><Relationship Id="rId266" Type="http://schemas.openxmlformats.org/officeDocument/2006/relationships/oleObject" Target="../embeddings/oleObject250.bin"/><Relationship Id="rId431" Type="http://schemas.openxmlformats.org/officeDocument/2006/relationships/oleObject" Target="../embeddings/oleObject414.bin"/><Relationship Id="rId473" Type="http://schemas.openxmlformats.org/officeDocument/2006/relationships/oleObject" Target="../embeddings/oleObject456.bin"/><Relationship Id="rId529" Type="http://schemas.openxmlformats.org/officeDocument/2006/relationships/oleObject" Target="../embeddings/oleObject512.bin"/><Relationship Id="rId30" Type="http://schemas.openxmlformats.org/officeDocument/2006/relationships/oleObject" Target="../embeddings/oleObject22.bin"/><Relationship Id="rId126" Type="http://schemas.openxmlformats.org/officeDocument/2006/relationships/oleObject" Target="../embeddings/oleObject118.bin"/><Relationship Id="rId168" Type="http://schemas.openxmlformats.org/officeDocument/2006/relationships/image" Target="../media/image14.emf"/><Relationship Id="rId333" Type="http://schemas.openxmlformats.org/officeDocument/2006/relationships/oleObject" Target="../embeddings/oleObject316.bin"/><Relationship Id="rId540" Type="http://schemas.openxmlformats.org/officeDocument/2006/relationships/oleObject" Target="../embeddings/oleObject523.bin"/><Relationship Id="rId72" Type="http://schemas.openxmlformats.org/officeDocument/2006/relationships/oleObject" Target="../embeddings/oleObject64.bin"/><Relationship Id="rId375" Type="http://schemas.openxmlformats.org/officeDocument/2006/relationships/oleObject" Target="../embeddings/oleObject358.bin"/><Relationship Id="rId582" Type="http://schemas.openxmlformats.org/officeDocument/2006/relationships/oleObject" Target="../embeddings/oleObject564.bin"/><Relationship Id="rId3" Type="http://schemas.openxmlformats.org/officeDocument/2006/relationships/vmlDrawing" Target="../drawings/vmlDrawing1.vml"/><Relationship Id="rId235" Type="http://schemas.openxmlformats.org/officeDocument/2006/relationships/oleObject" Target="../embeddings/oleObject219.bin"/><Relationship Id="rId277" Type="http://schemas.openxmlformats.org/officeDocument/2006/relationships/oleObject" Target="../embeddings/oleObject261.bin"/><Relationship Id="rId400" Type="http://schemas.openxmlformats.org/officeDocument/2006/relationships/oleObject" Target="../embeddings/oleObject383.bin"/><Relationship Id="rId442" Type="http://schemas.openxmlformats.org/officeDocument/2006/relationships/oleObject" Target="../embeddings/oleObject425.bin"/><Relationship Id="rId484" Type="http://schemas.openxmlformats.org/officeDocument/2006/relationships/oleObject" Target="../embeddings/oleObject467.bin"/><Relationship Id="rId137" Type="http://schemas.openxmlformats.org/officeDocument/2006/relationships/oleObject" Target="../embeddings/oleObject129.bin"/><Relationship Id="rId302" Type="http://schemas.openxmlformats.org/officeDocument/2006/relationships/oleObject" Target="../embeddings/oleObject286.bin"/><Relationship Id="rId344" Type="http://schemas.openxmlformats.org/officeDocument/2006/relationships/oleObject" Target="../embeddings/oleObject327.bin"/><Relationship Id="rId41" Type="http://schemas.openxmlformats.org/officeDocument/2006/relationships/oleObject" Target="../embeddings/oleObject33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63.bin"/><Relationship Id="rId386" Type="http://schemas.openxmlformats.org/officeDocument/2006/relationships/oleObject" Target="../embeddings/oleObject369.bin"/><Relationship Id="rId551" Type="http://schemas.openxmlformats.org/officeDocument/2006/relationships/oleObject" Target="../embeddings/oleObject534.bin"/><Relationship Id="rId593" Type="http://schemas.openxmlformats.org/officeDocument/2006/relationships/oleObject" Target="../embeddings/oleObject575.bin"/><Relationship Id="rId607" Type="http://schemas.openxmlformats.org/officeDocument/2006/relationships/oleObject" Target="../embeddings/oleObject589.bin"/><Relationship Id="rId190" Type="http://schemas.openxmlformats.org/officeDocument/2006/relationships/oleObject" Target="../embeddings/oleObject174.bin"/><Relationship Id="rId204" Type="http://schemas.openxmlformats.org/officeDocument/2006/relationships/oleObject" Target="../embeddings/oleObject188.bin"/><Relationship Id="rId246" Type="http://schemas.openxmlformats.org/officeDocument/2006/relationships/oleObject" Target="../embeddings/oleObject230.bin"/><Relationship Id="rId288" Type="http://schemas.openxmlformats.org/officeDocument/2006/relationships/oleObject" Target="../embeddings/oleObject272.bin"/><Relationship Id="rId411" Type="http://schemas.openxmlformats.org/officeDocument/2006/relationships/oleObject" Target="../embeddings/oleObject394.bin"/><Relationship Id="rId453" Type="http://schemas.openxmlformats.org/officeDocument/2006/relationships/oleObject" Target="../embeddings/oleObject436.bin"/><Relationship Id="rId509" Type="http://schemas.openxmlformats.org/officeDocument/2006/relationships/oleObject" Target="../embeddings/oleObject492.bin"/><Relationship Id="rId106" Type="http://schemas.openxmlformats.org/officeDocument/2006/relationships/oleObject" Target="../embeddings/oleObject98.bin"/><Relationship Id="rId313" Type="http://schemas.openxmlformats.org/officeDocument/2006/relationships/oleObject" Target="../embeddings/oleObject296.bin"/><Relationship Id="rId495" Type="http://schemas.openxmlformats.org/officeDocument/2006/relationships/oleObject" Target="../embeddings/oleObject478.bin"/><Relationship Id="rId10" Type="http://schemas.openxmlformats.org/officeDocument/2006/relationships/image" Target="../media/image5.emf"/><Relationship Id="rId52" Type="http://schemas.openxmlformats.org/officeDocument/2006/relationships/oleObject" Target="../embeddings/oleObject44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355" Type="http://schemas.openxmlformats.org/officeDocument/2006/relationships/oleObject" Target="../embeddings/oleObject338.bin"/><Relationship Id="rId397" Type="http://schemas.openxmlformats.org/officeDocument/2006/relationships/oleObject" Target="../embeddings/oleObject380.bin"/><Relationship Id="rId520" Type="http://schemas.openxmlformats.org/officeDocument/2006/relationships/oleObject" Target="../embeddings/oleObject503.bin"/><Relationship Id="rId562" Type="http://schemas.openxmlformats.org/officeDocument/2006/relationships/oleObject" Target="../embeddings/oleObject545.bin"/><Relationship Id="rId618" Type="http://schemas.openxmlformats.org/officeDocument/2006/relationships/oleObject" Target="../embeddings/oleObject600.bin"/><Relationship Id="rId215" Type="http://schemas.openxmlformats.org/officeDocument/2006/relationships/oleObject" Target="../embeddings/oleObject199.bin"/><Relationship Id="rId257" Type="http://schemas.openxmlformats.org/officeDocument/2006/relationships/oleObject" Target="../embeddings/oleObject241.bin"/><Relationship Id="rId422" Type="http://schemas.openxmlformats.org/officeDocument/2006/relationships/oleObject" Target="../embeddings/oleObject405.bin"/><Relationship Id="rId464" Type="http://schemas.openxmlformats.org/officeDocument/2006/relationships/oleObject" Target="../embeddings/oleObject447.bin"/><Relationship Id="rId299" Type="http://schemas.openxmlformats.org/officeDocument/2006/relationships/oleObject" Target="../embeddings/oleObject283.bin"/><Relationship Id="rId63" Type="http://schemas.openxmlformats.org/officeDocument/2006/relationships/oleObject" Target="../embeddings/oleObject55.bin"/><Relationship Id="rId159" Type="http://schemas.openxmlformats.org/officeDocument/2006/relationships/image" Target="../media/image10.emf"/><Relationship Id="rId366" Type="http://schemas.openxmlformats.org/officeDocument/2006/relationships/oleObject" Target="../embeddings/oleObject349.bin"/><Relationship Id="rId573" Type="http://schemas.openxmlformats.org/officeDocument/2006/relationships/oleObject" Target="../embeddings/oleObject555.bin"/><Relationship Id="rId226" Type="http://schemas.openxmlformats.org/officeDocument/2006/relationships/oleObject" Target="../embeddings/oleObject210.bin"/><Relationship Id="rId433" Type="http://schemas.openxmlformats.org/officeDocument/2006/relationships/oleObject" Target="../embeddings/oleObject416.bin"/><Relationship Id="rId74" Type="http://schemas.openxmlformats.org/officeDocument/2006/relationships/oleObject" Target="../embeddings/oleObject66.bin"/><Relationship Id="rId377" Type="http://schemas.openxmlformats.org/officeDocument/2006/relationships/oleObject" Target="../embeddings/oleObject360.bin"/><Relationship Id="rId500" Type="http://schemas.openxmlformats.org/officeDocument/2006/relationships/oleObject" Target="../embeddings/oleObject483.bin"/><Relationship Id="rId584" Type="http://schemas.openxmlformats.org/officeDocument/2006/relationships/oleObject" Target="../embeddings/oleObject566.bin"/><Relationship Id="rId5" Type="http://schemas.openxmlformats.org/officeDocument/2006/relationships/oleObject" Target="../embeddings/oleObject1.bin"/><Relationship Id="rId237" Type="http://schemas.openxmlformats.org/officeDocument/2006/relationships/oleObject" Target="../embeddings/oleObject221.bin"/><Relationship Id="rId444" Type="http://schemas.openxmlformats.org/officeDocument/2006/relationships/oleObject" Target="../embeddings/oleObject427.bin"/><Relationship Id="rId290" Type="http://schemas.openxmlformats.org/officeDocument/2006/relationships/oleObject" Target="../embeddings/oleObject274.bin"/><Relationship Id="rId304" Type="http://schemas.openxmlformats.org/officeDocument/2006/relationships/oleObject" Target="../embeddings/oleObject288.bin"/><Relationship Id="rId388" Type="http://schemas.openxmlformats.org/officeDocument/2006/relationships/oleObject" Target="../embeddings/oleObject371.bin"/><Relationship Id="rId511" Type="http://schemas.openxmlformats.org/officeDocument/2006/relationships/oleObject" Target="../embeddings/oleObject494.bin"/><Relationship Id="rId609" Type="http://schemas.openxmlformats.org/officeDocument/2006/relationships/oleObject" Target="../embeddings/oleObject59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595" Type="http://schemas.openxmlformats.org/officeDocument/2006/relationships/oleObject" Target="../embeddings/oleObject577.bin"/><Relationship Id="rId248" Type="http://schemas.openxmlformats.org/officeDocument/2006/relationships/oleObject" Target="../embeddings/oleObject232.bin"/><Relationship Id="rId455" Type="http://schemas.openxmlformats.org/officeDocument/2006/relationships/oleObject" Target="../embeddings/oleObject438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100.bin"/><Relationship Id="rId315" Type="http://schemas.openxmlformats.org/officeDocument/2006/relationships/oleObject" Target="../embeddings/oleObject298.bin"/><Relationship Id="rId522" Type="http://schemas.openxmlformats.org/officeDocument/2006/relationships/oleObject" Target="../embeddings/oleObject505.bin"/><Relationship Id="rId96" Type="http://schemas.openxmlformats.org/officeDocument/2006/relationships/oleObject" Target="../embeddings/oleObject88.bin"/><Relationship Id="rId161" Type="http://schemas.openxmlformats.org/officeDocument/2006/relationships/image" Target="../media/image11.emf"/><Relationship Id="rId399" Type="http://schemas.openxmlformats.org/officeDocument/2006/relationships/oleObject" Target="../embeddings/oleObject382.bin"/><Relationship Id="rId259" Type="http://schemas.openxmlformats.org/officeDocument/2006/relationships/oleObject" Target="../embeddings/oleObject243.bin"/><Relationship Id="rId466" Type="http://schemas.openxmlformats.org/officeDocument/2006/relationships/oleObject" Target="../embeddings/oleObject449.bin"/><Relationship Id="rId23" Type="http://schemas.openxmlformats.org/officeDocument/2006/relationships/oleObject" Target="../embeddings/oleObject15.bin"/><Relationship Id="rId119" Type="http://schemas.openxmlformats.org/officeDocument/2006/relationships/oleObject" Target="../embeddings/oleObject111.bin"/><Relationship Id="rId326" Type="http://schemas.openxmlformats.org/officeDocument/2006/relationships/oleObject" Target="../embeddings/oleObject309.bin"/><Relationship Id="rId533" Type="http://schemas.openxmlformats.org/officeDocument/2006/relationships/oleObject" Target="../embeddings/oleObject516.bin"/><Relationship Id="rId172" Type="http://schemas.openxmlformats.org/officeDocument/2006/relationships/oleObject" Target="../embeddings/oleObject156.bin"/><Relationship Id="rId477" Type="http://schemas.openxmlformats.org/officeDocument/2006/relationships/oleObject" Target="../embeddings/oleObject460.bin"/><Relationship Id="rId600" Type="http://schemas.openxmlformats.org/officeDocument/2006/relationships/oleObject" Target="../embeddings/oleObject582.bin"/><Relationship Id="rId337" Type="http://schemas.openxmlformats.org/officeDocument/2006/relationships/oleObject" Target="../embeddings/oleObject320.bin"/><Relationship Id="rId34" Type="http://schemas.openxmlformats.org/officeDocument/2006/relationships/oleObject" Target="../embeddings/oleObject26.bin"/><Relationship Id="rId544" Type="http://schemas.openxmlformats.org/officeDocument/2006/relationships/oleObject" Target="../embeddings/oleObject527.bin"/><Relationship Id="rId183" Type="http://schemas.openxmlformats.org/officeDocument/2006/relationships/oleObject" Target="../embeddings/oleObject167.bin"/><Relationship Id="rId390" Type="http://schemas.openxmlformats.org/officeDocument/2006/relationships/oleObject" Target="../embeddings/oleObject373.bin"/><Relationship Id="rId404" Type="http://schemas.openxmlformats.org/officeDocument/2006/relationships/oleObject" Target="../embeddings/oleObject387.bin"/><Relationship Id="rId611" Type="http://schemas.openxmlformats.org/officeDocument/2006/relationships/oleObject" Target="../embeddings/oleObject593.bin"/><Relationship Id="rId250" Type="http://schemas.openxmlformats.org/officeDocument/2006/relationships/oleObject" Target="../embeddings/oleObject234.bin"/><Relationship Id="rId488" Type="http://schemas.openxmlformats.org/officeDocument/2006/relationships/oleObject" Target="../embeddings/oleObject471.bin"/><Relationship Id="rId45" Type="http://schemas.openxmlformats.org/officeDocument/2006/relationships/oleObject" Target="../embeddings/oleObject37.bin"/><Relationship Id="rId110" Type="http://schemas.openxmlformats.org/officeDocument/2006/relationships/oleObject" Target="../embeddings/oleObject102.bin"/><Relationship Id="rId348" Type="http://schemas.openxmlformats.org/officeDocument/2006/relationships/oleObject" Target="../embeddings/oleObject331.bin"/><Relationship Id="rId555" Type="http://schemas.openxmlformats.org/officeDocument/2006/relationships/oleObject" Target="../embeddings/oleObject538.bin"/><Relationship Id="rId194" Type="http://schemas.openxmlformats.org/officeDocument/2006/relationships/oleObject" Target="../embeddings/oleObject178.bin"/><Relationship Id="rId208" Type="http://schemas.openxmlformats.org/officeDocument/2006/relationships/oleObject" Target="../embeddings/oleObject192.bin"/><Relationship Id="rId415" Type="http://schemas.openxmlformats.org/officeDocument/2006/relationships/oleObject" Target="../embeddings/oleObject398.bin"/><Relationship Id="rId622" Type="http://schemas.openxmlformats.org/officeDocument/2006/relationships/oleObject" Target="../embeddings/oleObject604.bin"/><Relationship Id="rId261" Type="http://schemas.openxmlformats.org/officeDocument/2006/relationships/oleObject" Target="../embeddings/oleObject245.bin"/><Relationship Id="rId499" Type="http://schemas.openxmlformats.org/officeDocument/2006/relationships/oleObject" Target="../embeddings/oleObject482.bin"/><Relationship Id="rId56" Type="http://schemas.openxmlformats.org/officeDocument/2006/relationships/oleObject" Target="../embeddings/oleObject48.bin"/><Relationship Id="rId359" Type="http://schemas.openxmlformats.org/officeDocument/2006/relationships/oleObject" Target="../embeddings/oleObject342.bin"/><Relationship Id="rId566" Type="http://schemas.openxmlformats.org/officeDocument/2006/relationships/oleObject" Target="../embeddings/oleObject549.bin"/><Relationship Id="rId121" Type="http://schemas.openxmlformats.org/officeDocument/2006/relationships/oleObject" Target="../embeddings/oleObject113.bin"/><Relationship Id="rId219" Type="http://schemas.openxmlformats.org/officeDocument/2006/relationships/oleObject" Target="../embeddings/oleObject203.bin"/><Relationship Id="rId426" Type="http://schemas.openxmlformats.org/officeDocument/2006/relationships/oleObject" Target="../embeddings/oleObject409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56.bin"/><Relationship Id="rId577" Type="http://schemas.openxmlformats.org/officeDocument/2006/relationships/oleObject" Target="../embeddings/oleObject559.bin"/><Relationship Id="rId132" Type="http://schemas.openxmlformats.org/officeDocument/2006/relationships/oleObject" Target="../embeddings/oleObject124.bin"/><Relationship Id="rId437" Type="http://schemas.openxmlformats.org/officeDocument/2006/relationships/oleObject" Target="../embeddings/oleObject420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X1151"/>
  <sheetViews>
    <sheetView tabSelected="1" workbookViewId="0">
      <selection activeCell="C1" sqref="C1"/>
    </sheetView>
  </sheetViews>
  <sheetFormatPr defaultColWidth="9" defaultRowHeight="15.4" x14ac:dyDescent="0.3"/>
  <cols>
    <col min="1" max="1" width="7.73046875" style="18" customWidth="1"/>
    <col min="2" max="2" width="22.59765625" style="26" customWidth="1"/>
    <col min="3" max="3" width="31.73046875" style="26" customWidth="1"/>
    <col min="4" max="4" width="29.46484375" style="26" customWidth="1"/>
    <col min="5" max="5" width="36.86328125" style="34" customWidth="1"/>
    <col min="6" max="6" width="37" style="34" customWidth="1"/>
    <col min="7" max="23" width="7.86328125" style="34" customWidth="1"/>
    <col min="24" max="24" width="7.86328125" style="19" customWidth="1"/>
    <col min="25" max="16384" width="9" style="20"/>
  </cols>
  <sheetData>
    <row r="4" spans="1:24" s="32" customFormat="1" ht="25.15" x14ac:dyDescent="0.3">
      <c r="A4" s="29"/>
      <c r="B4" s="163" t="s">
        <v>70</v>
      </c>
      <c r="C4" s="163"/>
      <c r="D4" s="163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4" x14ac:dyDescent="0.3">
      <c r="A5" s="26"/>
      <c r="B5" s="27"/>
      <c r="E5" s="33"/>
      <c r="F5" s="33"/>
      <c r="G5" s="33"/>
      <c r="H5" s="33"/>
    </row>
    <row r="6" spans="1:24" ht="15.6" customHeight="1" x14ac:dyDescent="0.3">
      <c r="A6" s="26"/>
      <c r="B6" s="27"/>
      <c r="E6" s="33"/>
      <c r="F6" s="33"/>
      <c r="G6" s="33"/>
      <c r="H6" s="33"/>
    </row>
    <row r="7" spans="1:24" ht="15.6" customHeight="1" x14ac:dyDescent="0.3"/>
    <row r="8" spans="1:24" s="22" customFormat="1" ht="15.6" customHeight="1" x14ac:dyDescent="0.3">
      <c r="A8" s="25"/>
      <c r="B8" s="35" t="s">
        <v>71</v>
      </c>
      <c r="C8" s="36" t="s">
        <v>126</v>
      </c>
      <c r="D8" s="1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21"/>
    </row>
    <row r="9" spans="1:24" s="22" customFormat="1" ht="15.6" customHeight="1" x14ac:dyDescent="0.3">
      <c r="A9" s="25"/>
      <c r="B9" s="35" t="s">
        <v>72</v>
      </c>
      <c r="C9" s="38" t="s">
        <v>127</v>
      </c>
      <c r="D9" s="2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21"/>
    </row>
    <row r="10" spans="1:24" s="22" customFormat="1" ht="15.6" customHeight="1" x14ac:dyDescent="0.3">
      <c r="A10" s="25"/>
      <c r="B10" s="39" t="s">
        <v>73</v>
      </c>
      <c r="C10" s="88" t="s">
        <v>225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21"/>
    </row>
    <row r="11" spans="1:24" s="22" customFormat="1" ht="15.6" customHeight="1" x14ac:dyDescent="0.3">
      <c r="A11" s="25"/>
      <c r="B11" s="39"/>
      <c r="C11" s="9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21"/>
    </row>
    <row r="12" spans="1:24" s="22" customFormat="1" ht="15.6" customHeight="1" x14ac:dyDescent="0.3">
      <c r="A12" s="25"/>
      <c r="B12" s="39" t="s">
        <v>74</v>
      </c>
      <c r="C12" s="41" t="s">
        <v>106</v>
      </c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21"/>
    </row>
    <row r="13" spans="1:24" s="22" customFormat="1" ht="15.6" customHeight="1" x14ac:dyDescent="0.3">
      <c r="A13" s="25"/>
      <c r="B13" s="39" t="s">
        <v>75</v>
      </c>
      <c r="C13" s="89">
        <v>45642</v>
      </c>
      <c r="D13" s="4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21"/>
    </row>
    <row r="14" spans="1:24" s="22" customFormat="1" ht="15.6" customHeight="1" x14ac:dyDescent="0.3">
      <c r="A14" s="25"/>
      <c r="B14" s="39" t="s">
        <v>76</v>
      </c>
      <c r="C14" s="89">
        <v>45642</v>
      </c>
      <c r="D14" s="4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21"/>
    </row>
    <row r="15" spans="1:24" s="22" customFormat="1" ht="15.6" customHeight="1" x14ac:dyDescent="0.3">
      <c r="A15" s="25"/>
      <c r="B15" s="39" t="s">
        <v>77</v>
      </c>
      <c r="C15" s="89">
        <v>45642</v>
      </c>
      <c r="D15" s="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21"/>
    </row>
    <row r="16" spans="1:24" s="22" customFormat="1" ht="15.6" customHeight="1" x14ac:dyDescent="0.3">
      <c r="A16" s="25"/>
      <c r="B16" s="39"/>
      <c r="C16" s="41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21"/>
    </row>
    <row r="17" spans="1:24" s="22" customFormat="1" ht="15.6" customHeight="1" x14ac:dyDescent="0.3">
      <c r="A17" s="25"/>
      <c r="B17" s="39" t="s">
        <v>78</v>
      </c>
      <c r="C17" s="90" t="s">
        <v>160</v>
      </c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21"/>
    </row>
    <row r="18" spans="1:24" s="22" customFormat="1" ht="15.6" customHeight="1" x14ac:dyDescent="0.3">
      <c r="A18" s="25"/>
      <c r="B18" s="39" t="s">
        <v>79</v>
      </c>
      <c r="C18" s="90" t="s">
        <v>162</v>
      </c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1"/>
    </row>
    <row r="19" spans="1:24" s="22" customFormat="1" ht="15.6" customHeight="1" x14ac:dyDescent="0.3">
      <c r="A19" s="25"/>
      <c r="B19" s="39" t="s">
        <v>80</v>
      </c>
      <c r="C19" s="81" t="s">
        <v>107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21"/>
    </row>
    <row r="20" spans="1:24" s="22" customFormat="1" ht="15.6" customHeight="1" x14ac:dyDescent="0.3">
      <c r="A20" s="25"/>
      <c r="B20" s="39" t="s">
        <v>81</v>
      </c>
      <c r="C20" s="40" t="s">
        <v>82</v>
      </c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21"/>
    </row>
    <row r="21" spans="1:24" s="22" customFormat="1" ht="15.6" customHeight="1" x14ac:dyDescent="0.3">
      <c r="A21" s="25"/>
      <c r="B21" s="39"/>
      <c r="C21" s="41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21"/>
    </row>
    <row r="22" spans="1:24" s="22" customFormat="1" ht="15.6" customHeight="1" x14ac:dyDescent="0.3">
      <c r="A22" s="38"/>
      <c r="B22" s="39"/>
      <c r="C22" s="41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21"/>
    </row>
    <row r="23" spans="1:24" s="22" customFormat="1" ht="15.6" customHeight="1" x14ac:dyDescent="0.3">
      <c r="A23" s="25"/>
      <c r="B23" s="25"/>
      <c r="C23" s="41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21"/>
    </row>
    <row r="24" spans="1:24" s="22" customFormat="1" ht="15.6" customHeight="1" x14ac:dyDescent="0.3">
      <c r="A24" s="25"/>
      <c r="B24" s="39" t="s">
        <v>49</v>
      </c>
      <c r="C24" s="91" t="s">
        <v>167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1"/>
    </row>
    <row r="25" spans="1:24" s="22" customFormat="1" ht="15.6" customHeight="1" x14ac:dyDescent="0.3">
      <c r="A25" s="25"/>
      <c r="B25" s="39"/>
      <c r="C25" s="25"/>
      <c r="D25" s="25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21"/>
    </row>
    <row r="26" spans="1:24" s="22" customFormat="1" ht="15.6" customHeight="1" x14ac:dyDescent="0.3">
      <c r="A26" s="39"/>
      <c r="B26" s="39" t="s">
        <v>50</v>
      </c>
      <c r="C26" s="40" t="s">
        <v>165</v>
      </c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21"/>
    </row>
    <row r="27" spans="1:24" s="22" customFormat="1" ht="15.6" customHeight="1" x14ac:dyDescent="0.3">
      <c r="A27" s="25"/>
      <c r="B27" s="25"/>
      <c r="C27" s="25"/>
      <c r="D27" s="25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21"/>
    </row>
    <row r="28" spans="1:24" s="22" customFormat="1" ht="15.6" customHeight="1" x14ac:dyDescent="0.3">
      <c r="A28" s="25"/>
      <c r="B28" s="28"/>
      <c r="C28" s="28"/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21"/>
    </row>
    <row r="29" spans="1:24" s="22" customFormat="1" ht="15.6" customHeight="1" x14ac:dyDescent="0.3">
      <c r="A29" s="25"/>
      <c r="B29" s="28"/>
      <c r="C29" s="28"/>
      <c r="D29" s="2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21"/>
    </row>
    <row r="30" spans="1:24" s="22" customFormat="1" ht="15.6" customHeight="1" x14ac:dyDescent="0.3">
      <c r="A30" s="25"/>
      <c r="B30" s="28"/>
      <c r="C30" s="28"/>
      <c r="D30" s="2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</row>
    <row r="31" spans="1:24" s="22" customFormat="1" ht="15.6" customHeight="1" x14ac:dyDescent="0.3">
      <c r="A31" s="25"/>
      <c r="B31" s="28"/>
      <c r="C31" s="28"/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1"/>
    </row>
    <row r="32" spans="1:24" s="37" customFormat="1" x14ac:dyDescent="0.3">
      <c r="B32" s="43"/>
      <c r="C32" s="43"/>
      <c r="D32" s="43"/>
    </row>
    <row r="33" spans="2:4" s="37" customFormat="1" x14ac:dyDescent="0.3">
      <c r="B33" s="43"/>
      <c r="C33" s="43"/>
      <c r="D33" s="43"/>
    </row>
    <row r="34" spans="2:4" s="37" customFormat="1" x14ac:dyDescent="0.3">
      <c r="B34" s="43"/>
      <c r="C34" s="43"/>
      <c r="D34" s="43"/>
    </row>
    <row r="35" spans="2:4" s="37" customFormat="1" x14ac:dyDescent="0.3">
      <c r="B35" s="43"/>
      <c r="C35" s="43"/>
      <c r="D35" s="43"/>
    </row>
    <row r="36" spans="2:4" s="37" customFormat="1" x14ac:dyDescent="0.3">
      <c r="B36" s="43"/>
      <c r="C36" s="43"/>
      <c r="D36" s="43"/>
    </row>
    <row r="37" spans="2:4" s="37" customFormat="1" x14ac:dyDescent="0.3">
      <c r="B37" s="43"/>
      <c r="C37" s="43"/>
      <c r="D37" s="43"/>
    </row>
    <row r="38" spans="2:4" s="37" customFormat="1" x14ac:dyDescent="0.3">
      <c r="B38" s="43"/>
      <c r="C38" s="43"/>
      <c r="D38" s="43"/>
    </row>
    <row r="39" spans="2:4" s="37" customFormat="1" x14ac:dyDescent="0.3">
      <c r="B39" s="43"/>
      <c r="C39" s="43"/>
      <c r="D39" s="43"/>
    </row>
    <row r="40" spans="2:4" s="37" customFormat="1" x14ac:dyDescent="0.3">
      <c r="B40" s="43"/>
      <c r="C40" s="43"/>
      <c r="D40" s="43"/>
    </row>
    <row r="41" spans="2:4" s="37" customFormat="1" x14ac:dyDescent="0.3">
      <c r="B41" s="43"/>
      <c r="C41" s="43"/>
      <c r="D41" s="43"/>
    </row>
    <row r="42" spans="2:4" s="37" customFormat="1" x14ac:dyDescent="0.3">
      <c r="B42" s="43"/>
      <c r="C42" s="43"/>
      <c r="D42" s="43"/>
    </row>
    <row r="43" spans="2:4" s="37" customFormat="1" x14ac:dyDescent="0.3">
      <c r="B43" s="43"/>
      <c r="C43" s="43"/>
      <c r="D43" s="43"/>
    </row>
    <row r="44" spans="2:4" s="37" customFormat="1" x14ac:dyDescent="0.3">
      <c r="B44" s="43"/>
      <c r="C44" s="43"/>
      <c r="D44" s="43"/>
    </row>
    <row r="45" spans="2:4" s="37" customFormat="1" x14ac:dyDescent="0.3">
      <c r="B45" s="43"/>
      <c r="C45" s="43"/>
      <c r="D45" s="43"/>
    </row>
    <row r="46" spans="2:4" s="37" customFormat="1" x14ac:dyDescent="0.3">
      <c r="B46" s="43"/>
      <c r="C46" s="43"/>
      <c r="D46" s="43"/>
    </row>
    <row r="47" spans="2:4" s="37" customFormat="1" x14ac:dyDescent="0.3">
      <c r="B47" s="43"/>
      <c r="C47" s="43"/>
      <c r="D47" s="43"/>
    </row>
    <row r="48" spans="2:4" s="34" customFormat="1" ht="13.9" x14ac:dyDescent="0.3"/>
    <row r="49" s="34" customFormat="1" ht="13.9" x14ac:dyDescent="0.3"/>
    <row r="50" s="34" customFormat="1" ht="13.9" x14ac:dyDescent="0.3"/>
    <row r="51" s="34" customFormat="1" ht="13.9" x14ac:dyDescent="0.3"/>
    <row r="52" s="34" customFormat="1" ht="13.9" x14ac:dyDescent="0.3"/>
    <row r="53" s="34" customFormat="1" ht="13.9" x14ac:dyDescent="0.3"/>
    <row r="54" s="34" customFormat="1" ht="13.9" x14ac:dyDescent="0.3"/>
    <row r="55" s="34" customFormat="1" ht="13.9" x14ac:dyDescent="0.3"/>
    <row r="56" s="34" customFormat="1" ht="13.9" x14ac:dyDescent="0.3"/>
    <row r="57" s="34" customFormat="1" ht="13.9" x14ac:dyDescent="0.3"/>
    <row r="58" s="34" customFormat="1" ht="13.9" x14ac:dyDescent="0.3"/>
    <row r="59" s="34" customFormat="1" ht="13.9" x14ac:dyDescent="0.3"/>
    <row r="60" s="34" customFormat="1" ht="13.9" x14ac:dyDescent="0.3"/>
    <row r="61" s="34" customFormat="1" ht="13.9" x14ac:dyDescent="0.3"/>
    <row r="62" s="34" customFormat="1" ht="13.9" x14ac:dyDescent="0.3"/>
    <row r="63" s="34" customFormat="1" ht="13.9" x14ac:dyDescent="0.3"/>
    <row r="64" s="34" customFormat="1" ht="13.9" x14ac:dyDescent="0.3"/>
    <row r="65" s="34" customFormat="1" ht="13.9" x14ac:dyDescent="0.3"/>
    <row r="66" s="34" customFormat="1" ht="13.9" x14ac:dyDescent="0.3"/>
    <row r="67" s="34" customFormat="1" ht="13.9" x14ac:dyDescent="0.3"/>
    <row r="68" s="34" customFormat="1" ht="13.9" x14ac:dyDescent="0.3"/>
    <row r="69" s="34" customFormat="1" ht="13.9" x14ac:dyDescent="0.3"/>
    <row r="70" s="34" customFormat="1" ht="13.9" x14ac:dyDescent="0.3"/>
    <row r="71" s="34" customFormat="1" ht="13.9" x14ac:dyDescent="0.3"/>
    <row r="72" s="34" customFormat="1" ht="13.9" x14ac:dyDescent="0.3"/>
    <row r="73" s="34" customFormat="1" ht="13.9" x14ac:dyDescent="0.3"/>
    <row r="74" s="34" customFormat="1" ht="13.9" x14ac:dyDescent="0.3"/>
    <row r="75" s="34" customFormat="1" ht="13.9" x14ac:dyDescent="0.3"/>
    <row r="76" s="34" customFormat="1" ht="13.9" x14ac:dyDescent="0.3"/>
    <row r="77" s="34" customFormat="1" ht="13.9" x14ac:dyDescent="0.3"/>
    <row r="78" s="34" customFormat="1" ht="13.9" x14ac:dyDescent="0.3"/>
    <row r="79" s="34" customFormat="1" ht="13.9" x14ac:dyDescent="0.3"/>
    <row r="80" s="34" customFormat="1" ht="13.9" x14ac:dyDescent="0.3"/>
    <row r="81" s="34" customFormat="1" ht="13.9" x14ac:dyDescent="0.3"/>
    <row r="82" s="34" customFormat="1" ht="13.9" x14ac:dyDescent="0.3"/>
    <row r="83" s="34" customFormat="1" ht="13.9" x14ac:dyDescent="0.3"/>
    <row r="84" s="34" customFormat="1" ht="13.9" x14ac:dyDescent="0.3"/>
    <row r="85" s="34" customFormat="1" ht="13.9" x14ac:dyDescent="0.3"/>
    <row r="86" s="34" customFormat="1" ht="13.9" x14ac:dyDescent="0.3"/>
    <row r="87" s="34" customFormat="1" ht="13.9" x14ac:dyDescent="0.3"/>
    <row r="88" s="34" customFormat="1" ht="13.9" x14ac:dyDescent="0.3"/>
    <row r="89" s="34" customFormat="1" ht="13.9" x14ac:dyDescent="0.3"/>
    <row r="90" s="34" customFormat="1" ht="13.9" x14ac:dyDescent="0.3"/>
    <row r="91" s="34" customFormat="1" ht="13.9" x14ac:dyDescent="0.3"/>
    <row r="92" s="34" customFormat="1" ht="13.9" x14ac:dyDescent="0.3"/>
    <row r="93" s="34" customFormat="1" ht="13.9" x14ac:dyDescent="0.3"/>
    <row r="94" s="34" customFormat="1" ht="13.9" x14ac:dyDescent="0.3"/>
    <row r="95" s="34" customFormat="1" ht="13.9" x14ac:dyDescent="0.3"/>
    <row r="96" s="34" customFormat="1" ht="13.9" x14ac:dyDescent="0.3"/>
    <row r="97" s="34" customFormat="1" ht="13.9" x14ac:dyDescent="0.3"/>
    <row r="98" s="34" customFormat="1" ht="13.9" x14ac:dyDescent="0.3"/>
    <row r="99" s="34" customFormat="1" ht="13.9" x14ac:dyDescent="0.3"/>
    <row r="100" s="34" customFormat="1" ht="13.9" x14ac:dyDescent="0.3"/>
    <row r="101" s="34" customFormat="1" ht="13.9" x14ac:dyDescent="0.3"/>
    <row r="102" s="34" customFormat="1" ht="13.9" x14ac:dyDescent="0.3"/>
    <row r="103" s="34" customFormat="1" ht="13.9" x14ac:dyDescent="0.3"/>
    <row r="104" s="34" customFormat="1" ht="13.9" x14ac:dyDescent="0.3"/>
    <row r="105" s="34" customFormat="1" ht="13.9" x14ac:dyDescent="0.3"/>
    <row r="106" s="34" customFormat="1" ht="13.9" x14ac:dyDescent="0.3"/>
    <row r="107" s="34" customFormat="1" ht="13.9" x14ac:dyDescent="0.3"/>
    <row r="108" s="34" customFormat="1" ht="13.9" x14ac:dyDescent="0.3"/>
    <row r="109" s="34" customFormat="1" ht="13.9" x14ac:dyDescent="0.3"/>
    <row r="110" s="34" customFormat="1" ht="13.9" x14ac:dyDescent="0.3"/>
    <row r="111" s="34" customFormat="1" ht="13.9" x14ac:dyDescent="0.3"/>
    <row r="112" s="34" customFormat="1" ht="13.9" x14ac:dyDescent="0.3"/>
    <row r="113" s="34" customFormat="1" ht="13.9" x14ac:dyDescent="0.3"/>
    <row r="114" s="34" customFormat="1" ht="13.9" x14ac:dyDescent="0.3"/>
    <row r="115" s="34" customFormat="1" ht="13.9" x14ac:dyDescent="0.3"/>
    <row r="116" s="34" customFormat="1" ht="13.9" x14ac:dyDescent="0.3"/>
    <row r="117" s="34" customFormat="1" ht="13.9" x14ac:dyDescent="0.3"/>
    <row r="118" s="34" customFormat="1" ht="13.9" x14ac:dyDescent="0.3"/>
    <row r="119" s="34" customFormat="1" ht="13.9" x14ac:dyDescent="0.3"/>
    <row r="120" s="34" customFormat="1" ht="13.9" x14ac:dyDescent="0.3"/>
    <row r="121" s="34" customFormat="1" ht="13.9" x14ac:dyDescent="0.3"/>
    <row r="122" s="34" customFormat="1" ht="13.9" x14ac:dyDescent="0.3"/>
    <row r="123" s="34" customFormat="1" ht="13.9" x14ac:dyDescent="0.3"/>
    <row r="124" s="34" customFormat="1" ht="13.9" x14ac:dyDescent="0.3"/>
    <row r="125" s="34" customFormat="1" ht="13.9" x14ac:dyDescent="0.3"/>
    <row r="126" s="34" customFormat="1" ht="13.9" x14ac:dyDescent="0.3"/>
    <row r="127" s="34" customFormat="1" ht="13.9" x14ac:dyDescent="0.3"/>
    <row r="128" s="34" customFormat="1" ht="13.9" x14ac:dyDescent="0.3"/>
    <row r="129" s="34" customFormat="1" ht="13.9" x14ac:dyDescent="0.3"/>
    <row r="130" s="34" customFormat="1" ht="13.9" x14ac:dyDescent="0.3"/>
    <row r="131" s="34" customFormat="1" ht="13.9" x14ac:dyDescent="0.3"/>
    <row r="132" s="34" customFormat="1" ht="13.9" x14ac:dyDescent="0.3"/>
    <row r="133" s="34" customFormat="1" ht="13.9" x14ac:dyDescent="0.3"/>
    <row r="134" s="34" customFormat="1" ht="13.9" x14ac:dyDescent="0.3"/>
    <row r="135" s="34" customFormat="1" ht="13.9" x14ac:dyDescent="0.3"/>
    <row r="136" s="34" customFormat="1" ht="13.9" x14ac:dyDescent="0.3"/>
    <row r="137" s="34" customFormat="1" ht="13.9" x14ac:dyDescent="0.3"/>
    <row r="138" s="34" customFormat="1" ht="13.9" x14ac:dyDescent="0.3"/>
    <row r="139" s="34" customFormat="1" ht="13.9" x14ac:dyDescent="0.3"/>
    <row r="140" s="34" customFormat="1" ht="13.9" x14ac:dyDescent="0.3"/>
    <row r="141" s="34" customFormat="1" ht="13.9" x14ac:dyDescent="0.3"/>
    <row r="142" s="34" customFormat="1" ht="13.9" x14ac:dyDescent="0.3"/>
    <row r="143" s="34" customFormat="1" ht="13.9" x14ac:dyDescent="0.3"/>
    <row r="144" s="34" customFormat="1" ht="13.9" x14ac:dyDescent="0.3"/>
    <row r="145" s="34" customFormat="1" ht="13.9" x14ac:dyDescent="0.3"/>
    <row r="146" s="34" customFormat="1" ht="13.9" x14ac:dyDescent="0.3"/>
    <row r="147" s="34" customFormat="1" ht="13.9" x14ac:dyDescent="0.3"/>
    <row r="148" s="34" customFormat="1" ht="13.9" x14ac:dyDescent="0.3"/>
    <row r="149" s="34" customFormat="1" ht="13.9" x14ac:dyDescent="0.3"/>
    <row r="150" s="34" customFormat="1" ht="13.9" x14ac:dyDescent="0.3"/>
    <row r="151" s="34" customFormat="1" ht="13.9" x14ac:dyDescent="0.3"/>
    <row r="152" s="34" customFormat="1" ht="13.9" x14ac:dyDescent="0.3"/>
    <row r="153" s="34" customFormat="1" ht="13.9" x14ac:dyDescent="0.3"/>
    <row r="154" s="34" customFormat="1" ht="13.9" x14ac:dyDescent="0.3"/>
    <row r="155" s="34" customFormat="1" ht="13.9" x14ac:dyDescent="0.3"/>
    <row r="156" s="34" customFormat="1" ht="13.9" x14ac:dyDescent="0.3"/>
    <row r="157" s="34" customFormat="1" ht="13.9" x14ac:dyDescent="0.3"/>
    <row r="158" s="34" customFormat="1" ht="13.9" x14ac:dyDescent="0.3"/>
    <row r="159" s="34" customFormat="1" ht="13.9" x14ac:dyDescent="0.3"/>
    <row r="160" s="34" customFormat="1" ht="13.9" x14ac:dyDescent="0.3"/>
    <row r="161" s="34" customFormat="1" ht="13.9" x14ac:dyDescent="0.3"/>
    <row r="162" s="34" customFormat="1" ht="13.9" x14ac:dyDescent="0.3"/>
    <row r="163" s="34" customFormat="1" ht="13.9" x14ac:dyDescent="0.3"/>
    <row r="164" s="34" customFormat="1" ht="13.9" x14ac:dyDescent="0.3"/>
    <row r="165" s="34" customFormat="1" ht="13.9" x14ac:dyDescent="0.3"/>
    <row r="166" s="34" customFormat="1" ht="13.9" x14ac:dyDescent="0.3"/>
    <row r="167" s="34" customFormat="1" ht="13.9" x14ac:dyDescent="0.3"/>
    <row r="168" s="34" customFormat="1" ht="13.9" x14ac:dyDescent="0.3"/>
    <row r="169" s="34" customFormat="1" ht="13.9" x14ac:dyDescent="0.3"/>
    <row r="170" s="34" customFormat="1" ht="13.9" x14ac:dyDescent="0.3"/>
    <row r="171" s="34" customFormat="1" ht="13.9" x14ac:dyDescent="0.3"/>
    <row r="172" s="34" customFormat="1" ht="13.9" x14ac:dyDescent="0.3"/>
    <row r="173" s="34" customFormat="1" ht="13.9" x14ac:dyDescent="0.3"/>
    <row r="174" s="34" customFormat="1" ht="13.9" x14ac:dyDescent="0.3"/>
    <row r="175" s="34" customFormat="1" ht="13.9" x14ac:dyDescent="0.3"/>
    <row r="176" s="34" customFormat="1" ht="13.9" x14ac:dyDescent="0.3"/>
    <row r="177" s="34" customFormat="1" ht="13.9" x14ac:dyDescent="0.3"/>
    <row r="178" s="34" customFormat="1" ht="13.9" x14ac:dyDescent="0.3"/>
    <row r="179" s="34" customFormat="1" ht="13.9" x14ac:dyDescent="0.3"/>
    <row r="180" s="34" customFormat="1" ht="13.9" x14ac:dyDescent="0.3"/>
    <row r="181" s="34" customFormat="1" ht="13.9" x14ac:dyDescent="0.3"/>
    <row r="182" s="34" customFormat="1" ht="13.9" x14ac:dyDescent="0.3"/>
    <row r="183" s="34" customFormat="1" ht="13.9" x14ac:dyDescent="0.3"/>
    <row r="184" s="34" customFormat="1" ht="13.9" x14ac:dyDescent="0.3"/>
    <row r="185" s="34" customFormat="1" ht="13.9" x14ac:dyDescent="0.3"/>
    <row r="186" s="34" customFormat="1" ht="13.9" x14ac:dyDescent="0.3"/>
    <row r="187" s="34" customFormat="1" ht="13.9" x14ac:dyDescent="0.3"/>
    <row r="188" s="34" customFormat="1" ht="13.9" x14ac:dyDescent="0.3"/>
    <row r="189" s="34" customFormat="1" ht="13.9" x14ac:dyDescent="0.3"/>
    <row r="190" s="34" customFormat="1" ht="13.9" x14ac:dyDescent="0.3"/>
    <row r="191" s="34" customFormat="1" ht="13.9" x14ac:dyDescent="0.3"/>
    <row r="192" s="34" customFormat="1" ht="13.9" x14ac:dyDescent="0.3"/>
    <row r="193" s="34" customFormat="1" ht="13.9" x14ac:dyDescent="0.3"/>
    <row r="194" s="34" customFormat="1" ht="13.9" x14ac:dyDescent="0.3"/>
    <row r="195" s="34" customFormat="1" ht="13.9" x14ac:dyDescent="0.3"/>
    <row r="196" s="34" customFormat="1" ht="13.9" x14ac:dyDescent="0.3"/>
    <row r="197" s="34" customFormat="1" ht="13.9" x14ac:dyDescent="0.3"/>
    <row r="198" s="34" customFormat="1" ht="13.9" x14ac:dyDescent="0.3"/>
    <row r="199" s="34" customFormat="1" ht="13.9" x14ac:dyDescent="0.3"/>
    <row r="200" s="34" customFormat="1" ht="13.9" x14ac:dyDescent="0.3"/>
    <row r="201" s="34" customFormat="1" ht="13.9" x14ac:dyDescent="0.3"/>
    <row r="202" s="34" customFormat="1" ht="13.9" x14ac:dyDescent="0.3"/>
    <row r="203" s="34" customFormat="1" ht="13.9" x14ac:dyDescent="0.3"/>
    <row r="204" s="34" customFormat="1" ht="13.9" x14ac:dyDescent="0.3"/>
    <row r="205" s="34" customFormat="1" ht="13.9" x14ac:dyDescent="0.3"/>
    <row r="206" s="34" customFormat="1" ht="13.9" x14ac:dyDescent="0.3"/>
    <row r="207" s="34" customFormat="1" ht="13.9" x14ac:dyDescent="0.3"/>
    <row r="208" s="34" customFormat="1" ht="13.9" x14ac:dyDescent="0.3"/>
    <row r="209" s="34" customFormat="1" ht="13.9" x14ac:dyDescent="0.3"/>
    <row r="210" s="34" customFormat="1" ht="13.9" x14ac:dyDescent="0.3"/>
    <row r="211" s="34" customFormat="1" ht="13.9" x14ac:dyDescent="0.3"/>
    <row r="212" s="34" customFormat="1" ht="13.9" x14ac:dyDescent="0.3"/>
    <row r="213" s="34" customFormat="1" ht="13.9" x14ac:dyDescent="0.3"/>
    <row r="214" s="34" customFormat="1" ht="13.9" x14ac:dyDescent="0.3"/>
    <row r="215" s="34" customFormat="1" ht="13.9" x14ac:dyDescent="0.3"/>
    <row r="216" s="34" customFormat="1" ht="13.9" x14ac:dyDescent="0.3"/>
    <row r="217" s="34" customFormat="1" ht="13.9" x14ac:dyDescent="0.3"/>
    <row r="218" s="34" customFormat="1" ht="13.9" x14ac:dyDescent="0.3"/>
    <row r="219" s="34" customFormat="1" ht="13.9" x14ac:dyDescent="0.3"/>
    <row r="220" s="34" customFormat="1" ht="13.9" x14ac:dyDescent="0.3"/>
    <row r="221" s="34" customFormat="1" ht="13.9" x14ac:dyDescent="0.3"/>
    <row r="222" s="34" customFormat="1" ht="13.9" x14ac:dyDescent="0.3"/>
    <row r="223" s="34" customFormat="1" ht="13.9" x14ac:dyDescent="0.3"/>
    <row r="224" s="34" customFormat="1" ht="13.9" x14ac:dyDescent="0.3"/>
    <row r="225" s="34" customFormat="1" ht="13.9" x14ac:dyDescent="0.3"/>
    <row r="226" s="34" customFormat="1" ht="13.9" x14ac:dyDescent="0.3"/>
    <row r="227" s="34" customFormat="1" ht="13.9" x14ac:dyDescent="0.3"/>
    <row r="228" s="34" customFormat="1" ht="13.9" x14ac:dyDescent="0.3"/>
    <row r="229" s="34" customFormat="1" ht="13.9" x14ac:dyDescent="0.3"/>
    <row r="230" s="34" customFormat="1" ht="13.9" x14ac:dyDescent="0.3"/>
    <row r="231" s="34" customFormat="1" ht="13.9" x14ac:dyDescent="0.3"/>
    <row r="232" s="34" customFormat="1" ht="13.9" x14ac:dyDescent="0.3"/>
    <row r="233" s="34" customFormat="1" ht="13.9" x14ac:dyDescent="0.3"/>
    <row r="234" s="34" customFormat="1" ht="13.9" x14ac:dyDescent="0.3"/>
    <row r="235" s="34" customFormat="1" ht="13.9" x14ac:dyDescent="0.3"/>
    <row r="236" s="34" customFormat="1" ht="13.9" x14ac:dyDescent="0.3"/>
    <row r="237" s="34" customFormat="1" ht="13.9" x14ac:dyDescent="0.3"/>
    <row r="238" s="34" customFormat="1" ht="13.9" x14ac:dyDescent="0.3"/>
    <row r="239" s="34" customFormat="1" ht="13.9" x14ac:dyDescent="0.3"/>
    <row r="240" s="34" customFormat="1" ht="13.9" x14ac:dyDescent="0.3"/>
    <row r="241" s="34" customFormat="1" ht="13.9" x14ac:dyDescent="0.3"/>
    <row r="242" s="34" customFormat="1" ht="13.9" x14ac:dyDescent="0.3"/>
    <row r="243" s="34" customFormat="1" ht="13.9" x14ac:dyDescent="0.3"/>
    <row r="244" s="34" customFormat="1" ht="13.9" x14ac:dyDescent="0.3"/>
    <row r="245" s="34" customFormat="1" ht="13.9" x14ac:dyDescent="0.3"/>
    <row r="246" s="34" customFormat="1" ht="13.9" x14ac:dyDescent="0.3"/>
    <row r="247" s="34" customFormat="1" ht="13.9" x14ac:dyDescent="0.3"/>
    <row r="248" s="34" customFormat="1" ht="13.9" x14ac:dyDescent="0.3"/>
    <row r="249" s="34" customFormat="1" ht="13.9" x14ac:dyDescent="0.3"/>
    <row r="250" s="34" customFormat="1" ht="13.9" x14ac:dyDescent="0.3"/>
    <row r="251" s="34" customFormat="1" ht="13.9" x14ac:dyDescent="0.3"/>
    <row r="252" s="34" customFormat="1" ht="13.9" x14ac:dyDescent="0.3"/>
    <row r="253" s="34" customFormat="1" ht="13.9" x14ac:dyDescent="0.3"/>
    <row r="254" s="34" customFormat="1" ht="13.9" x14ac:dyDescent="0.3"/>
    <row r="255" s="34" customFormat="1" ht="13.9" x14ac:dyDescent="0.3"/>
    <row r="256" s="34" customFormat="1" ht="13.9" x14ac:dyDescent="0.3"/>
    <row r="257" s="34" customFormat="1" ht="13.9" x14ac:dyDescent="0.3"/>
    <row r="258" s="34" customFormat="1" ht="13.9" x14ac:dyDescent="0.3"/>
    <row r="259" s="34" customFormat="1" ht="13.9" x14ac:dyDescent="0.3"/>
    <row r="260" s="34" customFormat="1" ht="13.9" x14ac:dyDescent="0.3"/>
    <row r="261" s="34" customFormat="1" ht="13.9" x14ac:dyDescent="0.3"/>
    <row r="262" s="34" customFormat="1" ht="13.9" x14ac:dyDescent="0.3"/>
    <row r="263" s="34" customFormat="1" ht="13.9" x14ac:dyDescent="0.3"/>
    <row r="264" s="34" customFormat="1" ht="13.9" x14ac:dyDescent="0.3"/>
    <row r="265" s="34" customFormat="1" ht="13.9" x14ac:dyDescent="0.3"/>
    <row r="266" s="34" customFormat="1" ht="13.9" x14ac:dyDescent="0.3"/>
    <row r="267" s="34" customFormat="1" ht="13.9" x14ac:dyDescent="0.3"/>
    <row r="268" s="34" customFormat="1" ht="13.9" x14ac:dyDescent="0.3"/>
    <row r="269" s="34" customFormat="1" ht="13.9" x14ac:dyDescent="0.3"/>
    <row r="270" s="34" customFormat="1" ht="13.9" x14ac:dyDescent="0.3"/>
    <row r="271" s="34" customFormat="1" ht="13.9" x14ac:dyDescent="0.3"/>
    <row r="272" s="34" customFormat="1" ht="13.9" x14ac:dyDescent="0.3"/>
    <row r="273" s="34" customFormat="1" ht="13.9" x14ac:dyDescent="0.3"/>
    <row r="274" s="34" customFormat="1" ht="13.9" x14ac:dyDescent="0.3"/>
    <row r="275" s="34" customFormat="1" ht="13.9" x14ac:dyDescent="0.3"/>
    <row r="276" s="34" customFormat="1" ht="13.9" x14ac:dyDescent="0.3"/>
    <row r="277" s="34" customFormat="1" ht="13.9" x14ac:dyDescent="0.3"/>
    <row r="278" s="34" customFormat="1" ht="13.9" x14ac:dyDescent="0.3"/>
    <row r="279" s="34" customFormat="1" ht="13.9" x14ac:dyDescent="0.3"/>
    <row r="280" s="34" customFormat="1" ht="13.9" x14ac:dyDescent="0.3"/>
    <row r="281" s="34" customFormat="1" ht="13.9" x14ac:dyDescent="0.3"/>
    <row r="282" s="34" customFormat="1" ht="13.9" x14ac:dyDescent="0.3"/>
    <row r="283" s="34" customFormat="1" ht="13.9" x14ac:dyDescent="0.3"/>
    <row r="284" s="34" customFormat="1" ht="13.9" x14ac:dyDescent="0.3"/>
    <row r="285" s="34" customFormat="1" ht="13.9" x14ac:dyDescent="0.3"/>
    <row r="286" s="34" customFormat="1" ht="13.9" x14ac:dyDescent="0.3"/>
    <row r="287" s="34" customFormat="1" ht="13.9" x14ac:dyDescent="0.3"/>
    <row r="288" s="34" customFormat="1" ht="13.9" x14ac:dyDescent="0.3"/>
    <row r="289" s="34" customFormat="1" ht="13.9" x14ac:dyDescent="0.3"/>
    <row r="290" s="34" customFormat="1" ht="13.9" x14ac:dyDescent="0.3"/>
    <row r="291" s="34" customFormat="1" ht="13.9" x14ac:dyDescent="0.3"/>
    <row r="292" s="34" customFormat="1" ht="13.9" x14ac:dyDescent="0.3"/>
    <row r="293" s="34" customFormat="1" ht="13.9" x14ac:dyDescent="0.3"/>
    <row r="294" s="34" customFormat="1" ht="13.9" x14ac:dyDescent="0.3"/>
    <row r="295" s="34" customFormat="1" ht="13.9" x14ac:dyDescent="0.3"/>
    <row r="296" s="34" customFormat="1" ht="13.9" x14ac:dyDescent="0.3"/>
    <row r="297" s="34" customFormat="1" ht="13.9" x14ac:dyDescent="0.3"/>
    <row r="298" s="34" customFormat="1" ht="13.9" x14ac:dyDescent="0.3"/>
    <row r="299" s="34" customFormat="1" ht="13.9" x14ac:dyDescent="0.3"/>
    <row r="300" s="34" customFormat="1" ht="13.9" x14ac:dyDescent="0.3"/>
    <row r="301" s="34" customFormat="1" ht="13.9" x14ac:dyDescent="0.3"/>
    <row r="302" s="34" customFormat="1" ht="13.9" x14ac:dyDescent="0.3"/>
    <row r="303" s="34" customFormat="1" ht="13.9" x14ac:dyDescent="0.3"/>
    <row r="304" s="34" customFormat="1" ht="13.9" x14ac:dyDescent="0.3"/>
    <row r="305" spans="1:24" s="34" customFormat="1" ht="13.9" x14ac:dyDescent="0.3"/>
    <row r="306" spans="1:24" s="34" customFormat="1" ht="13.9" x14ac:dyDescent="0.3"/>
    <row r="307" spans="1:24" s="34" customFormat="1" ht="13.9" x14ac:dyDescent="0.3"/>
    <row r="308" spans="1:24" s="34" customFormat="1" ht="13.9" x14ac:dyDescent="0.3"/>
    <row r="309" spans="1:24" s="34" customFormat="1" ht="13.9" x14ac:dyDescent="0.3"/>
    <row r="310" spans="1:24" s="34" customFormat="1" ht="13.9" x14ac:dyDescent="0.3"/>
    <row r="311" spans="1:24" s="34" customFormat="1" ht="13.9" x14ac:dyDescent="0.3"/>
    <row r="312" spans="1:24" s="34" customFormat="1" ht="13.9" x14ac:dyDescent="0.3"/>
    <row r="313" spans="1:24" s="34" customFormat="1" ht="13.9" x14ac:dyDescent="0.3"/>
    <row r="314" spans="1:24" s="34" customFormat="1" ht="13.9" x14ac:dyDescent="0.3"/>
    <row r="315" spans="1:24" s="34" customFormat="1" ht="13.9" x14ac:dyDescent="0.3"/>
    <row r="316" spans="1:24" s="34" customFormat="1" ht="13.9" x14ac:dyDescent="0.3"/>
    <row r="317" spans="1:24" s="34" customFormat="1" ht="13.9" x14ac:dyDescent="0.3"/>
    <row r="318" spans="1:24" s="34" customFormat="1" ht="13.9" x14ac:dyDescent="0.3"/>
    <row r="319" spans="1:24" ht="13.9" x14ac:dyDescent="0.3">
      <c r="A319" s="19"/>
      <c r="B319" s="19"/>
      <c r="C319" s="19"/>
      <c r="D319" s="19"/>
      <c r="X319" s="20"/>
    </row>
    <row r="320" spans="1:24" ht="13.9" x14ac:dyDescent="0.3">
      <c r="A320" s="19"/>
      <c r="B320" s="19"/>
      <c r="C320" s="19"/>
      <c r="D320" s="19"/>
      <c r="X320" s="20"/>
    </row>
    <row r="321" spans="1:24" ht="13.9" x14ac:dyDescent="0.3">
      <c r="A321" s="19"/>
      <c r="B321" s="19"/>
      <c r="C321" s="19"/>
      <c r="D321" s="19"/>
      <c r="X321" s="20"/>
    </row>
    <row r="322" spans="1:24" ht="13.9" x14ac:dyDescent="0.3">
      <c r="A322" s="19"/>
      <c r="B322" s="19"/>
      <c r="C322" s="19"/>
      <c r="D322" s="19"/>
      <c r="X322" s="20"/>
    </row>
    <row r="323" spans="1:24" ht="13.9" x14ac:dyDescent="0.3">
      <c r="A323" s="19"/>
      <c r="B323" s="19"/>
      <c r="C323" s="19"/>
      <c r="D323" s="19"/>
      <c r="X323" s="20"/>
    </row>
    <row r="324" spans="1:24" ht="13.9" x14ac:dyDescent="0.3">
      <c r="A324" s="19"/>
      <c r="B324" s="19"/>
      <c r="C324" s="19"/>
      <c r="D324" s="19"/>
      <c r="X324" s="20"/>
    </row>
    <row r="325" spans="1:24" ht="13.9" x14ac:dyDescent="0.3">
      <c r="A325" s="19"/>
      <c r="B325" s="19"/>
      <c r="C325" s="19"/>
      <c r="D325" s="19"/>
      <c r="X325" s="20"/>
    </row>
    <row r="326" spans="1:24" ht="13.9" x14ac:dyDescent="0.3">
      <c r="A326" s="19"/>
      <c r="B326" s="19"/>
      <c r="C326" s="19"/>
      <c r="D326" s="19"/>
      <c r="X326" s="20"/>
    </row>
    <row r="327" spans="1:24" ht="13.9" x14ac:dyDescent="0.3">
      <c r="A327" s="19"/>
      <c r="B327" s="19"/>
      <c r="C327" s="19"/>
      <c r="D327" s="19"/>
      <c r="X327" s="20"/>
    </row>
    <row r="328" spans="1:24" ht="13.9" x14ac:dyDescent="0.3">
      <c r="A328" s="19"/>
      <c r="B328" s="19"/>
      <c r="C328" s="19"/>
      <c r="D328" s="19"/>
      <c r="X328" s="20"/>
    </row>
    <row r="329" spans="1:24" ht="13.9" x14ac:dyDescent="0.3">
      <c r="A329" s="19"/>
      <c r="B329" s="19"/>
      <c r="C329" s="19"/>
      <c r="D329" s="19"/>
      <c r="X329" s="20"/>
    </row>
    <row r="330" spans="1:24" ht="13.9" x14ac:dyDescent="0.3">
      <c r="A330" s="19"/>
      <c r="B330" s="19"/>
      <c r="C330" s="19"/>
      <c r="D330" s="19"/>
      <c r="X330" s="20"/>
    </row>
    <row r="331" spans="1:24" ht="13.9" x14ac:dyDescent="0.3">
      <c r="A331" s="19"/>
      <c r="B331" s="19"/>
      <c r="C331" s="19"/>
      <c r="D331" s="19"/>
      <c r="X331" s="20"/>
    </row>
    <row r="332" spans="1:24" ht="13.9" x14ac:dyDescent="0.3">
      <c r="A332" s="19"/>
      <c r="B332" s="19"/>
      <c r="C332" s="19"/>
      <c r="D332" s="19"/>
      <c r="X332" s="20"/>
    </row>
    <row r="333" spans="1:24" ht="13.9" x14ac:dyDescent="0.3">
      <c r="A333" s="19"/>
      <c r="B333" s="19"/>
      <c r="C333" s="19"/>
      <c r="D333" s="19"/>
      <c r="X333" s="20"/>
    </row>
    <row r="334" spans="1:24" ht="13.9" x14ac:dyDescent="0.3">
      <c r="A334" s="19"/>
      <c r="B334" s="19"/>
      <c r="C334" s="19"/>
      <c r="D334" s="19"/>
      <c r="X334" s="20"/>
    </row>
    <row r="335" spans="1:24" ht="13.9" x14ac:dyDescent="0.3">
      <c r="A335" s="19"/>
      <c r="B335" s="19"/>
      <c r="C335" s="19"/>
      <c r="D335" s="19"/>
      <c r="X335" s="20"/>
    </row>
    <row r="336" spans="1:24" ht="13.9" x14ac:dyDescent="0.3">
      <c r="A336" s="19"/>
      <c r="B336" s="19"/>
      <c r="C336" s="19"/>
      <c r="D336" s="19"/>
      <c r="X336" s="20"/>
    </row>
    <row r="337" spans="1:24" ht="13.9" x14ac:dyDescent="0.3">
      <c r="A337" s="19"/>
      <c r="B337" s="19"/>
      <c r="C337" s="19"/>
      <c r="D337" s="19"/>
      <c r="X337" s="20"/>
    </row>
    <row r="338" spans="1:24" ht="13.9" x14ac:dyDescent="0.3">
      <c r="A338" s="19"/>
      <c r="B338" s="19"/>
      <c r="C338" s="19"/>
      <c r="D338" s="19"/>
      <c r="X338" s="20"/>
    </row>
    <row r="339" spans="1:24" ht="13.9" x14ac:dyDescent="0.3">
      <c r="A339" s="19"/>
      <c r="B339" s="19"/>
      <c r="C339" s="19"/>
      <c r="D339" s="19"/>
      <c r="X339" s="20"/>
    </row>
    <row r="340" spans="1:24" ht="13.9" x14ac:dyDescent="0.3">
      <c r="A340" s="19"/>
      <c r="B340" s="19"/>
      <c r="C340" s="19"/>
      <c r="D340" s="19"/>
      <c r="X340" s="20"/>
    </row>
    <row r="341" spans="1:24" ht="13.9" x14ac:dyDescent="0.3">
      <c r="A341" s="19"/>
      <c r="B341" s="19"/>
      <c r="C341" s="19"/>
      <c r="D341" s="19"/>
      <c r="X341" s="20"/>
    </row>
    <row r="342" spans="1:24" ht="13.9" x14ac:dyDescent="0.3">
      <c r="A342" s="19"/>
      <c r="B342" s="19"/>
      <c r="C342" s="19"/>
      <c r="D342" s="19"/>
      <c r="X342" s="20"/>
    </row>
    <row r="343" spans="1:24" ht="13.9" x14ac:dyDescent="0.3">
      <c r="A343" s="19"/>
      <c r="B343" s="19"/>
      <c r="C343" s="19"/>
      <c r="D343" s="19"/>
      <c r="X343" s="20"/>
    </row>
    <row r="344" spans="1:24" ht="13.9" x14ac:dyDescent="0.3">
      <c r="A344" s="19"/>
      <c r="B344" s="19"/>
      <c r="C344" s="19"/>
      <c r="D344" s="19"/>
      <c r="X344" s="20"/>
    </row>
    <row r="345" spans="1:24" ht="13.9" x14ac:dyDescent="0.3">
      <c r="A345" s="19"/>
      <c r="B345" s="19"/>
      <c r="C345" s="19"/>
      <c r="D345" s="19"/>
      <c r="X345" s="20"/>
    </row>
    <row r="346" spans="1:24" ht="13.9" x14ac:dyDescent="0.3">
      <c r="A346" s="19"/>
      <c r="B346" s="19"/>
      <c r="C346" s="19"/>
      <c r="D346" s="19"/>
      <c r="X346" s="20"/>
    </row>
    <row r="347" spans="1:24" ht="13.9" x14ac:dyDescent="0.3">
      <c r="A347" s="19"/>
      <c r="B347" s="19"/>
      <c r="C347" s="19"/>
      <c r="D347" s="19"/>
      <c r="X347" s="20"/>
    </row>
    <row r="348" spans="1:24" ht="13.9" x14ac:dyDescent="0.3">
      <c r="A348" s="19"/>
      <c r="B348" s="19"/>
      <c r="C348" s="19"/>
      <c r="D348" s="19"/>
      <c r="X348" s="20"/>
    </row>
    <row r="349" spans="1:24" ht="13.9" x14ac:dyDescent="0.3">
      <c r="A349" s="19"/>
      <c r="B349" s="19"/>
      <c r="C349" s="19"/>
      <c r="D349" s="19"/>
      <c r="X349" s="20"/>
    </row>
    <row r="350" spans="1:24" ht="13.9" x14ac:dyDescent="0.3">
      <c r="A350" s="19"/>
      <c r="B350" s="19"/>
      <c r="C350" s="19"/>
      <c r="D350" s="19"/>
      <c r="X350" s="20"/>
    </row>
    <row r="351" spans="1:24" ht="13.9" x14ac:dyDescent="0.3">
      <c r="A351" s="19"/>
      <c r="B351" s="19"/>
      <c r="C351" s="19"/>
      <c r="D351" s="19"/>
      <c r="X351" s="20"/>
    </row>
    <row r="352" spans="1:24" ht="13.9" x14ac:dyDescent="0.3">
      <c r="A352" s="19"/>
      <c r="B352" s="19"/>
      <c r="C352" s="19"/>
      <c r="D352" s="19"/>
      <c r="X352" s="20"/>
    </row>
    <row r="353" spans="1:24" ht="13.9" x14ac:dyDescent="0.3">
      <c r="A353" s="19"/>
      <c r="B353" s="19"/>
      <c r="C353" s="19"/>
      <c r="D353" s="19"/>
      <c r="X353" s="20"/>
    </row>
    <row r="354" spans="1:24" ht="13.9" x14ac:dyDescent="0.3">
      <c r="A354" s="19"/>
      <c r="B354" s="19"/>
      <c r="C354" s="19"/>
      <c r="D354" s="19"/>
      <c r="X354" s="20"/>
    </row>
    <row r="355" spans="1:24" ht="13.9" x14ac:dyDescent="0.3">
      <c r="A355" s="19"/>
      <c r="B355" s="19"/>
      <c r="C355" s="19"/>
      <c r="D355" s="19"/>
      <c r="X355" s="20"/>
    </row>
    <row r="356" spans="1:24" ht="13.9" x14ac:dyDescent="0.3">
      <c r="A356" s="19"/>
      <c r="B356" s="19"/>
      <c r="C356" s="19"/>
      <c r="D356" s="19"/>
      <c r="X356" s="20"/>
    </row>
    <row r="357" spans="1:24" ht="13.9" x14ac:dyDescent="0.3">
      <c r="A357" s="19"/>
      <c r="B357" s="19"/>
      <c r="C357" s="19"/>
      <c r="D357" s="19"/>
      <c r="X357" s="20"/>
    </row>
    <row r="358" spans="1:24" ht="13.9" x14ac:dyDescent="0.3">
      <c r="A358" s="19"/>
      <c r="B358" s="19"/>
      <c r="C358" s="19"/>
      <c r="D358" s="19"/>
      <c r="X358" s="20"/>
    </row>
    <row r="359" spans="1:24" ht="13.9" x14ac:dyDescent="0.3">
      <c r="A359" s="19"/>
      <c r="B359" s="19"/>
      <c r="C359" s="19"/>
      <c r="D359" s="19"/>
      <c r="X359" s="20"/>
    </row>
    <row r="360" spans="1:24" ht="13.9" x14ac:dyDescent="0.3">
      <c r="A360" s="19"/>
      <c r="B360" s="19"/>
      <c r="C360" s="19"/>
      <c r="D360" s="19"/>
      <c r="X360" s="20"/>
    </row>
    <row r="361" spans="1:24" ht="13.9" x14ac:dyDescent="0.3">
      <c r="A361" s="19"/>
      <c r="B361" s="19"/>
      <c r="C361" s="19"/>
      <c r="D361" s="19"/>
      <c r="X361" s="20"/>
    </row>
    <row r="362" spans="1:24" ht="13.9" x14ac:dyDescent="0.3">
      <c r="A362" s="19"/>
      <c r="B362" s="19"/>
      <c r="C362" s="19"/>
      <c r="D362" s="19"/>
      <c r="X362" s="20"/>
    </row>
    <row r="363" spans="1:24" ht="13.9" x14ac:dyDescent="0.3">
      <c r="A363" s="19"/>
      <c r="B363" s="19"/>
      <c r="C363" s="19"/>
      <c r="D363" s="19"/>
      <c r="X363" s="20"/>
    </row>
    <row r="364" spans="1:24" ht="13.9" x14ac:dyDescent="0.3">
      <c r="A364" s="19"/>
      <c r="B364" s="19"/>
      <c r="C364" s="19"/>
      <c r="D364" s="19"/>
      <c r="X364" s="20"/>
    </row>
    <row r="365" spans="1:24" ht="13.9" x14ac:dyDescent="0.3">
      <c r="A365" s="19"/>
      <c r="B365" s="19"/>
      <c r="C365" s="19"/>
      <c r="D365" s="19"/>
      <c r="X365" s="20"/>
    </row>
    <row r="366" spans="1:24" ht="13.9" x14ac:dyDescent="0.3">
      <c r="A366" s="19"/>
      <c r="B366" s="19"/>
      <c r="C366" s="19"/>
      <c r="D366" s="19"/>
      <c r="X366" s="20"/>
    </row>
    <row r="367" spans="1:24" ht="13.9" x14ac:dyDescent="0.3">
      <c r="A367" s="19"/>
      <c r="B367" s="19"/>
      <c r="C367" s="19"/>
      <c r="D367" s="19"/>
      <c r="X367" s="20"/>
    </row>
    <row r="368" spans="1:24" ht="13.9" x14ac:dyDescent="0.3">
      <c r="A368" s="19"/>
      <c r="B368" s="19"/>
      <c r="C368" s="19"/>
      <c r="D368" s="19"/>
      <c r="X368" s="20"/>
    </row>
    <row r="369" spans="1:24" ht="13.9" x14ac:dyDescent="0.3">
      <c r="A369" s="19"/>
      <c r="B369" s="19"/>
      <c r="C369" s="19"/>
      <c r="D369" s="19"/>
      <c r="X369" s="20"/>
    </row>
    <row r="370" spans="1:24" ht="13.9" x14ac:dyDescent="0.3">
      <c r="A370" s="19"/>
      <c r="B370" s="19"/>
      <c r="C370" s="19"/>
      <c r="D370" s="19"/>
      <c r="X370" s="20"/>
    </row>
    <row r="371" spans="1:24" ht="13.9" x14ac:dyDescent="0.3">
      <c r="A371" s="19"/>
      <c r="B371" s="19"/>
      <c r="C371" s="19"/>
      <c r="D371" s="19"/>
      <c r="X371" s="20"/>
    </row>
    <row r="372" spans="1:24" ht="13.9" x14ac:dyDescent="0.3">
      <c r="A372" s="19"/>
      <c r="B372" s="19"/>
      <c r="C372" s="19"/>
      <c r="D372" s="19"/>
      <c r="X372" s="20"/>
    </row>
    <row r="373" spans="1:24" ht="13.9" x14ac:dyDescent="0.3">
      <c r="A373" s="19"/>
      <c r="B373" s="19"/>
      <c r="C373" s="19"/>
      <c r="D373" s="19"/>
      <c r="X373" s="20"/>
    </row>
    <row r="374" spans="1:24" ht="13.9" x14ac:dyDescent="0.3">
      <c r="A374" s="19"/>
      <c r="B374" s="19"/>
      <c r="C374" s="19"/>
      <c r="D374" s="19"/>
      <c r="X374" s="20"/>
    </row>
    <row r="375" spans="1:24" ht="13.9" x14ac:dyDescent="0.3">
      <c r="A375" s="19"/>
      <c r="B375" s="19"/>
      <c r="C375" s="19"/>
      <c r="D375" s="19"/>
      <c r="X375" s="20"/>
    </row>
    <row r="376" spans="1:24" ht="13.9" x14ac:dyDescent="0.3">
      <c r="A376" s="19"/>
      <c r="B376" s="19"/>
      <c r="C376" s="19"/>
      <c r="D376" s="19"/>
      <c r="X376" s="20"/>
    </row>
    <row r="377" spans="1:24" ht="13.9" x14ac:dyDescent="0.3">
      <c r="A377" s="19"/>
      <c r="B377" s="19"/>
      <c r="C377" s="19"/>
      <c r="D377" s="19"/>
      <c r="X377" s="20"/>
    </row>
    <row r="378" spans="1:24" ht="13.9" x14ac:dyDescent="0.3">
      <c r="A378" s="19"/>
      <c r="B378" s="19"/>
      <c r="C378" s="19"/>
      <c r="D378" s="19"/>
      <c r="X378" s="20"/>
    </row>
    <row r="379" spans="1:24" ht="13.9" x14ac:dyDescent="0.3">
      <c r="A379" s="19"/>
      <c r="B379" s="19"/>
      <c r="C379" s="19"/>
      <c r="D379" s="19"/>
      <c r="X379" s="20"/>
    </row>
    <row r="380" spans="1:24" ht="13.9" x14ac:dyDescent="0.3">
      <c r="A380" s="19"/>
      <c r="B380" s="19"/>
      <c r="C380" s="19"/>
      <c r="D380" s="19"/>
      <c r="X380" s="20"/>
    </row>
    <row r="381" spans="1:24" ht="13.9" x14ac:dyDescent="0.3">
      <c r="A381" s="19"/>
      <c r="B381" s="19"/>
      <c r="C381" s="19"/>
      <c r="D381" s="19"/>
      <c r="X381" s="20"/>
    </row>
    <row r="382" spans="1:24" ht="13.9" x14ac:dyDescent="0.3">
      <c r="A382" s="19"/>
      <c r="B382" s="19"/>
      <c r="C382" s="19"/>
      <c r="D382" s="19"/>
      <c r="X382" s="20"/>
    </row>
    <row r="383" spans="1:24" ht="13.9" x14ac:dyDescent="0.3">
      <c r="A383" s="19"/>
      <c r="B383" s="19"/>
      <c r="C383" s="19"/>
      <c r="D383" s="19"/>
      <c r="X383" s="20"/>
    </row>
    <row r="384" spans="1:24" ht="13.9" x14ac:dyDescent="0.3">
      <c r="A384" s="19"/>
      <c r="B384" s="19"/>
      <c r="C384" s="19"/>
      <c r="D384" s="19"/>
      <c r="X384" s="20"/>
    </row>
    <row r="385" spans="1:24" ht="13.9" x14ac:dyDescent="0.3">
      <c r="A385" s="19"/>
      <c r="B385" s="19"/>
      <c r="C385" s="19"/>
      <c r="D385" s="19"/>
      <c r="X385" s="20"/>
    </row>
    <row r="386" spans="1:24" ht="13.9" x14ac:dyDescent="0.3">
      <c r="A386" s="19"/>
      <c r="B386" s="19"/>
      <c r="C386" s="19"/>
      <c r="D386" s="19"/>
      <c r="X386" s="20"/>
    </row>
    <row r="387" spans="1:24" ht="13.9" x14ac:dyDescent="0.3">
      <c r="A387" s="19"/>
      <c r="B387" s="19"/>
      <c r="C387" s="19"/>
      <c r="D387" s="19"/>
      <c r="X387" s="20"/>
    </row>
    <row r="388" spans="1:24" ht="13.9" x14ac:dyDescent="0.3">
      <c r="A388" s="19"/>
      <c r="B388" s="19"/>
      <c r="C388" s="19"/>
      <c r="D388" s="19"/>
      <c r="X388" s="20"/>
    </row>
    <row r="389" spans="1:24" ht="13.9" x14ac:dyDescent="0.3">
      <c r="A389" s="19"/>
      <c r="B389" s="19"/>
      <c r="C389" s="19"/>
      <c r="D389" s="19"/>
      <c r="X389" s="20"/>
    </row>
    <row r="390" spans="1:24" ht="13.9" x14ac:dyDescent="0.3">
      <c r="A390" s="19"/>
      <c r="B390" s="19"/>
      <c r="C390" s="19"/>
      <c r="D390" s="19"/>
      <c r="X390" s="20"/>
    </row>
    <row r="391" spans="1:24" ht="13.9" x14ac:dyDescent="0.3">
      <c r="A391" s="19"/>
      <c r="B391" s="19"/>
      <c r="C391" s="19"/>
      <c r="D391" s="19"/>
      <c r="X391" s="20"/>
    </row>
    <row r="392" spans="1:24" ht="13.9" x14ac:dyDescent="0.3">
      <c r="A392" s="19"/>
      <c r="B392" s="19"/>
      <c r="C392" s="19"/>
      <c r="D392" s="19"/>
      <c r="X392" s="20"/>
    </row>
    <row r="393" spans="1:24" ht="13.9" x14ac:dyDescent="0.3">
      <c r="A393" s="19"/>
      <c r="B393" s="19"/>
      <c r="C393" s="19"/>
      <c r="D393" s="19"/>
      <c r="X393" s="20"/>
    </row>
    <row r="394" spans="1:24" ht="13.9" x14ac:dyDescent="0.3">
      <c r="A394" s="19"/>
      <c r="B394" s="19"/>
      <c r="C394" s="19"/>
      <c r="D394" s="19"/>
      <c r="X394" s="20"/>
    </row>
    <row r="395" spans="1:24" ht="13.9" x14ac:dyDescent="0.3">
      <c r="A395" s="19"/>
      <c r="B395" s="19"/>
      <c r="C395" s="19"/>
      <c r="D395" s="19"/>
      <c r="X395" s="20"/>
    </row>
    <row r="396" spans="1:24" ht="13.9" x14ac:dyDescent="0.3">
      <c r="A396" s="19"/>
      <c r="B396" s="19"/>
      <c r="C396" s="19"/>
      <c r="D396" s="19"/>
      <c r="X396" s="20"/>
    </row>
    <row r="397" spans="1:24" ht="13.9" x14ac:dyDescent="0.3">
      <c r="A397" s="19"/>
      <c r="B397" s="19"/>
      <c r="C397" s="19"/>
      <c r="D397" s="19"/>
      <c r="X397" s="20"/>
    </row>
    <row r="398" spans="1:24" ht="13.9" x14ac:dyDescent="0.3">
      <c r="A398" s="19"/>
      <c r="B398" s="19"/>
      <c r="C398" s="19"/>
      <c r="D398" s="19"/>
      <c r="X398" s="20"/>
    </row>
    <row r="399" spans="1:24" ht="13.9" x14ac:dyDescent="0.3">
      <c r="A399" s="19"/>
      <c r="B399" s="19"/>
      <c r="C399" s="19"/>
      <c r="D399" s="19"/>
      <c r="X399" s="20"/>
    </row>
    <row r="400" spans="1:24" ht="13.9" x14ac:dyDescent="0.3">
      <c r="A400" s="19"/>
      <c r="B400" s="19"/>
      <c r="C400" s="19"/>
      <c r="D400" s="19"/>
      <c r="X400" s="20"/>
    </row>
    <row r="401" spans="1:24" ht="13.9" x14ac:dyDescent="0.3">
      <c r="A401" s="19"/>
      <c r="B401" s="19"/>
      <c r="C401" s="19"/>
      <c r="D401" s="19"/>
      <c r="X401" s="20"/>
    </row>
    <row r="402" spans="1:24" ht="13.9" x14ac:dyDescent="0.3">
      <c r="A402" s="19"/>
      <c r="B402" s="19"/>
      <c r="C402" s="19"/>
      <c r="D402" s="19"/>
      <c r="X402" s="20"/>
    </row>
    <row r="403" spans="1:24" ht="13.9" x14ac:dyDescent="0.3">
      <c r="A403" s="19"/>
      <c r="B403" s="19"/>
      <c r="C403" s="19"/>
      <c r="D403" s="19"/>
      <c r="X403" s="20"/>
    </row>
    <row r="404" spans="1:24" ht="13.9" x14ac:dyDescent="0.3">
      <c r="A404" s="19"/>
      <c r="B404" s="19"/>
      <c r="C404" s="19"/>
      <c r="D404" s="19"/>
      <c r="X404" s="20"/>
    </row>
    <row r="405" spans="1:24" ht="13.9" x14ac:dyDescent="0.3">
      <c r="A405" s="19"/>
      <c r="B405" s="19"/>
      <c r="C405" s="19"/>
      <c r="D405" s="19"/>
      <c r="X405" s="20"/>
    </row>
    <row r="406" spans="1:24" ht="13.9" x14ac:dyDescent="0.3">
      <c r="A406" s="19"/>
      <c r="B406" s="19"/>
      <c r="C406" s="19"/>
      <c r="D406" s="19"/>
      <c r="X406" s="20"/>
    </row>
    <row r="407" spans="1:24" ht="13.9" x14ac:dyDescent="0.3">
      <c r="A407" s="19"/>
      <c r="B407" s="19"/>
      <c r="C407" s="19"/>
      <c r="D407" s="19"/>
      <c r="X407" s="20"/>
    </row>
    <row r="408" spans="1:24" ht="13.9" x14ac:dyDescent="0.3">
      <c r="A408" s="19"/>
      <c r="B408" s="19"/>
      <c r="C408" s="19"/>
      <c r="D408" s="19"/>
      <c r="X408" s="20"/>
    </row>
    <row r="409" spans="1:24" ht="13.9" x14ac:dyDescent="0.3">
      <c r="A409" s="19"/>
      <c r="B409" s="19"/>
      <c r="C409" s="19"/>
      <c r="D409" s="19"/>
      <c r="X409" s="20"/>
    </row>
    <row r="410" spans="1:24" ht="13.9" x14ac:dyDescent="0.3">
      <c r="A410" s="19"/>
      <c r="B410" s="19"/>
      <c r="C410" s="19"/>
      <c r="D410" s="19"/>
      <c r="X410" s="20"/>
    </row>
    <row r="411" spans="1:24" ht="13.9" x14ac:dyDescent="0.3">
      <c r="A411" s="19"/>
      <c r="B411" s="19"/>
      <c r="C411" s="19"/>
      <c r="D411" s="19"/>
      <c r="X411" s="20"/>
    </row>
    <row r="412" spans="1:24" ht="13.9" x14ac:dyDescent="0.3">
      <c r="A412" s="19"/>
      <c r="B412" s="19"/>
      <c r="C412" s="19"/>
      <c r="D412" s="19"/>
      <c r="X412" s="20"/>
    </row>
    <row r="413" spans="1:24" ht="13.9" x14ac:dyDescent="0.3">
      <c r="A413" s="19"/>
      <c r="B413" s="19"/>
      <c r="C413" s="19"/>
      <c r="D413" s="19"/>
      <c r="X413" s="20"/>
    </row>
    <row r="414" spans="1:24" ht="13.9" x14ac:dyDescent="0.3">
      <c r="A414" s="19"/>
      <c r="B414" s="19"/>
      <c r="C414" s="19"/>
      <c r="D414" s="19"/>
      <c r="X414" s="20"/>
    </row>
    <row r="415" spans="1:24" ht="13.9" x14ac:dyDescent="0.3">
      <c r="A415" s="19"/>
      <c r="B415" s="19"/>
      <c r="C415" s="19"/>
      <c r="D415" s="19"/>
      <c r="X415" s="20"/>
    </row>
    <row r="416" spans="1:24" ht="13.9" x14ac:dyDescent="0.3">
      <c r="A416" s="19"/>
      <c r="B416" s="19"/>
      <c r="C416" s="19"/>
      <c r="D416" s="19"/>
      <c r="X416" s="20"/>
    </row>
    <row r="417" spans="1:24" ht="13.9" x14ac:dyDescent="0.3">
      <c r="A417" s="19"/>
      <c r="B417" s="19"/>
      <c r="C417" s="19"/>
      <c r="D417" s="19"/>
      <c r="X417" s="20"/>
    </row>
    <row r="418" spans="1:24" ht="13.9" x14ac:dyDescent="0.3">
      <c r="A418" s="19"/>
      <c r="B418" s="19"/>
      <c r="C418" s="19"/>
      <c r="D418" s="19"/>
      <c r="X418" s="20"/>
    </row>
    <row r="419" spans="1:24" ht="13.9" x14ac:dyDescent="0.3">
      <c r="A419" s="19"/>
      <c r="B419" s="19"/>
      <c r="C419" s="19"/>
      <c r="D419" s="19"/>
      <c r="X419" s="20"/>
    </row>
    <row r="420" spans="1:24" ht="13.9" x14ac:dyDescent="0.3">
      <c r="A420" s="19"/>
      <c r="B420" s="19"/>
      <c r="C420" s="19"/>
      <c r="D420" s="19"/>
      <c r="X420" s="20"/>
    </row>
    <row r="421" spans="1:24" ht="13.9" x14ac:dyDescent="0.3">
      <c r="A421" s="19"/>
      <c r="B421" s="19"/>
      <c r="C421" s="19"/>
      <c r="D421" s="19"/>
      <c r="X421" s="20"/>
    </row>
    <row r="422" spans="1:24" ht="13.9" x14ac:dyDescent="0.3">
      <c r="A422" s="19"/>
      <c r="B422" s="19"/>
      <c r="C422" s="19"/>
      <c r="D422" s="19"/>
      <c r="X422" s="20"/>
    </row>
    <row r="423" spans="1:24" ht="13.9" x14ac:dyDescent="0.3">
      <c r="A423" s="19"/>
      <c r="B423" s="19"/>
      <c r="C423" s="19"/>
      <c r="D423" s="19"/>
      <c r="X423" s="20"/>
    </row>
    <row r="424" spans="1:24" ht="13.9" x14ac:dyDescent="0.3">
      <c r="A424" s="19"/>
      <c r="B424" s="19"/>
      <c r="C424" s="19"/>
      <c r="D424" s="19"/>
      <c r="X424" s="20"/>
    </row>
    <row r="425" spans="1:24" ht="13.9" x14ac:dyDescent="0.3">
      <c r="A425" s="19"/>
      <c r="B425" s="19"/>
      <c r="C425" s="19"/>
      <c r="D425" s="19"/>
      <c r="X425" s="20"/>
    </row>
    <row r="426" spans="1:24" ht="13.9" x14ac:dyDescent="0.3">
      <c r="A426" s="19"/>
      <c r="B426" s="19"/>
      <c r="C426" s="19"/>
      <c r="D426" s="19"/>
      <c r="X426" s="20"/>
    </row>
    <row r="427" spans="1:24" ht="13.9" x14ac:dyDescent="0.3">
      <c r="A427" s="19"/>
      <c r="B427" s="19"/>
      <c r="C427" s="19"/>
      <c r="D427" s="19"/>
      <c r="X427" s="20"/>
    </row>
    <row r="428" spans="1:24" ht="13.9" x14ac:dyDescent="0.3">
      <c r="A428" s="19"/>
      <c r="B428" s="19"/>
      <c r="C428" s="19"/>
      <c r="D428" s="19"/>
      <c r="X428" s="20"/>
    </row>
    <row r="429" spans="1:24" ht="13.9" x14ac:dyDescent="0.3">
      <c r="A429" s="19"/>
      <c r="B429" s="19"/>
      <c r="C429" s="19"/>
      <c r="D429" s="19"/>
      <c r="X429" s="20"/>
    </row>
    <row r="430" spans="1:24" ht="13.9" x14ac:dyDescent="0.3">
      <c r="A430" s="19"/>
      <c r="B430" s="19"/>
      <c r="C430" s="19"/>
      <c r="D430" s="19"/>
      <c r="X430" s="20"/>
    </row>
    <row r="431" spans="1:24" ht="13.9" x14ac:dyDescent="0.3">
      <c r="A431" s="19"/>
      <c r="B431" s="19"/>
      <c r="C431" s="19"/>
      <c r="D431" s="19"/>
      <c r="X431" s="20"/>
    </row>
    <row r="432" spans="1:24" ht="13.9" x14ac:dyDescent="0.3">
      <c r="A432" s="19"/>
      <c r="B432" s="19"/>
      <c r="C432" s="19"/>
      <c r="D432" s="19"/>
      <c r="X432" s="20"/>
    </row>
    <row r="433" spans="1:24" ht="13.9" x14ac:dyDescent="0.3">
      <c r="A433" s="19"/>
      <c r="B433" s="19"/>
      <c r="C433" s="19"/>
      <c r="D433" s="19"/>
      <c r="X433" s="20"/>
    </row>
    <row r="434" spans="1:24" ht="13.9" x14ac:dyDescent="0.3">
      <c r="A434" s="19"/>
      <c r="B434" s="19"/>
      <c r="C434" s="19"/>
      <c r="D434" s="19"/>
      <c r="X434" s="20"/>
    </row>
    <row r="435" spans="1:24" ht="13.9" x14ac:dyDescent="0.3">
      <c r="A435" s="19"/>
      <c r="B435" s="19"/>
      <c r="C435" s="19"/>
      <c r="D435" s="19"/>
      <c r="X435" s="20"/>
    </row>
    <row r="436" spans="1:24" ht="13.9" x14ac:dyDescent="0.3">
      <c r="A436" s="19"/>
      <c r="B436" s="19"/>
      <c r="C436" s="19"/>
      <c r="D436" s="19"/>
      <c r="X436" s="20"/>
    </row>
    <row r="437" spans="1:24" ht="13.9" x14ac:dyDescent="0.3">
      <c r="A437" s="19"/>
      <c r="B437" s="19"/>
      <c r="C437" s="19"/>
      <c r="D437" s="19"/>
      <c r="X437" s="20"/>
    </row>
    <row r="438" spans="1:24" ht="13.9" x14ac:dyDescent="0.3">
      <c r="A438" s="19"/>
      <c r="B438" s="19"/>
      <c r="C438" s="19"/>
      <c r="D438" s="19"/>
      <c r="X438" s="20"/>
    </row>
    <row r="439" spans="1:24" ht="13.9" x14ac:dyDescent="0.3">
      <c r="A439" s="19"/>
      <c r="B439" s="19"/>
      <c r="C439" s="19"/>
      <c r="D439" s="19"/>
      <c r="X439" s="20"/>
    </row>
    <row r="440" spans="1:24" ht="13.9" x14ac:dyDescent="0.3">
      <c r="A440" s="19"/>
      <c r="B440" s="19"/>
      <c r="C440" s="19"/>
      <c r="D440" s="19"/>
      <c r="X440" s="20"/>
    </row>
    <row r="441" spans="1:24" ht="13.9" x14ac:dyDescent="0.3">
      <c r="A441" s="19"/>
      <c r="B441" s="19"/>
      <c r="C441" s="19"/>
      <c r="D441" s="19"/>
      <c r="X441" s="20"/>
    </row>
    <row r="442" spans="1:24" ht="13.9" x14ac:dyDescent="0.3">
      <c r="A442" s="19"/>
      <c r="B442" s="19"/>
      <c r="C442" s="19"/>
      <c r="D442" s="19"/>
      <c r="X442" s="20"/>
    </row>
    <row r="443" spans="1:24" ht="13.9" x14ac:dyDescent="0.3">
      <c r="A443" s="19"/>
      <c r="B443" s="19"/>
      <c r="C443" s="19"/>
      <c r="D443" s="19"/>
      <c r="X443" s="20"/>
    </row>
    <row r="444" spans="1:24" ht="13.9" x14ac:dyDescent="0.3">
      <c r="A444" s="19"/>
      <c r="B444" s="19"/>
      <c r="C444" s="19"/>
      <c r="D444" s="19"/>
      <c r="X444" s="20"/>
    </row>
    <row r="445" spans="1:24" ht="13.9" x14ac:dyDescent="0.3">
      <c r="A445" s="19"/>
      <c r="B445" s="19"/>
      <c r="C445" s="19"/>
      <c r="D445" s="19"/>
      <c r="X445" s="20"/>
    </row>
    <row r="446" spans="1:24" ht="13.9" x14ac:dyDescent="0.3">
      <c r="A446" s="19"/>
      <c r="B446" s="19"/>
      <c r="C446" s="19"/>
      <c r="D446" s="19"/>
      <c r="X446" s="20"/>
    </row>
    <row r="447" spans="1:24" ht="13.9" x14ac:dyDescent="0.3">
      <c r="A447" s="19"/>
      <c r="B447" s="19"/>
      <c r="C447" s="19"/>
      <c r="D447" s="19"/>
      <c r="X447" s="20"/>
    </row>
    <row r="448" spans="1:24" ht="13.9" x14ac:dyDescent="0.3">
      <c r="A448" s="19"/>
      <c r="B448" s="19"/>
      <c r="C448" s="19"/>
      <c r="D448" s="19"/>
      <c r="X448" s="20"/>
    </row>
    <row r="449" spans="1:24" ht="13.9" x14ac:dyDescent="0.3">
      <c r="A449" s="19"/>
      <c r="B449" s="19"/>
      <c r="C449" s="19"/>
      <c r="D449" s="19"/>
      <c r="X449" s="20"/>
    </row>
    <row r="450" spans="1:24" ht="13.9" x14ac:dyDescent="0.3">
      <c r="A450" s="19"/>
      <c r="B450" s="19"/>
      <c r="C450" s="19"/>
      <c r="D450" s="19"/>
      <c r="X450" s="20"/>
    </row>
    <row r="451" spans="1:24" ht="13.9" x14ac:dyDescent="0.3">
      <c r="A451" s="19"/>
      <c r="B451" s="19"/>
      <c r="C451" s="19"/>
      <c r="D451" s="19"/>
      <c r="X451" s="20"/>
    </row>
    <row r="452" spans="1:24" ht="13.9" x14ac:dyDescent="0.3">
      <c r="A452" s="19"/>
      <c r="B452" s="19"/>
      <c r="C452" s="19"/>
      <c r="D452" s="19"/>
      <c r="X452" s="20"/>
    </row>
    <row r="453" spans="1:24" ht="13.9" x14ac:dyDescent="0.3">
      <c r="A453" s="19"/>
      <c r="B453" s="19"/>
      <c r="C453" s="19"/>
      <c r="D453" s="19"/>
      <c r="X453" s="20"/>
    </row>
    <row r="454" spans="1:24" ht="13.9" x14ac:dyDescent="0.3">
      <c r="A454" s="19"/>
      <c r="B454" s="19"/>
      <c r="C454" s="19"/>
      <c r="D454" s="19"/>
      <c r="X454" s="20"/>
    </row>
    <row r="455" spans="1:24" ht="13.9" x14ac:dyDescent="0.3">
      <c r="A455" s="19"/>
      <c r="B455" s="19"/>
      <c r="C455" s="19"/>
      <c r="D455" s="19"/>
      <c r="X455" s="20"/>
    </row>
    <row r="456" spans="1:24" ht="13.9" x14ac:dyDescent="0.3">
      <c r="A456" s="19"/>
      <c r="B456" s="19"/>
      <c r="C456" s="19"/>
      <c r="D456" s="19"/>
      <c r="X456" s="20"/>
    </row>
    <row r="457" spans="1:24" ht="13.9" x14ac:dyDescent="0.3">
      <c r="A457" s="19"/>
      <c r="B457" s="19"/>
      <c r="C457" s="19"/>
      <c r="D457" s="19"/>
      <c r="X457" s="20"/>
    </row>
    <row r="458" spans="1:24" ht="13.9" x14ac:dyDescent="0.3">
      <c r="A458" s="19"/>
      <c r="B458" s="19"/>
      <c r="C458" s="19"/>
      <c r="D458" s="19"/>
      <c r="X458" s="20"/>
    </row>
    <row r="459" spans="1:24" ht="13.9" x14ac:dyDescent="0.3">
      <c r="A459" s="19"/>
      <c r="B459" s="19"/>
      <c r="C459" s="19"/>
      <c r="D459" s="19"/>
      <c r="X459" s="20"/>
    </row>
    <row r="460" spans="1:24" ht="13.9" x14ac:dyDescent="0.3">
      <c r="A460" s="19"/>
      <c r="B460" s="19"/>
      <c r="C460" s="19"/>
      <c r="D460" s="19"/>
      <c r="X460" s="20"/>
    </row>
    <row r="461" spans="1:24" ht="13.9" x14ac:dyDescent="0.3">
      <c r="A461" s="19"/>
      <c r="B461" s="19"/>
      <c r="C461" s="19"/>
      <c r="D461" s="19"/>
      <c r="X461" s="20"/>
    </row>
    <row r="462" spans="1:24" ht="13.9" x14ac:dyDescent="0.3">
      <c r="A462" s="19"/>
      <c r="B462" s="19"/>
      <c r="C462" s="19"/>
      <c r="D462" s="19"/>
      <c r="X462" s="20"/>
    </row>
    <row r="463" spans="1:24" ht="13.9" x14ac:dyDescent="0.3">
      <c r="A463" s="19"/>
      <c r="B463" s="19"/>
      <c r="C463" s="19"/>
      <c r="D463" s="19"/>
      <c r="X463" s="20"/>
    </row>
    <row r="464" spans="1:24" ht="13.9" x14ac:dyDescent="0.3">
      <c r="A464" s="19"/>
      <c r="B464" s="19"/>
      <c r="C464" s="19"/>
      <c r="D464" s="19"/>
      <c r="X464" s="20"/>
    </row>
    <row r="465" spans="1:24" ht="13.9" x14ac:dyDescent="0.3">
      <c r="A465" s="19"/>
      <c r="B465" s="19"/>
      <c r="C465" s="19"/>
      <c r="D465" s="19"/>
      <c r="X465" s="20"/>
    </row>
    <row r="466" spans="1:24" ht="13.9" x14ac:dyDescent="0.3">
      <c r="A466" s="19"/>
      <c r="B466" s="19"/>
      <c r="C466" s="19"/>
      <c r="D466" s="19"/>
      <c r="X466" s="20"/>
    </row>
    <row r="467" spans="1:24" ht="13.9" x14ac:dyDescent="0.3">
      <c r="A467" s="19"/>
      <c r="B467" s="19"/>
      <c r="C467" s="19"/>
      <c r="D467" s="19"/>
      <c r="X467" s="20"/>
    </row>
    <row r="468" spans="1:24" ht="13.9" x14ac:dyDescent="0.3">
      <c r="A468" s="19"/>
      <c r="B468" s="19"/>
      <c r="C468" s="19"/>
      <c r="D468" s="19"/>
      <c r="X468" s="20"/>
    </row>
    <row r="469" spans="1:24" ht="13.9" x14ac:dyDescent="0.3">
      <c r="A469" s="19"/>
      <c r="B469" s="19"/>
      <c r="C469" s="19"/>
      <c r="D469" s="19"/>
      <c r="X469" s="20"/>
    </row>
    <row r="470" spans="1:24" ht="13.9" x14ac:dyDescent="0.3">
      <c r="A470" s="19"/>
      <c r="B470" s="19"/>
      <c r="C470" s="19"/>
      <c r="D470" s="19"/>
      <c r="X470" s="20"/>
    </row>
    <row r="471" spans="1:24" ht="13.9" x14ac:dyDescent="0.3">
      <c r="A471" s="19"/>
      <c r="B471" s="19"/>
      <c r="C471" s="19"/>
      <c r="D471" s="19"/>
      <c r="X471" s="20"/>
    </row>
    <row r="472" spans="1:24" ht="13.9" x14ac:dyDescent="0.3">
      <c r="A472" s="19"/>
      <c r="B472" s="19"/>
      <c r="C472" s="19"/>
      <c r="D472" s="19"/>
      <c r="X472" s="20"/>
    </row>
    <row r="473" spans="1:24" ht="13.9" x14ac:dyDescent="0.3">
      <c r="A473" s="19"/>
      <c r="B473" s="19"/>
      <c r="C473" s="19"/>
      <c r="D473" s="19"/>
      <c r="X473" s="20"/>
    </row>
    <row r="474" spans="1:24" ht="13.9" x14ac:dyDescent="0.3">
      <c r="A474" s="19"/>
      <c r="B474" s="19"/>
      <c r="C474" s="19"/>
      <c r="D474" s="19"/>
      <c r="X474" s="20"/>
    </row>
    <row r="475" spans="1:24" ht="13.9" x14ac:dyDescent="0.3">
      <c r="A475" s="19"/>
      <c r="B475" s="19"/>
      <c r="C475" s="19"/>
      <c r="D475" s="19"/>
      <c r="X475" s="20"/>
    </row>
    <row r="476" spans="1:24" ht="13.9" x14ac:dyDescent="0.3">
      <c r="A476" s="19"/>
      <c r="B476" s="19"/>
      <c r="C476" s="19"/>
      <c r="D476" s="19"/>
      <c r="X476" s="20"/>
    </row>
    <row r="477" spans="1:24" ht="13.9" x14ac:dyDescent="0.3">
      <c r="A477" s="19"/>
      <c r="B477" s="19"/>
      <c r="C477" s="19"/>
      <c r="D477" s="19"/>
      <c r="X477" s="20"/>
    </row>
    <row r="478" spans="1:24" ht="13.9" x14ac:dyDescent="0.3">
      <c r="A478" s="19"/>
      <c r="B478" s="19"/>
      <c r="C478" s="19"/>
      <c r="D478" s="19"/>
      <c r="X478" s="20"/>
    </row>
    <row r="479" spans="1:24" ht="13.9" x14ac:dyDescent="0.3">
      <c r="A479" s="19"/>
      <c r="B479" s="19"/>
      <c r="C479" s="19"/>
      <c r="D479" s="19"/>
      <c r="X479" s="20"/>
    </row>
    <row r="480" spans="1:24" ht="13.9" x14ac:dyDescent="0.3">
      <c r="A480" s="19"/>
      <c r="B480" s="19"/>
      <c r="C480" s="19"/>
      <c r="D480" s="19"/>
      <c r="X480" s="20"/>
    </row>
    <row r="481" spans="1:24" ht="13.9" x14ac:dyDescent="0.3">
      <c r="A481" s="19"/>
      <c r="B481" s="19"/>
      <c r="C481" s="19"/>
      <c r="D481" s="19"/>
      <c r="X481" s="20"/>
    </row>
    <row r="482" spans="1:24" ht="13.9" x14ac:dyDescent="0.3">
      <c r="A482" s="19"/>
      <c r="B482" s="19"/>
      <c r="C482" s="19"/>
      <c r="D482" s="19"/>
      <c r="X482" s="20"/>
    </row>
    <row r="483" spans="1:24" ht="13.9" x14ac:dyDescent="0.3">
      <c r="A483" s="19"/>
      <c r="B483" s="19"/>
      <c r="C483" s="19"/>
      <c r="D483" s="19"/>
      <c r="X483" s="20"/>
    </row>
    <row r="484" spans="1:24" ht="13.9" x14ac:dyDescent="0.3">
      <c r="A484" s="19"/>
      <c r="B484" s="19"/>
      <c r="C484" s="19"/>
      <c r="D484" s="19"/>
      <c r="X484" s="20"/>
    </row>
    <row r="485" spans="1:24" ht="13.9" x14ac:dyDescent="0.3">
      <c r="A485" s="19"/>
      <c r="B485" s="19"/>
      <c r="C485" s="19"/>
      <c r="D485" s="19"/>
      <c r="X485" s="20"/>
    </row>
    <row r="486" spans="1:24" ht="13.9" x14ac:dyDescent="0.3">
      <c r="A486" s="19"/>
      <c r="B486" s="19"/>
      <c r="C486" s="19"/>
      <c r="D486" s="19"/>
      <c r="X486" s="20"/>
    </row>
    <row r="487" spans="1:24" ht="13.9" x14ac:dyDescent="0.3">
      <c r="A487" s="19"/>
      <c r="B487" s="19"/>
      <c r="C487" s="19"/>
      <c r="D487" s="19"/>
      <c r="X487" s="20"/>
    </row>
    <row r="488" spans="1:24" ht="13.9" x14ac:dyDescent="0.3">
      <c r="A488" s="19"/>
      <c r="B488" s="19"/>
      <c r="C488" s="19"/>
      <c r="D488" s="19"/>
      <c r="X488" s="20"/>
    </row>
    <row r="489" spans="1:24" ht="13.9" x14ac:dyDescent="0.3">
      <c r="A489" s="19"/>
      <c r="B489" s="19"/>
      <c r="C489" s="19"/>
      <c r="D489" s="19"/>
      <c r="X489" s="20"/>
    </row>
    <row r="490" spans="1:24" ht="13.9" x14ac:dyDescent="0.3">
      <c r="A490" s="19"/>
      <c r="B490" s="19"/>
      <c r="C490" s="19"/>
      <c r="D490" s="19"/>
      <c r="X490" s="20"/>
    </row>
    <row r="491" spans="1:24" ht="13.9" x14ac:dyDescent="0.3">
      <c r="A491" s="19"/>
      <c r="B491" s="19"/>
      <c r="C491" s="19"/>
      <c r="D491" s="19"/>
      <c r="X491" s="20"/>
    </row>
    <row r="492" spans="1:24" ht="13.9" x14ac:dyDescent="0.3">
      <c r="A492" s="19"/>
      <c r="B492" s="19"/>
      <c r="C492" s="19"/>
      <c r="D492" s="19"/>
      <c r="X492" s="20"/>
    </row>
    <row r="493" spans="1:24" ht="13.9" x14ac:dyDescent="0.3">
      <c r="A493" s="19"/>
      <c r="B493" s="19"/>
      <c r="C493" s="19"/>
      <c r="D493" s="19"/>
      <c r="X493" s="20"/>
    </row>
    <row r="494" spans="1:24" ht="13.9" x14ac:dyDescent="0.3">
      <c r="A494" s="19"/>
      <c r="B494" s="19"/>
      <c r="C494" s="19"/>
      <c r="D494" s="19"/>
      <c r="X494" s="20"/>
    </row>
    <row r="495" spans="1:24" ht="13.9" x14ac:dyDescent="0.3">
      <c r="A495" s="19"/>
      <c r="B495" s="19"/>
      <c r="C495" s="19"/>
      <c r="D495" s="19"/>
      <c r="X495" s="20"/>
    </row>
    <row r="496" spans="1:24" ht="13.9" x14ac:dyDescent="0.3">
      <c r="A496" s="19"/>
      <c r="B496" s="19"/>
      <c r="C496" s="19"/>
      <c r="D496" s="19"/>
      <c r="X496" s="20"/>
    </row>
    <row r="497" spans="1:24" ht="13.9" x14ac:dyDescent="0.3">
      <c r="A497" s="19"/>
      <c r="B497" s="19"/>
      <c r="C497" s="19"/>
      <c r="D497" s="19"/>
      <c r="X497" s="20"/>
    </row>
    <row r="498" spans="1:24" ht="13.9" x14ac:dyDescent="0.3">
      <c r="A498" s="19"/>
      <c r="B498" s="19"/>
      <c r="C498" s="19"/>
      <c r="D498" s="19"/>
      <c r="X498" s="20"/>
    </row>
    <row r="499" spans="1:24" ht="13.9" x14ac:dyDescent="0.3">
      <c r="A499" s="19"/>
      <c r="B499" s="19"/>
      <c r="C499" s="19"/>
      <c r="D499" s="19"/>
      <c r="X499" s="20"/>
    </row>
    <row r="500" spans="1:24" ht="13.9" x14ac:dyDescent="0.3">
      <c r="A500" s="19"/>
      <c r="B500" s="19"/>
      <c r="C500" s="19"/>
      <c r="D500" s="19"/>
      <c r="X500" s="20"/>
    </row>
    <row r="501" spans="1:24" ht="13.9" x14ac:dyDescent="0.3">
      <c r="A501" s="19"/>
      <c r="B501" s="19"/>
      <c r="C501" s="19"/>
      <c r="D501" s="19"/>
      <c r="X501" s="20"/>
    </row>
    <row r="502" spans="1:24" ht="13.9" x14ac:dyDescent="0.3">
      <c r="A502" s="19"/>
      <c r="B502" s="19"/>
      <c r="C502" s="19"/>
      <c r="D502" s="19"/>
      <c r="X502" s="20"/>
    </row>
    <row r="503" spans="1:24" ht="13.9" x14ac:dyDescent="0.3">
      <c r="A503" s="19"/>
      <c r="B503" s="19"/>
      <c r="C503" s="19"/>
      <c r="D503" s="19"/>
      <c r="X503" s="20"/>
    </row>
    <row r="504" spans="1:24" ht="13.9" x14ac:dyDescent="0.3">
      <c r="A504" s="19"/>
      <c r="B504" s="19"/>
      <c r="C504" s="19"/>
      <c r="D504" s="19"/>
      <c r="X504" s="20"/>
    </row>
    <row r="505" spans="1:24" ht="13.9" x14ac:dyDescent="0.3">
      <c r="A505" s="19"/>
      <c r="B505" s="19"/>
      <c r="C505" s="19"/>
      <c r="D505" s="19"/>
      <c r="X505" s="20"/>
    </row>
    <row r="506" spans="1:24" ht="13.9" x14ac:dyDescent="0.3">
      <c r="A506" s="19"/>
      <c r="B506" s="19"/>
      <c r="C506" s="19"/>
      <c r="D506" s="19"/>
      <c r="X506" s="20"/>
    </row>
    <row r="507" spans="1:24" ht="13.9" x14ac:dyDescent="0.3">
      <c r="A507" s="19"/>
      <c r="B507" s="19"/>
      <c r="C507" s="19"/>
      <c r="D507" s="19"/>
      <c r="X507" s="20"/>
    </row>
    <row r="508" spans="1:24" ht="13.9" x14ac:dyDescent="0.3">
      <c r="A508" s="19"/>
      <c r="B508" s="19"/>
      <c r="C508" s="19"/>
      <c r="D508" s="19"/>
      <c r="X508" s="20"/>
    </row>
    <row r="509" spans="1:24" ht="13.9" x14ac:dyDescent="0.3">
      <c r="A509" s="19"/>
      <c r="B509" s="19"/>
      <c r="C509" s="19"/>
      <c r="D509" s="19"/>
      <c r="X509" s="20"/>
    </row>
    <row r="510" spans="1:24" ht="13.9" x14ac:dyDescent="0.3">
      <c r="A510" s="19"/>
      <c r="B510" s="19"/>
      <c r="C510" s="19"/>
      <c r="D510" s="19"/>
      <c r="X510" s="20"/>
    </row>
    <row r="511" spans="1:24" ht="13.9" x14ac:dyDescent="0.3">
      <c r="A511" s="19"/>
      <c r="B511" s="19"/>
      <c r="C511" s="19"/>
      <c r="D511" s="19"/>
      <c r="X511" s="20"/>
    </row>
    <row r="512" spans="1:24" ht="13.9" x14ac:dyDescent="0.3">
      <c r="A512" s="19"/>
      <c r="B512" s="19"/>
      <c r="C512" s="19"/>
      <c r="D512" s="19"/>
      <c r="X512" s="20"/>
    </row>
    <row r="513" spans="1:24" ht="13.9" x14ac:dyDescent="0.3">
      <c r="A513" s="19"/>
      <c r="B513" s="19"/>
      <c r="C513" s="19"/>
      <c r="D513" s="19"/>
      <c r="X513" s="20"/>
    </row>
    <row r="514" spans="1:24" ht="13.9" x14ac:dyDescent="0.3">
      <c r="A514" s="19"/>
      <c r="B514" s="19"/>
      <c r="C514" s="19"/>
      <c r="D514" s="19"/>
      <c r="X514" s="20"/>
    </row>
    <row r="515" spans="1:24" ht="13.9" x14ac:dyDescent="0.3">
      <c r="A515" s="19"/>
      <c r="B515" s="19"/>
      <c r="C515" s="19"/>
      <c r="D515" s="19"/>
      <c r="X515" s="20"/>
    </row>
    <row r="516" spans="1:24" ht="13.9" x14ac:dyDescent="0.3">
      <c r="A516" s="19"/>
      <c r="B516" s="19"/>
      <c r="C516" s="19"/>
      <c r="D516" s="19"/>
      <c r="X516" s="20"/>
    </row>
    <row r="517" spans="1:24" ht="13.9" x14ac:dyDescent="0.3">
      <c r="A517" s="19"/>
      <c r="B517" s="19"/>
      <c r="C517" s="19"/>
      <c r="D517" s="19"/>
      <c r="X517" s="20"/>
    </row>
    <row r="518" spans="1:24" ht="13.9" x14ac:dyDescent="0.3">
      <c r="A518" s="19"/>
      <c r="B518" s="19"/>
      <c r="C518" s="19"/>
      <c r="D518" s="19"/>
      <c r="X518" s="20"/>
    </row>
    <row r="519" spans="1:24" ht="13.9" x14ac:dyDescent="0.3">
      <c r="A519" s="19"/>
      <c r="B519" s="19"/>
      <c r="C519" s="19"/>
      <c r="D519" s="19"/>
      <c r="X519" s="20"/>
    </row>
    <row r="520" spans="1:24" ht="13.9" x14ac:dyDescent="0.3">
      <c r="A520" s="19"/>
      <c r="B520" s="19"/>
      <c r="C520" s="19"/>
      <c r="D520" s="19"/>
      <c r="X520" s="20"/>
    </row>
    <row r="521" spans="1:24" ht="13.9" x14ac:dyDescent="0.3">
      <c r="A521" s="19"/>
      <c r="B521" s="19"/>
      <c r="C521" s="19"/>
      <c r="D521" s="19"/>
      <c r="X521" s="20"/>
    </row>
    <row r="522" spans="1:24" ht="13.9" x14ac:dyDescent="0.3">
      <c r="A522" s="19"/>
      <c r="B522" s="19"/>
      <c r="C522" s="19"/>
      <c r="D522" s="19"/>
      <c r="X522" s="20"/>
    </row>
    <row r="523" spans="1:24" ht="13.9" x14ac:dyDescent="0.3">
      <c r="A523" s="19"/>
      <c r="B523" s="19"/>
      <c r="C523" s="19"/>
      <c r="D523" s="19"/>
      <c r="X523" s="20"/>
    </row>
    <row r="524" spans="1:24" ht="13.9" x14ac:dyDescent="0.3">
      <c r="A524" s="19"/>
      <c r="B524" s="19"/>
      <c r="C524" s="19"/>
      <c r="D524" s="19"/>
      <c r="X524" s="20"/>
    </row>
    <row r="525" spans="1:24" ht="13.9" x14ac:dyDescent="0.3">
      <c r="A525" s="19"/>
      <c r="B525" s="19"/>
      <c r="C525" s="19"/>
      <c r="D525" s="19"/>
      <c r="X525" s="20"/>
    </row>
    <row r="526" spans="1:24" ht="13.9" x14ac:dyDescent="0.3">
      <c r="A526" s="19"/>
      <c r="B526" s="19"/>
      <c r="C526" s="19"/>
      <c r="D526" s="19"/>
      <c r="X526" s="20"/>
    </row>
    <row r="527" spans="1:24" ht="13.9" x14ac:dyDescent="0.3">
      <c r="A527" s="19"/>
      <c r="B527" s="19"/>
      <c r="C527" s="19"/>
      <c r="D527" s="19"/>
      <c r="X527" s="20"/>
    </row>
    <row r="528" spans="1:24" ht="13.9" x14ac:dyDescent="0.3">
      <c r="A528" s="19"/>
      <c r="B528" s="19"/>
      <c r="C528" s="19"/>
      <c r="D528" s="19"/>
      <c r="X528" s="20"/>
    </row>
    <row r="529" spans="1:24" ht="13.9" x14ac:dyDescent="0.3">
      <c r="A529" s="19"/>
      <c r="B529" s="19"/>
      <c r="C529" s="19"/>
      <c r="D529" s="19"/>
      <c r="X529" s="20"/>
    </row>
    <row r="530" spans="1:24" ht="13.9" x14ac:dyDescent="0.3">
      <c r="A530" s="19"/>
      <c r="B530" s="19"/>
      <c r="C530" s="19"/>
      <c r="D530" s="19"/>
      <c r="X530" s="20"/>
    </row>
    <row r="531" spans="1:24" ht="13.9" x14ac:dyDescent="0.3">
      <c r="A531" s="19"/>
      <c r="B531" s="19"/>
      <c r="C531" s="19"/>
      <c r="D531" s="19"/>
      <c r="X531" s="20"/>
    </row>
    <row r="532" spans="1:24" ht="13.9" x14ac:dyDescent="0.3">
      <c r="A532" s="19"/>
      <c r="B532" s="19"/>
      <c r="C532" s="19"/>
      <c r="D532" s="19"/>
      <c r="X532" s="20"/>
    </row>
    <row r="533" spans="1:24" ht="13.9" x14ac:dyDescent="0.3">
      <c r="A533" s="19"/>
      <c r="B533" s="19"/>
      <c r="C533" s="19"/>
      <c r="D533" s="19"/>
      <c r="X533" s="20"/>
    </row>
    <row r="534" spans="1:24" ht="13.9" x14ac:dyDescent="0.3">
      <c r="A534" s="19"/>
      <c r="B534" s="19"/>
      <c r="C534" s="19"/>
      <c r="D534" s="19"/>
      <c r="X534" s="20"/>
    </row>
    <row r="535" spans="1:24" ht="13.9" x14ac:dyDescent="0.3">
      <c r="A535" s="19"/>
      <c r="B535" s="19"/>
      <c r="C535" s="19"/>
      <c r="D535" s="19"/>
      <c r="X535" s="20"/>
    </row>
    <row r="536" spans="1:24" ht="13.9" x14ac:dyDescent="0.3">
      <c r="A536" s="19"/>
      <c r="B536" s="19"/>
      <c r="C536" s="19"/>
      <c r="D536" s="19"/>
      <c r="X536" s="20"/>
    </row>
    <row r="537" spans="1:24" ht="13.9" x14ac:dyDescent="0.3">
      <c r="A537" s="19"/>
      <c r="B537" s="19"/>
      <c r="C537" s="19"/>
      <c r="D537" s="19"/>
      <c r="X537" s="20"/>
    </row>
    <row r="538" spans="1:24" ht="13.9" x14ac:dyDescent="0.3">
      <c r="A538" s="19"/>
      <c r="B538" s="19"/>
      <c r="C538" s="19"/>
      <c r="D538" s="19"/>
      <c r="X538" s="20"/>
    </row>
    <row r="539" spans="1:24" ht="13.9" x14ac:dyDescent="0.3">
      <c r="A539" s="19"/>
      <c r="B539" s="19"/>
      <c r="C539" s="19"/>
      <c r="D539" s="19"/>
      <c r="X539" s="20"/>
    </row>
    <row r="540" spans="1:24" ht="13.9" x14ac:dyDescent="0.3">
      <c r="A540" s="19"/>
      <c r="B540" s="19"/>
      <c r="C540" s="19"/>
      <c r="D540" s="19"/>
      <c r="X540" s="20"/>
    </row>
    <row r="541" spans="1:24" ht="13.9" x14ac:dyDescent="0.3">
      <c r="A541" s="19"/>
      <c r="B541" s="19"/>
      <c r="C541" s="19"/>
      <c r="D541" s="19"/>
      <c r="X541" s="20"/>
    </row>
    <row r="542" spans="1:24" ht="13.9" x14ac:dyDescent="0.3">
      <c r="A542" s="19"/>
      <c r="B542" s="19"/>
      <c r="C542" s="19"/>
      <c r="D542" s="19"/>
      <c r="X542" s="20"/>
    </row>
    <row r="543" spans="1:24" ht="13.9" x14ac:dyDescent="0.3">
      <c r="A543" s="19"/>
      <c r="B543" s="19"/>
      <c r="C543" s="19"/>
      <c r="D543" s="19"/>
      <c r="X543" s="20"/>
    </row>
    <row r="544" spans="1:24" ht="13.9" x14ac:dyDescent="0.3">
      <c r="A544" s="19"/>
      <c r="B544" s="19"/>
      <c r="C544" s="19"/>
      <c r="D544" s="19"/>
      <c r="X544" s="20"/>
    </row>
    <row r="545" spans="1:24" ht="13.9" x14ac:dyDescent="0.3">
      <c r="A545" s="19"/>
      <c r="B545" s="19"/>
      <c r="C545" s="19"/>
      <c r="D545" s="19"/>
      <c r="X545" s="20"/>
    </row>
    <row r="546" spans="1:24" ht="13.9" x14ac:dyDescent="0.3">
      <c r="A546" s="19"/>
      <c r="B546" s="19"/>
      <c r="C546" s="19"/>
      <c r="D546" s="19"/>
      <c r="X546" s="20"/>
    </row>
    <row r="547" spans="1:24" ht="13.9" x14ac:dyDescent="0.3">
      <c r="A547" s="19"/>
      <c r="B547" s="19"/>
      <c r="C547" s="19"/>
      <c r="D547" s="19"/>
      <c r="X547" s="20"/>
    </row>
    <row r="548" spans="1:24" ht="13.9" x14ac:dyDescent="0.3">
      <c r="A548" s="19"/>
      <c r="B548" s="19"/>
      <c r="C548" s="19"/>
      <c r="D548" s="19"/>
      <c r="X548" s="20"/>
    </row>
    <row r="549" spans="1:24" ht="13.9" x14ac:dyDescent="0.3">
      <c r="A549" s="19"/>
      <c r="B549" s="19"/>
      <c r="C549" s="19"/>
      <c r="D549" s="19"/>
      <c r="X549" s="20"/>
    </row>
    <row r="550" spans="1:24" ht="13.9" x14ac:dyDescent="0.3">
      <c r="A550" s="19"/>
      <c r="B550" s="19"/>
      <c r="C550" s="19"/>
      <c r="D550" s="19"/>
      <c r="X550" s="20"/>
    </row>
    <row r="551" spans="1:24" ht="13.9" x14ac:dyDescent="0.3">
      <c r="A551" s="19"/>
      <c r="B551" s="19"/>
      <c r="C551" s="19"/>
      <c r="D551" s="19"/>
      <c r="X551" s="20"/>
    </row>
    <row r="552" spans="1:24" ht="13.9" x14ac:dyDescent="0.3">
      <c r="A552" s="19"/>
      <c r="B552" s="19"/>
      <c r="C552" s="19"/>
      <c r="D552" s="19"/>
      <c r="X552" s="20"/>
    </row>
    <row r="553" spans="1:24" ht="13.9" x14ac:dyDescent="0.3">
      <c r="A553" s="19"/>
      <c r="B553" s="19"/>
      <c r="C553" s="19"/>
      <c r="D553" s="19"/>
      <c r="X553" s="20"/>
    </row>
    <row r="554" spans="1:24" ht="13.9" x14ac:dyDescent="0.3">
      <c r="A554" s="19"/>
      <c r="B554" s="19"/>
      <c r="C554" s="19"/>
      <c r="D554" s="19"/>
      <c r="X554" s="20"/>
    </row>
    <row r="555" spans="1:24" ht="13.9" x14ac:dyDescent="0.3">
      <c r="A555" s="19"/>
      <c r="B555" s="19"/>
      <c r="C555" s="19"/>
      <c r="D555" s="19"/>
      <c r="X555" s="20"/>
    </row>
    <row r="556" spans="1:24" ht="13.9" x14ac:dyDescent="0.3">
      <c r="A556" s="19"/>
      <c r="B556" s="19"/>
      <c r="C556" s="19"/>
      <c r="D556" s="19"/>
      <c r="X556" s="20"/>
    </row>
    <row r="557" spans="1:24" ht="13.9" x14ac:dyDescent="0.3">
      <c r="A557" s="19"/>
      <c r="B557" s="19"/>
      <c r="C557" s="19"/>
      <c r="D557" s="19"/>
      <c r="X557" s="20"/>
    </row>
    <row r="558" spans="1:24" ht="13.9" x14ac:dyDescent="0.3">
      <c r="A558" s="19"/>
      <c r="B558" s="19"/>
      <c r="C558" s="19"/>
      <c r="D558" s="19"/>
      <c r="X558" s="20"/>
    </row>
    <row r="559" spans="1:24" ht="13.9" x14ac:dyDescent="0.3">
      <c r="A559" s="19"/>
      <c r="B559" s="19"/>
      <c r="C559" s="19"/>
      <c r="D559" s="19"/>
      <c r="X559" s="20"/>
    </row>
    <row r="560" spans="1:24" ht="13.9" x14ac:dyDescent="0.3">
      <c r="A560" s="19"/>
      <c r="B560" s="19"/>
      <c r="C560" s="19"/>
      <c r="D560" s="19"/>
      <c r="X560" s="20"/>
    </row>
    <row r="561" spans="1:24" ht="13.9" x14ac:dyDescent="0.3">
      <c r="A561" s="19"/>
      <c r="B561" s="19"/>
      <c r="C561" s="19"/>
      <c r="D561" s="19"/>
      <c r="X561" s="20"/>
    </row>
    <row r="562" spans="1:24" ht="13.9" x14ac:dyDescent="0.3">
      <c r="A562" s="19"/>
      <c r="B562" s="19"/>
      <c r="C562" s="19"/>
      <c r="D562" s="19"/>
      <c r="X562" s="20"/>
    </row>
    <row r="563" spans="1:24" ht="13.9" x14ac:dyDescent="0.3">
      <c r="A563" s="19"/>
      <c r="B563" s="19"/>
      <c r="C563" s="19"/>
      <c r="D563" s="19"/>
      <c r="X563" s="20"/>
    </row>
    <row r="564" spans="1:24" ht="13.9" x14ac:dyDescent="0.3">
      <c r="A564" s="19"/>
      <c r="B564" s="19"/>
      <c r="C564" s="19"/>
      <c r="D564" s="19"/>
      <c r="X564" s="20"/>
    </row>
    <row r="565" spans="1:24" ht="13.9" x14ac:dyDescent="0.3">
      <c r="A565" s="19"/>
      <c r="B565" s="19"/>
      <c r="C565" s="19"/>
      <c r="D565" s="19"/>
      <c r="X565" s="20"/>
    </row>
    <row r="566" spans="1:24" ht="13.9" x14ac:dyDescent="0.3">
      <c r="A566" s="19"/>
      <c r="B566" s="19"/>
      <c r="C566" s="19"/>
      <c r="D566" s="19"/>
      <c r="X566" s="20"/>
    </row>
    <row r="567" spans="1:24" ht="13.9" x14ac:dyDescent="0.3">
      <c r="A567" s="19"/>
      <c r="B567" s="19"/>
      <c r="C567" s="19"/>
      <c r="D567" s="19"/>
      <c r="X567" s="20"/>
    </row>
    <row r="568" spans="1:24" ht="13.9" x14ac:dyDescent="0.3">
      <c r="A568" s="19"/>
      <c r="B568" s="19"/>
      <c r="C568" s="19"/>
      <c r="D568" s="19"/>
      <c r="X568" s="20"/>
    </row>
    <row r="569" spans="1:24" ht="13.9" x14ac:dyDescent="0.3">
      <c r="A569" s="19"/>
      <c r="B569" s="19"/>
      <c r="C569" s="19"/>
      <c r="D569" s="19"/>
      <c r="X569" s="20"/>
    </row>
    <row r="570" spans="1:24" ht="13.9" x14ac:dyDescent="0.3">
      <c r="A570" s="19"/>
      <c r="B570" s="19"/>
      <c r="C570" s="19"/>
      <c r="D570" s="19"/>
      <c r="X570" s="20"/>
    </row>
    <row r="571" spans="1:24" ht="13.9" x14ac:dyDescent="0.3">
      <c r="A571" s="19"/>
      <c r="B571" s="19"/>
      <c r="C571" s="19"/>
      <c r="D571" s="19"/>
      <c r="X571" s="20"/>
    </row>
    <row r="572" spans="1:24" ht="13.9" x14ac:dyDescent="0.3">
      <c r="A572" s="19"/>
      <c r="B572" s="19"/>
      <c r="C572" s="19"/>
      <c r="D572" s="19"/>
      <c r="X572" s="20"/>
    </row>
    <row r="573" spans="1:24" ht="13.9" x14ac:dyDescent="0.3">
      <c r="A573" s="19"/>
      <c r="B573" s="19"/>
      <c r="C573" s="19"/>
      <c r="D573" s="19"/>
      <c r="X573" s="20"/>
    </row>
    <row r="574" spans="1:24" ht="13.9" x14ac:dyDescent="0.3">
      <c r="A574" s="19"/>
      <c r="B574" s="19"/>
      <c r="C574" s="19"/>
      <c r="D574" s="19"/>
      <c r="X574" s="20"/>
    </row>
    <row r="575" spans="1:24" ht="13.9" x14ac:dyDescent="0.3">
      <c r="A575" s="19"/>
      <c r="B575" s="19"/>
      <c r="C575" s="19"/>
      <c r="D575" s="19"/>
      <c r="X575" s="20"/>
    </row>
    <row r="576" spans="1:24" ht="13.9" x14ac:dyDescent="0.3">
      <c r="A576" s="19"/>
      <c r="B576" s="19"/>
      <c r="C576" s="19"/>
      <c r="D576" s="19"/>
      <c r="X576" s="20"/>
    </row>
    <row r="577" spans="1:24" ht="13.9" x14ac:dyDescent="0.3">
      <c r="A577" s="19"/>
      <c r="B577" s="19"/>
      <c r="C577" s="19"/>
      <c r="D577" s="19"/>
      <c r="X577" s="20"/>
    </row>
    <row r="578" spans="1:24" ht="13.9" x14ac:dyDescent="0.3">
      <c r="A578" s="19"/>
      <c r="B578" s="19"/>
      <c r="C578" s="19"/>
      <c r="D578" s="19"/>
      <c r="X578" s="20"/>
    </row>
    <row r="579" spans="1:24" ht="13.9" x14ac:dyDescent="0.3">
      <c r="A579" s="19"/>
      <c r="B579" s="19"/>
      <c r="C579" s="19"/>
      <c r="D579" s="19"/>
      <c r="X579" s="20"/>
    </row>
    <row r="580" spans="1:24" ht="13.9" x14ac:dyDescent="0.3">
      <c r="A580" s="19"/>
      <c r="B580" s="19"/>
      <c r="C580" s="19"/>
      <c r="D580" s="19"/>
      <c r="X580" s="20"/>
    </row>
    <row r="581" spans="1:24" ht="13.9" x14ac:dyDescent="0.3">
      <c r="A581" s="19"/>
      <c r="B581" s="19"/>
      <c r="C581" s="19"/>
      <c r="D581" s="19"/>
      <c r="X581" s="20"/>
    </row>
    <row r="582" spans="1:24" ht="13.9" x14ac:dyDescent="0.3">
      <c r="A582" s="19"/>
      <c r="B582" s="19"/>
      <c r="C582" s="19"/>
      <c r="D582" s="19"/>
      <c r="X582" s="20"/>
    </row>
    <row r="583" spans="1:24" ht="13.9" x14ac:dyDescent="0.3">
      <c r="A583" s="19"/>
      <c r="B583" s="19"/>
      <c r="C583" s="19"/>
      <c r="D583" s="19"/>
      <c r="X583" s="20"/>
    </row>
    <row r="584" spans="1:24" ht="13.9" x14ac:dyDescent="0.3">
      <c r="A584" s="19"/>
      <c r="B584" s="19"/>
      <c r="C584" s="19"/>
      <c r="D584" s="19"/>
      <c r="X584" s="20"/>
    </row>
    <row r="585" spans="1:24" ht="13.9" x14ac:dyDescent="0.3">
      <c r="A585" s="19"/>
      <c r="B585" s="19"/>
      <c r="C585" s="19"/>
      <c r="D585" s="19"/>
      <c r="X585" s="20"/>
    </row>
    <row r="586" spans="1:24" ht="13.9" x14ac:dyDescent="0.3">
      <c r="A586" s="19"/>
      <c r="B586" s="19"/>
      <c r="C586" s="19"/>
      <c r="D586" s="19"/>
      <c r="X586" s="20"/>
    </row>
    <row r="587" spans="1:24" ht="13.9" x14ac:dyDescent="0.3">
      <c r="A587" s="19"/>
      <c r="B587" s="19"/>
      <c r="C587" s="19"/>
      <c r="D587" s="19"/>
      <c r="X587" s="20"/>
    </row>
    <row r="588" spans="1:24" ht="13.9" x14ac:dyDescent="0.3">
      <c r="A588" s="19"/>
      <c r="B588" s="19"/>
      <c r="C588" s="19"/>
      <c r="D588" s="19"/>
      <c r="X588" s="20"/>
    </row>
    <row r="589" spans="1:24" ht="13.9" x14ac:dyDescent="0.3">
      <c r="A589" s="19"/>
      <c r="B589" s="19"/>
      <c r="C589" s="19"/>
      <c r="D589" s="19"/>
      <c r="X589" s="20"/>
    </row>
    <row r="590" spans="1:24" ht="13.9" x14ac:dyDescent="0.3">
      <c r="A590" s="19"/>
      <c r="B590" s="19"/>
      <c r="C590" s="19"/>
      <c r="D590" s="19"/>
      <c r="X590" s="20"/>
    </row>
    <row r="591" spans="1:24" ht="13.9" x14ac:dyDescent="0.3">
      <c r="A591" s="19"/>
      <c r="B591" s="19"/>
      <c r="C591" s="19"/>
      <c r="D591" s="19"/>
      <c r="X591" s="20"/>
    </row>
    <row r="592" spans="1:24" ht="13.9" x14ac:dyDescent="0.3">
      <c r="A592" s="19"/>
      <c r="B592" s="19"/>
      <c r="C592" s="19"/>
      <c r="D592" s="19"/>
      <c r="X592" s="20"/>
    </row>
    <row r="593" spans="1:24" ht="13.9" x14ac:dyDescent="0.3">
      <c r="A593" s="19"/>
      <c r="B593" s="19"/>
      <c r="C593" s="19"/>
      <c r="D593" s="19"/>
      <c r="X593" s="20"/>
    </row>
    <row r="594" spans="1:24" ht="13.9" x14ac:dyDescent="0.3">
      <c r="A594" s="19"/>
      <c r="B594" s="19"/>
      <c r="C594" s="19"/>
      <c r="D594" s="19"/>
      <c r="X594" s="20"/>
    </row>
    <row r="595" spans="1:24" ht="13.9" x14ac:dyDescent="0.3">
      <c r="A595" s="19"/>
      <c r="B595" s="19"/>
      <c r="C595" s="19"/>
      <c r="D595" s="19"/>
      <c r="X595" s="20"/>
    </row>
    <row r="596" spans="1:24" ht="13.9" x14ac:dyDescent="0.3">
      <c r="A596" s="19"/>
      <c r="B596" s="19"/>
      <c r="C596" s="19"/>
      <c r="D596" s="19"/>
      <c r="X596" s="20"/>
    </row>
    <row r="597" spans="1:24" ht="13.9" x14ac:dyDescent="0.3">
      <c r="A597" s="19"/>
      <c r="B597" s="19"/>
      <c r="C597" s="19"/>
      <c r="D597" s="19"/>
      <c r="X597" s="20"/>
    </row>
    <row r="598" spans="1:24" ht="13.9" x14ac:dyDescent="0.3">
      <c r="A598" s="19"/>
      <c r="B598" s="19"/>
      <c r="C598" s="19"/>
      <c r="D598" s="19"/>
      <c r="X598" s="20"/>
    </row>
    <row r="599" spans="1:24" ht="13.9" x14ac:dyDescent="0.3">
      <c r="A599" s="19"/>
      <c r="B599" s="19"/>
      <c r="C599" s="19"/>
      <c r="D599" s="19"/>
      <c r="X599" s="20"/>
    </row>
    <row r="600" spans="1:24" ht="13.9" x14ac:dyDescent="0.3">
      <c r="A600" s="19"/>
      <c r="B600" s="19"/>
      <c r="C600" s="19"/>
      <c r="D600" s="19"/>
      <c r="X600" s="20"/>
    </row>
    <row r="601" spans="1:24" ht="13.9" x14ac:dyDescent="0.3">
      <c r="A601" s="19"/>
      <c r="B601" s="19"/>
      <c r="C601" s="19"/>
      <c r="D601" s="19"/>
      <c r="X601" s="20"/>
    </row>
    <row r="602" spans="1:24" ht="13.9" x14ac:dyDescent="0.3">
      <c r="A602" s="19"/>
      <c r="B602" s="19"/>
      <c r="C602" s="19"/>
      <c r="D602" s="19"/>
      <c r="X602" s="20"/>
    </row>
    <row r="603" spans="1:24" ht="13.9" x14ac:dyDescent="0.3">
      <c r="A603" s="19"/>
      <c r="B603" s="19"/>
      <c r="C603" s="19"/>
      <c r="D603" s="19"/>
      <c r="X603" s="20"/>
    </row>
    <row r="604" spans="1:24" ht="13.9" x14ac:dyDescent="0.3">
      <c r="A604" s="19"/>
      <c r="B604" s="19"/>
      <c r="C604" s="19"/>
      <c r="D604" s="19"/>
      <c r="X604" s="20"/>
    </row>
    <row r="605" spans="1:24" ht="13.9" x14ac:dyDescent="0.3">
      <c r="A605" s="19"/>
      <c r="B605" s="19"/>
      <c r="C605" s="19"/>
      <c r="D605" s="19"/>
      <c r="X605" s="20"/>
    </row>
    <row r="606" spans="1:24" ht="13.9" x14ac:dyDescent="0.3">
      <c r="A606" s="19"/>
      <c r="B606" s="19"/>
      <c r="C606" s="19"/>
      <c r="D606" s="19"/>
      <c r="X606" s="20"/>
    </row>
    <row r="607" spans="1:24" ht="13.9" x14ac:dyDescent="0.3">
      <c r="A607" s="19"/>
      <c r="B607" s="19"/>
      <c r="C607" s="19"/>
      <c r="D607" s="19"/>
      <c r="X607" s="20"/>
    </row>
    <row r="608" spans="1:24" ht="13.9" x14ac:dyDescent="0.3">
      <c r="A608" s="19"/>
      <c r="B608" s="19"/>
      <c r="C608" s="19"/>
      <c r="D608" s="19"/>
      <c r="X608" s="20"/>
    </row>
    <row r="609" spans="1:24" ht="13.9" x14ac:dyDescent="0.3">
      <c r="A609" s="19"/>
      <c r="B609" s="19"/>
      <c r="C609" s="19"/>
      <c r="D609" s="19"/>
      <c r="X609" s="20"/>
    </row>
    <row r="610" spans="1:24" ht="13.9" x14ac:dyDescent="0.3">
      <c r="A610" s="19"/>
      <c r="B610" s="19"/>
      <c r="C610" s="19"/>
      <c r="D610" s="19"/>
      <c r="X610" s="20"/>
    </row>
    <row r="611" spans="1:24" ht="13.9" x14ac:dyDescent="0.3">
      <c r="A611" s="19"/>
      <c r="B611" s="19"/>
      <c r="C611" s="19"/>
      <c r="D611" s="19"/>
      <c r="X611" s="20"/>
    </row>
    <row r="612" spans="1:24" ht="13.9" x14ac:dyDescent="0.3">
      <c r="A612" s="19"/>
      <c r="B612" s="19"/>
      <c r="C612" s="19"/>
      <c r="D612" s="19"/>
      <c r="X612" s="20"/>
    </row>
    <row r="613" spans="1:24" ht="13.9" x14ac:dyDescent="0.3">
      <c r="A613" s="19"/>
      <c r="B613" s="19"/>
      <c r="C613" s="19"/>
      <c r="D613" s="19"/>
      <c r="X613" s="20"/>
    </row>
    <row r="614" spans="1:24" ht="13.9" x14ac:dyDescent="0.3">
      <c r="A614" s="19"/>
      <c r="B614" s="19"/>
      <c r="C614" s="19"/>
      <c r="D614" s="19"/>
      <c r="X614" s="20"/>
    </row>
    <row r="615" spans="1:24" ht="13.9" x14ac:dyDescent="0.3">
      <c r="A615" s="19"/>
      <c r="B615" s="19"/>
      <c r="C615" s="19"/>
      <c r="D615" s="19"/>
      <c r="X615" s="20"/>
    </row>
    <row r="616" spans="1:24" ht="13.9" x14ac:dyDescent="0.3">
      <c r="A616" s="19"/>
      <c r="B616" s="19"/>
      <c r="C616" s="19"/>
      <c r="D616" s="19"/>
      <c r="X616" s="20"/>
    </row>
    <row r="617" spans="1:24" ht="13.9" x14ac:dyDescent="0.3">
      <c r="A617" s="19"/>
      <c r="B617" s="19"/>
      <c r="C617" s="19"/>
      <c r="D617" s="19"/>
      <c r="X617" s="20"/>
    </row>
    <row r="618" spans="1:24" ht="13.9" x14ac:dyDescent="0.3">
      <c r="A618" s="19"/>
      <c r="B618" s="19"/>
      <c r="C618" s="19"/>
      <c r="D618" s="19"/>
      <c r="X618" s="20"/>
    </row>
    <row r="619" spans="1:24" ht="13.9" x14ac:dyDescent="0.3">
      <c r="A619" s="19"/>
      <c r="B619" s="19"/>
      <c r="C619" s="19"/>
      <c r="D619" s="19"/>
      <c r="X619" s="20"/>
    </row>
    <row r="620" spans="1:24" ht="13.9" x14ac:dyDescent="0.3">
      <c r="A620" s="19"/>
      <c r="B620" s="19"/>
      <c r="C620" s="19"/>
      <c r="D620" s="19"/>
      <c r="X620" s="20"/>
    </row>
    <row r="621" spans="1:24" ht="13.9" x14ac:dyDescent="0.3">
      <c r="A621" s="19"/>
      <c r="B621" s="19"/>
      <c r="C621" s="19"/>
      <c r="D621" s="19"/>
      <c r="X621" s="20"/>
    </row>
    <row r="622" spans="1:24" ht="13.9" x14ac:dyDescent="0.3">
      <c r="A622" s="19"/>
      <c r="B622" s="19"/>
      <c r="C622" s="19"/>
      <c r="D622" s="19"/>
      <c r="X622" s="20"/>
    </row>
    <row r="623" spans="1:24" ht="13.9" x14ac:dyDescent="0.3">
      <c r="A623" s="19"/>
      <c r="B623" s="19"/>
      <c r="C623" s="19"/>
      <c r="D623" s="19"/>
      <c r="X623" s="20"/>
    </row>
    <row r="624" spans="1:24" ht="13.9" x14ac:dyDescent="0.3">
      <c r="A624" s="19"/>
      <c r="B624" s="19"/>
      <c r="C624" s="19"/>
      <c r="D624" s="19"/>
      <c r="X624" s="20"/>
    </row>
    <row r="625" spans="1:24" ht="13.9" x14ac:dyDescent="0.3">
      <c r="A625" s="19"/>
      <c r="B625" s="19"/>
      <c r="C625" s="19"/>
      <c r="D625" s="19"/>
      <c r="X625" s="20"/>
    </row>
    <row r="626" spans="1:24" ht="13.9" x14ac:dyDescent="0.3">
      <c r="A626" s="19"/>
      <c r="B626" s="19"/>
      <c r="C626" s="19"/>
      <c r="D626" s="19"/>
      <c r="X626" s="20"/>
    </row>
    <row r="627" spans="1:24" ht="13.9" x14ac:dyDescent="0.3">
      <c r="A627" s="19"/>
      <c r="B627" s="19"/>
      <c r="C627" s="19"/>
      <c r="D627" s="19"/>
      <c r="X627" s="20"/>
    </row>
    <row r="628" spans="1:24" ht="13.9" x14ac:dyDescent="0.3">
      <c r="A628" s="19"/>
      <c r="B628" s="19"/>
      <c r="C628" s="19"/>
      <c r="D628" s="19"/>
      <c r="X628" s="20"/>
    </row>
    <row r="629" spans="1:24" ht="13.9" x14ac:dyDescent="0.3">
      <c r="A629" s="19"/>
      <c r="B629" s="19"/>
      <c r="C629" s="19"/>
      <c r="D629" s="19"/>
      <c r="X629" s="20"/>
    </row>
    <row r="630" spans="1:24" ht="13.9" x14ac:dyDescent="0.3">
      <c r="A630" s="19"/>
      <c r="B630" s="19"/>
      <c r="C630" s="19"/>
      <c r="D630" s="19"/>
      <c r="X630" s="20"/>
    </row>
    <row r="631" spans="1:24" ht="13.9" x14ac:dyDescent="0.3">
      <c r="A631" s="19"/>
      <c r="B631" s="19"/>
      <c r="C631" s="19"/>
      <c r="D631" s="19"/>
      <c r="X631" s="20"/>
    </row>
    <row r="632" spans="1:24" ht="13.9" x14ac:dyDescent="0.3">
      <c r="A632" s="19"/>
      <c r="B632" s="19"/>
      <c r="C632" s="19"/>
      <c r="D632" s="19"/>
      <c r="X632" s="20"/>
    </row>
    <row r="633" spans="1:24" ht="13.9" x14ac:dyDescent="0.3">
      <c r="A633" s="19"/>
      <c r="B633" s="19"/>
      <c r="C633" s="19"/>
      <c r="D633" s="19"/>
      <c r="X633" s="20"/>
    </row>
    <row r="634" spans="1:24" ht="13.9" x14ac:dyDescent="0.3">
      <c r="A634" s="19"/>
      <c r="B634" s="19"/>
      <c r="C634" s="19"/>
      <c r="D634" s="19"/>
      <c r="X634" s="20"/>
    </row>
    <row r="635" spans="1:24" ht="13.9" x14ac:dyDescent="0.3">
      <c r="A635" s="19"/>
      <c r="B635" s="19"/>
      <c r="C635" s="19"/>
      <c r="D635" s="19"/>
      <c r="X635" s="20"/>
    </row>
    <row r="636" spans="1:24" ht="13.9" x14ac:dyDescent="0.3">
      <c r="A636" s="19"/>
      <c r="B636" s="19"/>
      <c r="C636" s="19"/>
      <c r="D636" s="19"/>
      <c r="X636" s="20"/>
    </row>
    <row r="637" spans="1:24" ht="13.9" x14ac:dyDescent="0.3">
      <c r="A637" s="19"/>
      <c r="B637" s="19"/>
      <c r="C637" s="19"/>
      <c r="D637" s="19"/>
      <c r="X637" s="20"/>
    </row>
    <row r="638" spans="1:24" ht="13.9" x14ac:dyDescent="0.3">
      <c r="A638" s="19"/>
      <c r="B638" s="19"/>
      <c r="C638" s="19"/>
      <c r="D638" s="19"/>
      <c r="X638" s="20"/>
    </row>
    <row r="639" spans="1:24" ht="13.9" x14ac:dyDescent="0.3">
      <c r="A639" s="19"/>
      <c r="B639" s="19"/>
      <c r="C639" s="19"/>
      <c r="D639" s="19"/>
      <c r="X639" s="20"/>
    </row>
    <row r="640" spans="1:24" ht="13.9" x14ac:dyDescent="0.3">
      <c r="A640" s="19"/>
      <c r="B640" s="19"/>
      <c r="C640" s="19"/>
      <c r="D640" s="19"/>
      <c r="X640" s="20"/>
    </row>
    <row r="641" spans="1:24" ht="13.9" x14ac:dyDescent="0.3">
      <c r="A641" s="19"/>
      <c r="B641" s="19"/>
      <c r="C641" s="19"/>
      <c r="D641" s="19"/>
      <c r="X641" s="20"/>
    </row>
    <row r="642" spans="1:24" ht="13.9" x14ac:dyDescent="0.3">
      <c r="A642" s="19"/>
      <c r="B642" s="19"/>
      <c r="C642" s="19"/>
      <c r="D642" s="19"/>
      <c r="X642" s="20"/>
    </row>
    <row r="643" spans="1:24" ht="13.9" x14ac:dyDescent="0.3">
      <c r="A643" s="19"/>
      <c r="B643" s="19"/>
      <c r="C643" s="19"/>
      <c r="D643" s="19"/>
      <c r="X643" s="20"/>
    </row>
    <row r="644" spans="1:24" ht="13.9" x14ac:dyDescent="0.3">
      <c r="A644" s="19"/>
      <c r="B644" s="19"/>
      <c r="C644" s="19"/>
      <c r="D644" s="19"/>
      <c r="X644" s="20"/>
    </row>
    <row r="645" spans="1:24" ht="13.9" x14ac:dyDescent="0.3">
      <c r="A645" s="19"/>
      <c r="B645" s="19"/>
      <c r="C645" s="19"/>
      <c r="D645" s="19"/>
      <c r="X645" s="20"/>
    </row>
    <row r="646" spans="1:24" ht="13.9" x14ac:dyDescent="0.3">
      <c r="A646" s="19"/>
      <c r="B646" s="19"/>
      <c r="C646" s="19"/>
      <c r="D646" s="19"/>
      <c r="X646" s="20"/>
    </row>
    <row r="647" spans="1:24" ht="13.9" x14ac:dyDescent="0.3">
      <c r="A647" s="19"/>
      <c r="B647" s="19"/>
      <c r="C647" s="19"/>
      <c r="D647" s="19"/>
      <c r="X647" s="20"/>
    </row>
    <row r="648" spans="1:24" ht="13.9" x14ac:dyDescent="0.3">
      <c r="A648" s="19"/>
      <c r="B648" s="19"/>
      <c r="C648" s="19"/>
      <c r="D648" s="19"/>
      <c r="X648" s="20"/>
    </row>
    <row r="649" spans="1:24" ht="13.9" x14ac:dyDescent="0.3">
      <c r="A649" s="19"/>
      <c r="B649" s="19"/>
      <c r="C649" s="19"/>
      <c r="D649" s="19"/>
      <c r="X649" s="20"/>
    </row>
    <row r="650" spans="1:24" ht="13.9" x14ac:dyDescent="0.3">
      <c r="A650" s="19"/>
      <c r="B650" s="19"/>
      <c r="C650" s="19"/>
      <c r="D650" s="19"/>
      <c r="X650" s="20"/>
    </row>
    <row r="651" spans="1:24" ht="13.9" x14ac:dyDescent="0.3">
      <c r="A651" s="19"/>
      <c r="B651" s="19"/>
      <c r="C651" s="19"/>
      <c r="D651" s="19"/>
      <c r="X651" s="20"/>
    </row>
    <row r="652" spans="1:24" ht="13.9" x14ac:dyDescent="0.3">
      <c r="A652" s="19"/>
      <c r="B652" s="19"/>
      <c r="C652" s="19"/>
      <c r="D652" s="19"/>
      <c r="X652" s="20"/>
    </row>
    <row r="653" spans="1:24" ht="13.9" x14ac:dyDescent="0.3">
      <c r="A653" s="19"/>
      <c r="B653" s="19"/>
      <c r="C653" s="19"/>
      <c r="D653" s="19"/>
      <c r="X653" s="20"/>
    </row>
    <row r="654" spans="1:24" ht="13.9" x14ac:dyDescent="0.3">
      <c r="A654" s="19"/>
      <c r="B654" s="19"/>
      <c r="C654" s="19"/>
      <c r="D654" s="19"/>
      <c r="X654" s="20"/>
    </row>
    <row r="655" spans="1:24" ht="13.9" x14ac:dyDescent="0.3">
      <c r="A655" s="19"/>
      <c r="B655" s="19"/>
      <c r="C655" s="19"/>
      <c r="D655" s="19"/>
      <c r="X655" s="20"/>
    </row>
    <row r="656" spans="1:24" ht="13.9" x14ac:dyDescent="0.3">
      <c r="A656" s="19"/>
      <c r="B656" s="19"/>
      <c r="C656" s="19"/>
      <c r="D656" s="19"/>
      <c r="X656" s="20"/>
    </row>
    <row r="657" spans="1:24" ht="13.9" x14ac:dyDescent="0.3">
      <c r="A657" s="19"/>
      <c r="B657" s="19"/>
      <c r="C657" s="19"/>
      <c r="D657" s="19"/>
      <c r="X657" s="20"/>
    </row>
    <row r="658" spans="1:24" ht="13.9" x14ac:dyDescent="0.3">
      <c r="A658" s="19"/>
      <c r="B658" s="19"/>
      <c r="C658" s="19"/>
      <c r="D658" s="19"/>
      <c r="X658" s="20"/>
    </row>
    <row r="659" spans="1:24" ht="13.9" x14ac:dyDescent="0.3">
      <c r="A659" s="19"/>
      <c r="B659" s="19"/>
      <c r="C659" s="19"/>
      <c r="D659" s="19"/>
      <c r="X659" s="20"/>
    </row>
    <row r="660" spans="1:24" ht="13.9" x14ac:dyDescent="0.3">
      <c r="A660" s="19"/>
      <c r="B660" s="19"/>
      <c r="C660" s="19"/>
      <c r="D660" s="19"/>
      <c r="X660" s="20"/>
    </row>
    <row r="661" spans="1:24" ht="13.9" x14ac:dyDescent="0.3">
      <c r="A661" s="19"/>
      <c r="B661" s="19"/>
      <c r="C661" s="19"/>
      <c r="D661" s="19"/>
      <c r="X661" s="20"/>
    </row>
    <row r="662" spans="1:24" ht="13.9" x14ac:dyDescent="0.3">
      <c r="A662" s="19"/>
      <c r="B662" s="19"/>
      <c r="C662" s="19"/>
      <c r="D662" s="19"/>
      <c r="X662" s="20"/>
    </row>
    <row r="663" spans="1:24" ht="13.9" x14ac:dyDescent="0.3">
      <c r="A663" s="19"/>
      <c r="B663" s="19"/>
      <c r="C663" s="19"/>
      <c r="D663" s="19"/>
      <c r="X663" s="20"/>
    </row>
    <row r="664" spans="1:24" ht="13.9" x14ac:dyDescent="0.3">
      <c r="A664" s="19"/>
      <c r="B664" s="19"/>
      <c r="C664" s="19"/>
      <c r="D664" s="19"/>
      <c r="X664" s="20"/>
    </row>
    <row r="665" spans="1:24" ht="13.9" x14ac:dyDescent="0.3">
      <c r="A665" s="19"/>
      <c r="B665" s="19"/>
      <c r="C665" s="19"/>
      <c r="D665" s="19"/>
      <c r="X665" s="20"/>
    </row>
    <row r="666" spans="1:24" ht="13.9" x14ac:dyDescent="0.3">
      <c r="A666" s="19"/>
      <c r="B666" s="19"/>
      <c r="C666" s="19"/>
      <c r="D666" s="19"/>
      <c r="X666" s="20"/>
    </row>
    <row r="667" spans="1:24" ht="13.9" x14ac:dyDescent="0.3">
      <c r="A667" s="19"/>
      <c r="B667" s="19"/>
      <c r="C667" s="19"/>
      <c r="D667" s="19"/>
      <c r="X667" s="20"/>
    </row>
    <row r="668" spans="1:24" ht="13.9" x14ac:dyDescent="0.3">
      <c r="A668" s="19"/>
      <c r="B668" s="19"/>
      <c r="C668" s="19"/>
      <c r="D668" s="19"/>
      <c r="X668" s="20"/>
    </row>
    <row r="669" spans="1:24" ht="13.9" x14ac:dyDescent="0.3">
      <c r="A669" s="19"/>
      <c r="B669" s="19"/>
      <c r="C669" s="19"/>
      <c r="D669" s="19"/>
      <c r="X669" s="20"/>
    </row>
    <row r="670" spans="1:24" ht="13.9" x14ac:dyDescent="0.3">
      <c r="A670" s="19"/>
      <c r="B670" s="19"/>
      <c r="C670" s="19"/>
      <c r="D670" s="19"/>
      <c r="X670" s="20"/>
    </row>
    <row r="671" spans="1:24" ht="13.9" x14ac:dyDescent="0.3">
      <c r="A671" s="19"/>
      <c r="B671" s="19"/>
      <c r="C671" s="19"/>
      <c r="D671" s="19"/>
      <c r="X671" s="20"/>
    </row>
    <row r="672" spans="1:24" ht="13.9" x14ac:dyDescent="0.3">
      <c r="A672" s="19"/>
      <c r="B672" s="19"/>
      <c r="C672" s="19"/>
      <c r="D672" s="19"/>
      <c r="X672" s="20"/>
    </row>
    <row r="673" spans="1:24" ht="13.9" x14ac:dyDescent="0.3">
      <c r="A673" s="19"/>
      <c r="B673" s="19"/>
      <c r="C673" s="19"/>
      <c r="D673" s="19"/>
      <c r="X673" s="20"/>
    </row>
    <row r="674" spans="1:24" ht="13.9" x14ac:dyDescent="0.3">
      <c r="A674" s="19"/>
      <c r="B674" s="19"/>
      <c r="C674" s="19"/>
      <c r="D674" s="19"/>
      <c r="X674" s="20"/>
    </row>
    <row r="675" spans="1:24" ht="13.9" x14ac:dyDescent="0.3">
      <c r="A675" s="19"/>
      <c r="B675" s="19"/>
      <c r="C675" s="19"/>
      <c r="D675" s="19"/>
      <c r="X675" s="20"/>
    </row>
    <row r="676" spans="1:24" ht="13.9" x14ac:dyDescent="0.3">
      <c r="A676" s="19"/>
      <c r="B676" s="19"/>
      <c r="C676" s="19"/>
      <c r="D676" s="19"/>
      <c r="X676" s="20"/>
    </row>
    <row r="677" spans="1:24" ht="13.9" x14ac:dyDescent="0.3">
      <c r="A677" s="19"/>
      <c r="B677" s="19"/>
      <c r="C677" s="19"/>
      <c r="D677" s="19"/>
      <c r="X677" s="20"/>
    </row>
    <row r="678" spans="1:24" ht="13.9" x14ac:dyDescent="0.3">
      <c r="A678" s="19"/>
      <c r="B678" s="19"/>
      <c r="C678" s="19"/>
      <c r="D678" s="19"/>
      <c r="X678" s="20"/>
    </row>
    <row r="679" spans="1:24" ht="13.9" x14ac:dyDescent="0.3">
      <c r="A679" s="19"/>
      <c r="B679" s="19"/>
      <c r="C679" s="19"/>
      <c r="D679" s="19"/>
      <c r="X679" s="20"/>
    </row>
    <row r="680" spans="1:24" ht="13.9" x14ac:dyDescent="0.3">
      <c r="A680" s="19"/>
      <c r="B680" s="19"/>
      <c r="C680" s="19"/>
      <c r="D680" s="19"/>
      <c r="X680" s="20"/>
    </row>
    <row r="681" spans="1:24" ht="13.9" x14ac:dyDescent="0.3">
      <c r="A681" s="19"/>
      <c r="B681" s="19"/>
      <c r="C681" s="19"/>
      <c r="D681" s="19"/>
      <c r="X681" s="20"/>
    </row>
    <row r="682" spans="1:24" ht="13.9" x14ac:dyDescent="0.3">
      <c r="A682" s="19"/>
      <c r="B682" s="19"/>
      <c r="C682" s="19"/>
      <c r="D682" s="19"/>
      <c r="X682" s="20"/>
    </row>
    <row r="683" spans="1:24" ht="13.9" x14ac:dyDescent="0.3">
      <c r="A683" s="19"/>
      <c r="B683" s="19"/>
      <c r="C683" s="19"/>
      <c r="D683" s="19"/>
      <c r="X683" s="20"/>
    </row>
    <row r="684" spans="1:24" ht="13.9" x14ac:dyDescent="0.3">
      <c r="A684" s="19"/>
      <c r="B684" s="19"/>
      <c r="C684" s="19"/>
      <c r="D684" s="19"/>
      <c r="X684" s="20"/>
    </row>
    <row r="685" spans="1:24" ht="13.9" x14ac:dyDescent="0.3">
      <c r="A685" s="19"/>
      <c r="B685" s="19"/>
      <c r="C685" s="19"/>
      <c r="D685" s="19"/>
      <c r="X685" s="20"/>
    </row>
    <row r="686" spans="1:24" ht="13.9" x14ac:dyDescent="0.3">
      <c r="A686" s="19"/>
      <c r="B686" s="19"/>
      <c r="C686" s="19"/>
      <c r="D686" s="19"/>
      <c r="X686" s="20"/>
    </row>
    <row r="687" spans="1:24" ht="13.9" x14ac:dyDescent="0.3">
      <c r="A687" s="19"/>
      <c r="B687" s="19"/>
      <c r="C687" s="19"/>
      <c r="D687" s="19"/>
      <c r="X687" s="20"/>
    </row>
    <row r="688" spans="1:24" ht="13.9" x14ac:dyDescent="0.3">
      <c r="A688" s="19"/>
      <c r="B688" s="19"/>
      <c r="C688" s="19"/>
      <c r="D688" s="19"/>
      <c r="X688" s="20"/>
    </row>
    <row r="689" spans="1:24" ht="13.9" x14ac:dyDescent="0.3">
      <c r="A689" s="19"/>
      <c r="B689" s="19"/>
      <c r="C689" s="19"/>
      <c r="D689" s="19"/>
      <c r="X689" s="20"/>
    </row>
    <row r="690" spans="1:24" ht="13.9" x14ac:dyDescent="0.3">
      <c r="A690" s="19"/>
      <c r="B690" s="19"/>
      <c r="C690" s="19"/>
      <c r="D690" s="19"/>
      <c r="X690" s="20"/>
    </row>
    <row r="691" spans="1:24" ht="13.9" x14ac:dyDescent="0.3">
      <c r="A691" s="19"/>
      <c r="B691" s="19"/>
      <c r="C691" s="19"/>
      <c r="D691" s="19"/>
      <c r="X691" s="20"/>
    </row>
    <row r="692" spans="1:24" ht="13.9" x14ac:dyDescent="0.3">
      <c r="A692" s="19"/>
      <c r="B692" s="19"/>
      <c r="C692" s="19"/>
      <c r="D692" s="19"/>
      <c r="X692" s="20"/>
    </row>
    <row r="693" spans="1:24" ht="13.9" x14ac:dyDescent="0.3">
      <c r="A693" s="19"/>
      <c r="B693" s="19"/>
      <c r="C693" s="19"/>
      <c r="D693" s="19"/>
      <c r="X693" s="20"/>
    </row>
    <row r="694" spans="1:24" ht="13.9" x14ac:dyDescent="0.3">
      <c r="A694" s="19"/>
      <c r="B694" s="19"/>
      <c r="C694" s="19"/>
      <c r="D694" s="19"/>
      <c r="X694" s="20"/>
    </row>
    <row r="695" spans="1:24" ht="13.9" x14ac:dyDescent="0.3">
      <c r="A695" s="19"/>
      <c r="B695" s="19"/>
      <c r="C695" s="19"/>
      <c r="D695" s="19"/>
      <c r="X695" s="20"/>
    </row>
    <row r="696" spans="1:24" ht="13.9" x14ac:dyDescent="0.3">
      <c r="A696" s="19"/>
      <c r="B696" s="19"/>
      <c r="C696" s="19"/>
      <c r="D696" s="19"/>
      <c r="X696" s="20"/>
    </row>
    <row r="697" spans="1:24" ht="13.9" x14ac:dyDescent="0.3">
      <c r="A697" s="19"/>
      <c r="B697" s="19"/>
      <c r="C697" s="19"/>
      <c r="D697" s="19"/>
      <c r="X697" s="20"/>
    </row>
    <row r="698" spans="1:24" ht="13.9" x14ac:dyDescent="0.3">
      <c r="A698" s="19"/>
      <c r="B698" s="19"/>
      <c r="C698" s="19"/>
      <c r="D698" s="19"/>
      <c r="X698" s="20"/>
    </row>
    <row r="699" spans="1:24" ht="13.9" x14ac:dyDescent="0.3">
      <c r="A699" s="19"/>
      <c r="B699" s="19"/>
      <c r="C699" s="19"/>
      <c r="D699" s="19"/>
      <c r="X699" s="20"/>
    </row>
    <row r="700" spans="1:24" ht="13.9" x14ac:dyDescent="0.3">
      <c r="A700" s="19"/>
      <c r="B700" s="19"/>
      <c r="C700" s="19"/>
      <c r="D700" s="19"/>
      <c r="X700" s="20"/>
    </row>
    <row r="701" spans="1:24" ht="13.9" x14ac:dyDescent="0.3">
      <c r="A701" s="19"/>
      <c r="B701" s="19"/>
      <c r="C701" s="19"/>
      <c r="D701" s="19"/>
      <c r="X701" s="20"/>
    </row>
    <row r="702" spans="1:24" ht="13.9" x14ac:dyDescent="0.3">
      <c r="A702" s="19"/>
      <c r="B702" s="19"/>
      <c r="C702" s="19"/>
      <c r="D702" s="19"/>
      <c r="X702" s="20"/>
    </row>
    <row r="703" spans="1:24" ht="13.9" x14ac:dyDescent="0.3">
      <c r="A703" s="19"/>
      <c r="B703" s="19"/>
      <c r="C703" s="19"/>
      <c r="D703" s="19"/>
      <c r="X703" s="20"/>
    </row>
    <row r="704" spans="1:24" ht="13.9" x14ac:dyDescent="0.3">
      <c r="A704" s="19"/>
      <c r="B704" s="19"/>
      <c r="C704" s="19"/>
      <c r="D704" s="19"/>
      <c r="X704" s="20"/>
    </row>
    <row r="705" spans="1:24" ht="13.9" x14ac:dyDescent="0.3">
      <c r="A705" s="19"/>
      <c r="B705" s="19"/>
      <c r="C705" s="19"/>
      <c r="D705" s="19"/>
      <c r="X705" s="20"/>
    </row>
    <row r="706" spans="1:24" ht="13.9" x14ac:dyDescent="0.3">
      <c r="A706" s="19"/>
      <c r="B706" s="19"/>
      <c r="C706" s="19"/>
      <c r="D706" s="19"/>
      <c r="X706" s="20"/>
    </row>
    <row r="707" spans="1:24" ht="13.9" x14ac:dyDescent="0.3">
      <c r="A707" s="19"/>
      <c r="B707" s="19"/>
      <c r="C707" s="19"/>
      <c r="D707" s="19"/>
      <c r="X707" s="20"/>
    </row>
    <row r="708" spans="1:24" ht="13.9" x14ac:dyDescent="0.3">
      <c r="A708" s="19"/>
      <c r="B708" s="19"/>
      <c r="C708" s="19"/>
      <c r="D708" s="19"/>
      <c r="X708" s="20"/>
    </row>
    <row r="709" spans="1:24" ht="13.9" x14ac:dyDescent="0.3">
      <c r="A709" s="19"/>
      <c r="B709" s="19"/>
      <c r="C709" s="19"/>
      <c r="D709" s="19"/>
      <c r="X709" s="20"/>
    </row>
    <row r="710" spans="1:24" ht="13.9" x14ac:dyDescent="0.3">
      <c r="A710" s="19"/>
      <c r="B710" s="19"/>
      <c r="C710" s="19"/>
      <c r="D710" s="19"/>
      <c r="X710" s="20"/>
    </row>
    <row r="711" spans="1:24" ht="13.9" x14ac:dyDescent="0.3">
      <c r="A711" s="19"/>
      <c r="B711" s="19"/>
      <c r="C711" s="19"/>
      <c r="D711" s="19"/>
      <c r="X711" s="20"/>
    </row>
    <row r="712" spans="1:24" ht="13.9" x14ac:dyDescent="0.3">
      <c r="A712" s="19"/>
      <c r="B712" s="19"/>
      <c r="C712" s="19"/>
      <c r="D712" s="19"/>
      <c r="X712" s="20"/>
    </row>
    <row r="713" spans="1:24" ht="13.9" x14ac:dyDescent="0.3">
      <c r="A713" s="19"/>
      <c r="B713" s="19"/>
      <c r="C713" s="19"/>
      <c r="D713" s="19"/>
      <c r="X713" s="20"/>
    </row>
    <row r="714" spans="1:24" ht="13.9" x14ac:dyDescent="0.3">
      <c r="A714" s="19"/>
      <c r="B714" s="19"/>
      <c r="C714" s="19"/>
      <c r="D714" s="19"/>
      <c r="X714" s="20"/>
    </row>
    <row r="715" spans="1:24" ht="13.9" x14ac:dyDescent="0.3">
      <c r="A715" s="19"/>
      <c r="B715" s="19"/>
      <c r="C715" s="19"/>
      <c r="D715" s="19"/>
      <c r="X715" s="20"/>
    </row>
    <row r="716" spans="1:24" ht="13.9" x14ac:dyDescent="0.3">
      <c r="A716" s="19"/>
      <c r="B716" s="19"/>
      <c r="C716" s="19"/>
      <c r="D716" s="19"/>
      <c r="X716" s="20"/>
    </row>
    <row r="717" spans="1:24" ht="13.9" x14ac:dyDescent="0.3">
      <c r="A717" s="19"/>
      <c r="B717" s="19"/>
      <c r="C717" s="19"/>
      <c r="D717" s="19"/>
      <c r="X717" s="20"/>
    </row>
    <row r="718" spans="1:24" ht="13.9" x14ac:dyDescent="0.3">
      <c r="A718" s="19"/>
      <c r="B718" s="19"/>
      <c r="C718" s="19"/>
      <c r="D718" s="19"/>
      <c r="X718" s="20"/>
    </row>
    <row r="719" spans="1:24" ht="13.9" x14ac:dyDescent="0.3">
      <c r="A719" s="19"/>
      <c r="B719" s="19"/>
      <c r="C719" s="19"/>
      <c r="D719" s="19"/>
      <c r="X719" s="20"/>
    </row>
    <row r="720" spans="1:24" ht="13.9" x14ac:dyDescent="0.3">
      <c r="A720" s="19"/>
      <c r="B720" s="19"/>
      <c r="C720" s="19"/>
      <c r="D720" s="19"/>
      <c r="X720" s="20"/>
    </row>
    <row r="721" spans="1:24" ht="13.9" x14ac:dyDescent="0.3">
      <c r="A721" s="19"/>
      <c r="B721" s="19"/>
      <c r="C721" s="19"/>
      <c r="D721" s="19"/>
      <c r="X721" s="20"/>
    </row>
    <row r="722" spans="1:24" ht="13.9" x14ac:dyDescent="0.3">
      <c r="A722" s="19"/>
      <c r="B722" s="19"/>
      <c r="C722" s="19"/>
      <c r="D722" s="19"/>
      <c r="X722" s="20"/>
    </row>
    <row r="723" spans="1:24" ht="13.9" x14ac:dyDescent="0.3">
      <c r="A723" s="19"/>
      <c r="B723" s="19"/>
      <c r="C723" s="19"/>
      <c r="D723" s="19"/>
      <c r="X723" s="20"/>
    </row>
    <row r="724" spans="1:24" ht="13.9" x14ac:dyDescent="0.3">
      <c r="A724" s="19"/>
      <c r="B724" s="19"/>
      <c r="C724" s="19"/>
      <c r="D724" s="19"/>
      <c r="X724" s="20"/>
    </row>
    <row r="725" spans="1:24" ht="13.9" x14ac:dyDescent="0.3">
      <c r="A725" s="19"/>
      <c r="B725" s="19"/>
      <c r="C725" s="19"/>
      <c r="D725" s="19"/>
      <c r="X725" s="20"/>
    </row>
    <row r="726" spans="1:24" ht="13.9" x14ac:dyDescent="0.3">
      <c r="A726" s="19"/>
      <c r="B726" s="19"/>
      <c r="C726" s="19"/>
      <c r="D726" s="19"/>
      <c r="X726" s="20"/>
    </row>
    <row r="727" spans="1:24" ht="13.9" x14ac:dyDescent="0.3">
      <c r="A727" s="19"/>
      <c r="B727" s="19"/>
      <c r="C727" s="19"/>
      <c r="D727" s="19"/>
      <c r="X727" s="20"/>
    </row>
    <row r="728" spans="1:24" ht="13.9" x14ac:dyDescent="0.3">
      <c r="A728" s="19"/>
      <c r="B728" s="19"/>
      <c r="C728" s="19"/>
      <c r="D728" s="19"/>
      <c r="X728" s="20"/>
    </row>
    <row r="729" spans="1:24" ht="13.9" x14ac:dyDescent="0.3">
      <c r="A729" s="19"/>
      <c r="B729" s="19"/>
      <c r="C729" s="19"/>
      <c r="D729" s="19"/>
      <c r="X729" s="20"/>
    </row>
    <row r="730" spans="1:24" ht="13.9" x14ac:dyDescent="0.3">
      <c r="A730" s="19"/>
      <c r="B730" s="19"/>
      <c r="C730" s="19"/>
      <c r="D730" s="19"/>
      <c r="X730" s="20"/>
    </row>
    <row r="731" spans="1:24" ht="13.9" x14ac:dyDescent="0.3">
      <c r="A731" s="19"/>
      <c r="B731" s="19"/>
      <c r="C731" s="19"/>
      <c r="D731" s="19"/>
      <c r="X731" s="20"/>
    </row>
    <row r="732" spans="1:24" ht="13.9" x14ac:dyDescent="0.3">
      <c r="A732" s="19"/>
      <c r="B732" s="19"/>
      <c r="C732" s="19"/>
      <c r="D732" s="19"/>
      <c r="X732" s="20"/>
    </row>
    <row r="733" spans="1:24" ht="13.9" x14ac:dyDescent="0.3">
      <c r="A733" s="19"/>
      <c r="B733" s="19"/>
      <c r="C733" s="19"/>
      <c r="D733" s="19"/>
      <c r="X733" s="20"/>
    </row>
    <row r="734" spans="1:24" ht="13.9" x14ac:dyDescent="0.3">
      <c r="A734" s="19"/>
      <c r="B734" s="19"/>
      <c r="C734" s="19"/>
      <c r="D734" s="19"/>
      <c r="X734" s="20"/>
    </row>
    <row r="735" spans="1:24" ht="13.9" x14ac:dyDescent="0.3">
      <c r="A735" s="19"/>
      <c r="B735" s="19"/>
      <c r="C735" s="19"/>
      <c r="D735" s="19"/>
      <c r="X735" s="20"/>
    </row>
    <row r="736" spans="1:24" ht="13.9" x14ac:dyDescent="0.3">
      <c r="A736" s="19"/>
      <c r="B736" s="19"/>
      <c r="C736" s="19"/>
      <c r="D736" s="19"/>
      <c r="X736" s="20"/>
    </row>
    <row r="737" spans="1:24" ht="13.9" x14ac:dyDescent="0.3">
      <c r="A737" s="19"/>
      <c r="B737" s="19"/>
      <c r="C737" s="19"/>
      <c r="D737" s="19"/>
      <c r="X737" s="20"/>
    </row>
    <row r="738" spans="1:24" ht="13.9" x14ac:dyDescent="0.3">
      <c r="A738" s="19"/>
      <c r="B738" s="19"/>
      <c r="C738" s="19"/>
      <c r="D738" s="19"/>
      <c r="X738" s="20"/>
    </row>
    <row r="739" spans="1:24" ht="13.9" x14ac:dyDescent="0.3">
      <c r="A739" s="19"/>
      <c r="B739" s="19"/>
      <c r="C739" s="19"/>
      <c r="D739" s="19"/>
      <c r="X739" s="20"/>
    </row>
    <row r="740" spans="1:24" ht="13.9" x14ac:dyDescent="0.3">
      <c r="A740" s="19"/>
      <c r="B740" s="19"/>
      <c r="C740" s="19"/>
      <c r="D740" s="19"/>
      <c r="X740" s="20"/>
    </row>
    <row r="741" spans="1:24" ht="13.9" x14ac:dyDescent="0.3">
      <c r="A741" s="19"/>
      <c r="B741" s="19"/>
      <c r="C741" s="19"/>
      <c r="D741" s="19"/>
      <c r="X741" s="20"/>
    </row>
    <row r="742" spans="1:24" ht="13.9" x14ac:dyDescent="0.3">
      <c r="A742" s="19"/>
      <c r="B742" s="19"/>
      <c r="C742" s="19"/>
      <c r="D742" s="19"/>
      <c r="X742" s="20"/>
    </row>
    <row r="743" spans="1:24" ht="13.9" x14ac:dyDescent="0.3">
      <c r="A743" s="19"/>
      <c r="B743" s="19"/>
      <c r="C743" s="19"/>
      <c r="D743" s="19"/>
      <c r="X743" s="20"/>
    </row>
    <row r="744" spans="1:24" ht="13.9" x14ac:dyDescent="0.3">
      <c r="A744" s="19"/>
      <c r="B744" s="19"/>
      <c r="C744" s="19"/>
      <c r="D744" s="19"/>
      <c r="X744" s="20"/>
    </row>
    <row r="745" spans="1:24" ht="13.9" x14ac:dyDescent="0.3">
      <c r="A745" s="19"/>
      <c r="B745" s="19"/>
      <c r="C745" s="19"/>
      <c r="D745" s="19"/>
      <c r="X745" s="20"/>
    </row>
    <row r="746" spans="1:24" ht="13.9" x14ac:dyDescent="0.3">
      <c r="A746" s="19"/>
      <c r="B746" s="19"/>
      <c r="C746" s="19"/>
      <c r="D746" s="19"/>
      <c r="X746" s="20"/>
    </row>
    <row r="747" spans="1:24" ht="13.9" x14ac:dyDescent="0.3">
      <c r="A747" s="19"/>
      <c r="B747" s="19"/>
      <c r="C747" s="19"/>
      <c r="D747" s="19"/>
      <c r="X747" s="20"/>
    </row>
    <row r="748" spans="1:24" ht="13.9" x14ac:dyDescent="0.3">
      <c r="A748" s="19"/>
      <c r="B748" s="19"/>
      <c r="C748" s="19"/>
      <c r="D748" s="19"/>
      <c r="X748" s="20"/>
    </row>
    <row r="749" spans="1:24" ht="13.9" x14ac:dyDescent="0.3">
      <c r="A749" s="19"/>
      <c r="B749" s="19"/>
      <c r="C749" s="19"/>
      <c r="D749" s="19"/>
      <c r="X749" s="20"/>
    </row>
    <row r="750" spans="1:24" ht="13.9" x14ac:dyDescent="0.3">
      <c r="A750" s="19"/>
      <c r="B750" s="19"/>
      <c r="C750" s="19"/>
      <c r="D750" s="19"/>
      <c r="X750" s="20"/>
    </row>
    <row r="751" spans="1:24" ht="13.9" x14ac:dyDescent="0.3">
      <c r="A751" s="19"/>
      <c r="B751" s="19"/>
      <c r="C751" s="19"/>
      <c r="D751" s="19"/>
      <c r="X751" s="20"/>
    </row>
    <row r="752" spans="1:24" ht="13.9" x14ac:dyDescent="0.3">
      <c r="A752" s="19"/>
      <c r="B752" s="19"/>
      <c r="C752" s="19"/>
      <c r="D752" s="19"/>
      <c r="X752" s="20"/>
    </row>
    <row r="753" spans="1:24" ht="13.9" x14ac:dyDescent="0.3">
      <c r="A753" s="19"/>
      <c r="B753" s="19"/>
      <c r="C753" s="19"/>
      <c r="D753" s="19"/>
      <c r="X753" s="20"/>
    </row>
    <row r="754" spans="1:24" ht="13.9" x14ac:dyDescent="0.3">
      <c r="A754" s="19"/>
      <c r="B754" s="19"/>
      <c r="C754" s="19"/>
      <c r="D754" s="19"/>
      <c r="X754" s="20"/>
    </row>
    <row r="755" spans="1:24" ht="13.9" x14ac:dyDescent="0.3">
      <c r="A755" s="19"/>
      <c r="B755" s="19"/>
      <c r="C755" s="19"/>
      <c r="D755" s="19"/>
      <c r="X755" s="20"/>
    </row>
    <row r="756" spans="1:24" ht="13.9" x14ac:dyDescent="0.3">
      <c r="A756" s="19"/>
      <c r="B756" s="19"/>
      <c r="C756" s="19"/>
      <c r="D756" s="19"/>
      <c r="X756" s="20"/>
    </row>
    <row r="757" spans="1:24" ht="13.9" x14ac:dyDescent="0.3">
      <c r="A757" s="19"/>
      <c r="B757" s="19"/>
      <c r="C757" s="19"/>
      <c r="D757" s="19"/>
      <c r="X757" s="20"/>
    </row>
    <row r="758" spans="1:24" ht="13.9" x14ac:dyDescent="0.3">
      <c r="A758" s="19"/>
      <c r="B758" s="19"/>
      <c r="C758" s="19"/>
      <c r="D758" s="19"/>
      <c r="X758" s="20"/>
    </row>
    <row r="759" spans="1:24" ht="13.9" x14ac:dyDescent="0.3">
      <c r="A759" s="19"/>
      <c r="B759" s="19"/>
      <c r="C759" s="19"/>
      <c r="D759" s="19"/>
      <c r="X759" s="20"/>
    </row>
    <row r="760" spans="1:24" ht="13.9" x14ac:dyDescent="0.3">
      <c r="A760" s="19"/>
      <c r="B760" s="19"/>
      <c r="C760" s="19"/>
      <c r="D760" s="19"/>
      <c r="X760" s="20"/>
    </row>
    <row r="761" spans="1:24" ht="13.9" x14ac:dyDescent="0.3">
      <c r="A761" s="19"/>
      <c r="B761" s="19"/>
      <c r="C761" s="19"/>
      <c r="D761" s="19"/>
      <c r="X761" s="20"/>
    </row>
    <row r="762" spans="1:24" ht="13.9" x14ac:dyDescent="0.3">
      <c r="A762" s="19"/>
      <c r="B762" s="19"/>
      <c r="C762" s="19"/>
      <c r="D762" s="19"/>
      <c r="X762" s="20"/>
    </row>
    <row r="763" spans="1:24" ht="13.9" x14ac:dyDescent="0.3">
      <c r="A763" s="19"/>
      <c r="B763" s="19"/>
      <c r="C763" s="19"/>
      <c r="D763" s="19"/>
      <c r="X763" s="20"/>
    </row>
    <row r="764" spans="1:24" ht="13.9" x14ac:dyDescent="0.3">
      <c r="A764" s="19"/>
      <c r="B764" s="19"/>
      <c r="C764" s="19"/>
      <c r="D764" s="19"/>
      <c r="X764" s="20"/>
    </row>
    <row r="765" spans="1:24" ht="13.9" x14ac:dyDescent="0.3">
      <c r="A765" s="19"/>
      <c r="B765" s="19"/>
      <c r="C765" s="19"/>
      <c r="D765" s="19"/>
      <c r="X765" s="20"/>
    </row>
    <row r="766" spans="1:24" ht="13.9" x14ac:dyDescent="0.3">
      <c r="A766" s="19"/>
      <c r="B766" s="19"/>
      <c r="C766" s="19"/>
      <c r="D766" s="19"/>
      <c r="X766" s="20"/>
    </row>
    <row r="767" spans="1:24" ht="13.9" x14ac:dyDescent="0.3">
      <c r="A767" s="19"/>
      <c r="B767" s="19"/>
      <c r="C767" s="19"/>
      <c r="D767" s="19"/>
      <c r="X767" s="20"/>
    </row>
    <row r="768" spans="1:24" ht="13.9" x14ac:dyDescent="0.3">
      <c r="A768" s="19"/>
      <c r="B768" s="19"/>
      <c r="C768" s="19"/>
      <c r="D768" s="19"/>
      <c r="X768" s="20"/>
    </row>
    <row r="769" spans="1:24" ht="13.9" x14ac:dyDescent="0.3">
      <c r="A769" s="19"/>
      <c r="B769" s="19"/>
      <c r="C769" s="19"/>
      <c r="D769" s="19"/>
      <c r="X769" s="20"/>
    </row>
    <row r="770" spans="1:24" ht="13.9" x14ac:dyDescent="0.3">
      <c r="A770" s="19"/>
      <c r="B770" s="19"/>
      <c r="C770" s="19"/>
      <c r="D770" s="19"/>
      <c r="X770" s="20"/>
    </row>
    <row r="771" spans="1:24" ht="13.9" x14ac:dyDescent="0.3">
      <c r="A771" s="19"/>
      <c r="B771" s="19"/>
      <c r="C771" s="19"/>
      <c r="D771" s="19"/>
      <c r="X771" s="20"/>
    </row>
    <row r="772" spans="1:24" ht="13.9" x14ac:dyDescent="0.3">
      <c r="A772" s="19"/>
      <c r="B772" s="19"/>
      <c r="C772" s="19"/>
      <c r="D772" s="19"/>
      <c r="X772" s="20"/>
    </row>
    <row r="773" spans="1:24" ht="13.9" x14ac:dyDescent="0.3">
      <c r="A773" s="19"/>
      <c r="B773" s="19"/>
      <c r="C773" s="19"/>
      <c r="D773" s="19"/>
      <c r="X773" s="20"/>
    </row>
    <row r="774" spans="1:24" ht="13.9" x14ac:dyDescent="0.3">
      <c r="A774" s="19"/>
      <c r="B774" s="19"/>
      <c r="C774" s="19"/>
      <c r="D774" s="19"/>
      <c r="X774" s="20"/>
    </row>
    <row r="775" spans="1:24" ht="13.9" x14ac:dyDescent="0.3">
      <c r="A775" s="19"/>
      <c r="B775" s="19"/>
      <c r="C775" s="19"/>
      <c r="D775" s="19"/>
      <c r="X775" s="20"/>
    </row>
    <row r="776" spans="1:24" ht="13.9" x14ac:dyDescent="0.3">
      <c r="A776" s="19"/>
      <c r="B776" s="19"/>
      <c r="C776" s="19"/>
      <c r="D776" s="19"/>
      <c r="X776" s="20"/>
    </row>
    <row r="777" spans="1:24" ht="13.9" x14ac:dyDescent="0.3">
      <c r="A777" s="19"/>
      <c r="B777" s="19"/>
      <c r="C777" s="19"/>
      <c r="D777" s="19"/>
      <c r="X777" s="20"/>
    </row>
    <row r="778" spans="1:24" ht="13.9" x14ac:dyDescent="0.3">
      <c r="A778" s="19"/>
      <c r="B778" s="19"/>
      <c r="C778" s="19"/>
      <c r="D778" s="19"/>
      <c r="X778" s="20"/>
    </row>
    <row r="779" spans="1:24" ht="13.9" x14ac:dyDescent="0.3">
      <c r="A779" s="19"/>
      <c r="B779" s="19"/>
      <c r="C779" s="19"/>
      <c r="D779" s="19"/>
      <c r="X779" s="20"/>
    </row>
    <row r="780" spans="1:24" ht="13.9" x14ac:dyDescent="0.3">
      <c r="A780" s="19"/>
      <c r="B780" s="19"/>
      <c r="C780" s="19"/>
      <c r="D780" s="19"/>
      <c r="X780" s="20"/>
    </row>
    <row r="781" spans="1:24" ht="13.9" x14ac:dyDescent="0.3">
      <c r="A781" s="19"/>
      <c r="B781" s="19"/>
      <c r="C781" s="19"/>
      <c r="D781" s="19"/>
      <c r="X781" s="20"/>
    </row>
    <row r="782" spans="1:24" ht="13.9" x14ac:dyDescent="0.3">
      <c r="A782" s="19"/>
      <c r="B782" s="19"/>
      <c r="C782" s="19"/>
      <c r="D782" s="19"/>
      <c r="X782" s="20"/>
    </row>
    <row r="783" spans="1:24" ht="13.9" x14ac:dyDescent="0.3">
      <c r="A783" s="19"/>
      <c r="B783" s="19"/>
      <c r="C783" s="19"/>
      <c r="D783" s="19"/>
      <c r="X783" s="20"/>
    </row>
    <row r="784" spans="1:24" ht="13.9" x14ac:dyDescent="0.3">
      <c r="A784" s="19"/>
      <c r="B784" s="19"/>
      <c r="C784" s="19"/>
      <c r="D784" s="19"/>
      <c r="X784" s="20"/>
    </row>
    <row r="785" spans="1:24" ht="13.9" x14ac:dyDescent="0.3">
      <c r="A785" s="19"/>
      <c r="B785" s="19"/>
      <c r="C785" s="19"/>
      <c r="D785" s="19"/>
      <c r="X785" s="20"/>
    </row>
    <row r="786" spans="1:24" ht="13.9" x14ac:dyDescent="0.3">
      <c r="A786" s="19"/>
      <c r="B786" s="19"/>
      <c r="C786" s="19"/>
      <c r="D786" s="19"/>
      <c r="X786" s="20"/>
    </row>
    <row r="787" spans="1:24" ht="13.9" x14ac:dyDescent="0.3">
      <c r="A787" s="19"/>
      <c r="B787" s="19"/>
      <c r="C787" s="19"/>
      <c r="D787" s="19"/>
      <c r="X787" s="20"/>
    </row>
    <row r="788" spans="1:24" ht="13.9" x14ac:dyDescent="0.3">
      <c r="A788" s="19"/>
      <c r="B788" s="19"/>
      <c r="C788" s="19"/>
      <c r="D788" s="19"/>
      <c r="X788" s="20"/>
    </row>
    <row r="789" spans="1:24" ht="13.9" x14ac:dyDescent="0.3">
      <c r="A789" s="19"/>
      <c r="B789" s="19"/>
      <c r="C789" s="19"/>
      <c r="D789" s="19"/>
      <c r="X789" s="20"/>
    </row>
    <row r="790" spans="1:24" ht="13.9" x14ac:dyDescent="0.3">
      <c r="A790" s="19"/>
      <c r="B790" s="19"/>
      <c r="C790" s="19"/>
      <c r="D790" s="19"/>
      <c r="X790" s="20"/>
    </row>
    <row r="791" spans="1:24" ht="13.9" x14ac:dyDescent="0.3">
      <c r="A791" s="19"/>
      <c r="B791" s="19"/>
      <c r="C791" s="19"/>
      <c r="D791" s="19"/>
      <c r="X791" s="20"/>
    </row>
    <row r="792" spans="1:24" ht="13.9" x14ac:dyDescent="0.3">
      <c r="A792" s="19"/>
      <c r="B792" s="19"/>
      <c r="C792" s="19"/>
      <c r="D792" s="19"/>
      <c r="X792" s="20"/>
    </row>
    <row r="793" spans="1:24" ht="13.9" x14ac:dyDescent="0.3">
      <c r="A793" s="19"/>
      <c r="B793" s="19"/>
      <c r="C793" s="19"/>
      <c r="D793" s="19"/>
      <c r="X793" s="20"/>
    </row>
    <row r="794" spans="1:24" ht="13.9" x14ac:dyDescent="0.3">
      <c r="A794" s="19"/>
      <c r="B794" s="19"/>
      <c r="C794" s="19"/>
      <c r="D794" s="19"/>
      <c r="X794" s="20"/>
    </row>
    <row r="795" spans="1:24" ht="13.9" x14ac:dyDescent="0.3">
      <c r="A795" s="19"/>
      <c r="B795" s="19"/>
      <c r="C795" s="19"/>
      <c r="D795" s="19"/>
      <c r="X795" s="20"/>
    </row>
    <row r="796" spans="1:24" ht="13.9" x14ac:dyDescent="0.3">
      <c r="A796" s="19"/>
      <c r="B796" s="19"/>
      <c r="C796" s="19"/>
      <c r="D796" s="19"/>
      <c r="X796" s="20"/>
    </row>
    <row r="797" spans="1:24" ht="13.9" x14ac:dyDescent="0.3">
      <c r="A797" s="19"/>
      <c r="B797" s="19"/>
      <c r="C797" s="19"/>
      <c r="D797" s="19"/>
      <c r="X797" s="20"/>
    </row>
    <row r="798" spans="1:24" ht="13.9" x14ac:dyDescent="0.3">
      <c r="A798" s="19"/>
      <c r="B798" s="19"/>
      <c r="C798" s="19"/>
      <c r="D798" s="19"/>
      <c r="X798" s="20"/>
    </row>
    <row r="799" spans="1:24" ht="13.9" x14ac:dyDescent="0.3">
      <c r="A799" s="19"/>
      <c r="B799" s="19"/>
      <c r="C799" s="19"/>
      <c r="D799" s="19"/>
      <c r="X799" s="20"/>
    </row>
    <row r="800" spans="1:24" ht="13.9" x14ac:dyDescent="0.3">
      <c r="A800" s="19"/>
      <c r="B800" s="19"/>
      <c r="C800" s="19"/>
      <c r="D800" s="19"/>
      <c r="X800" s="20"/>
    </row>
    <row r="801" spans="1:24" ht="13.9" x14ac:dyDescent="0.3">
      <c r="A801" s="19"/>
      <c r="B801" s="19"/>
      <c r="C801" s="19"/>
      <c r="D801" s="19"/>
      <c r="X801" s="20"/>
    </row>
    <row r="802" spans="1:24" ht="13.9" x14ac:dyDescent="0.3">
      <c r="A802" s="19"/>
      <c r="B802" s="19"/>
      <c r="C802" s="19"/>
      <c r="D802" s="19"/>
      <c r="X802" s="20"/>
    </row>
    <row r="803" spans="1:24" ht="13.9" x14ac:dyDescent="0.3">
      <c r="A803" s="19"/>
      <c r="B803" s="19"/>
      <c r="C803" s="19"/>
      <c r="D803" s="19"/>
      <c r="X803" s="20"/>
    </row>
    <row r="804" spans="1:24" ht="13.9" x14ac:dyDescent="0.3">
      <c r="A804" s="19"/>
      <c r="B804" s="19"/>
      <c r="C804" s="19"/>
      <c r="D804" s="19"/>
      <c r="X804" s="20"/>
    </row>
    <row r="805" spans="1:24" ht="13.9" x14ac:dyDescent="0.3">
      <c r="A805" s="19"/>
      <c r="B805" s="19"/>
      <c r="C805" s="19"/>
      <c r="D805" s="19"/>
      <c r="X805" s="20"/>
    </row>
    <row r="806" spans="1:24" ht="13.9" x14ac:dyDescent="0.3">
      <c r="A806" s="19"/>
      <c r="B806" s="19"/>
      <c r="C806" s="19"/>
      <c r="D806" s="19"/>
      <c r="X806" s="20"/>
    </row>
    <row r="807" spans="1:24" ht="13.9" x14ac:dyDescent="0.3">
      <c r="A807" s="19"/>
      <c r="B807" s="19"/>
      <c r="C807" s="19"/>
      <c r="D807" s="19"/>
      <c r="X807" s="20"/>
    </row>
    <row r="808" spans="1:24" ht="13.9" x14ac:dyDescent="0.3">
      <c r="A808" s="19"/>
      <c r="B808" s="19"/>
      <c r="C808" s="19"/>
      <c r="D808" s="19"/>
      <c r="X808" s="20"/>
    </row>
    <row r="809" spans="1:24" ht="13.9" x14ac:dyDescent="0.3">
      <c r="A809" s="19"/>
      <c r="B809" s="19"/>
      <c r="C809" s="19"/>
      <c r="D809" s="19"/>
      <c r="X809" s="20"/>
    </row>
    <row r="810" spans="1:24" ht="13.9" x14ac:dyDescent="0.3">
      <c r="A810" s="19"/>
      <c r="B810" s="19"/>
      <c r="C810" s="19"/>
      <c r="D810" s="19"/>
      <c r="X810" s="20"/>
    </row>
    <row r="811" spans="1:24" ht="13.9" x14ac:dyDescent="0.3">
      <c r="A811" s="19"/>
      <c r="B811" s="19"/>
      <c r="C811" s="19"/>
      <c r="D811" s="19"/>
      <c r="X811" s="20"/>
    </row>
    <row r="812" spans="1:24" ht="13.9" x14ac:dyDescent="0.3">
      <c r="A812" s="19"/>
      <c r="B812" s="19"/>
      <c r="C812" s="19"/>
      <c r="D812" s="19"/>
      <c r="X812" s="20"/>
    </row>
    <row r="813" spans="1:24" ht="13.9" x14ac:dyDescent="0.3">
      <c r="A813" s="19"/>
      <c r="B813" s="19"/>
      <c r="C813" s="19"/>
      <c r="D813" s="19"/>
      <c r="X813" s="20"/>
    </row>
    <row r="814" spans="1:24" ht="13.9" x14ac:dyDescent="0.3">
      <c r="A814" s="19"/>
      <c r="B814" s="19"/>
      <c r="C814" s="19"/>
      <c r="D814" s="19"/>
      <c r="X814" s="20"/>
    </row>
    <row r="815" spans="1:24" ht="13.9" x14ac:dyDescent="0.3">
      <c r="A815" s="19"/>
      <c r="B815" s="19"/>
      <c r="C815" s="19"/>
      <c r="D815" s="19"/>
      <c r="X815" s="20"/>
    </row>
    <row r="816" spans="1:24" ht="13.9" x14ac:dyDescent="0.3">
      <c r="A816" s="19"/>
      <c r="B816" s="19"/>
      <c r="C816" s="19"/>
      <c r="D816" s="19"/>
      <c r="X816" s="20"/>
    </row>
    <row r="817" spans="1:24" ht="13.9" x14ac:dyDescent="0.3">
      <c r="A817" s="19"/>
      <c r="B817" s="19"/>
      <c r="C817" s="19"/>
      <c r="D817" s="19"/>
      <c r="X817" s="20"/>
    </row>
    <row r="818" spans="1:24" ht="13.9" x14ac:dyDescent="0.3">
      <c r="A818" s="19"/>
      <c r="B818" s="19"/>
      <c r="C818" s="19"/>
      <c r="D818" s="19"/>
      <c r="X818" s="20"/>
    </row>
    <row r="819" spans="1:24" ht="13.9" x14ac:dyDescent="0.3">
      <c r="A819" s="19"/>
      <c r="B819" s="19"/>
      <c r="C819" s="19"/>
      <c r="D819" s="19"/>
      <c r="X819" s="20"/>
    </row>
    <row r="820" spans="1:24" ht="13.9" x14ac:dyDescent="0.3">
      <c r="A820" s="19"/>
      <c r="B820" s="19"/>
      <c r="C820" s="19"/>
      <c r="D820" s="19"/>
      <c r="X820" s="20"/>
    </row>
    <row r="821" spans="1:24" ht="13.9" x14ac:dyDescent="0.3">
      <c r="A821" s="19"/>
      <c r="B821" s="19"/>
      <c r="C821" s="19"/>
      <c r="D821" s="19"/>
      <c r="X821" s="20"/>
    </row>
    <row r="822" spans="1:24" ht="13.9" x14ac:dyDescent="0.3">
      <c r="A822" s="19"/>
      <c r="B822" s="19"/>
      <c r="C822" s="19"/>
      <c r="D822" s="19"/>
      <c r="X822" s="20"/>
    </row>
    <row r="823" spans="1:24" ht="13.9" x14ac:dyDescent="0.3">
      <c r="A823" s="19"/>
      <c r="B823" s="19"/>
      <c r="C823" s="19"/>
      <c r="D823" s="19"/>
      <c r="X823" s="20"/>
    </row>
    <row r="824" spans="1:24" ht="13.9" x14ac:dyDescent="0.3">
      <c r="A824" s="19"/>
      <c r="B824" s="19"/>
      <c r="C824" s="19"/>
      <c r="D824" s="19"/>
      <c r="X824" s="20"/>
    </row>
    <row r="825" spans="1:24" ht="13.9" x14ac:dyDescent="0.3">
      <c r="A825" s="19"/>
      <c r="B825" s="19"/>
      <c r="C825" s="19"/>
      <c r="D825" s="19"/>
      <c r="X825" s="20"/>
    </row>
    <row r="826" spans="1:24" ht="13.9" x14ac:dyDescent="0.3">
      <c r="A826" s="19"/>
      <c r="B826" s="19"/>
      <c r="C826" s="19"/>
      <c r="D826" s="19"/>
      <c r="X826" s="20"/>
    </row>
    <row r="827" spans="1:24" ht="13.9" x14ac:dyDescent="0.3">
      <c r="A827" s="19"/>
      <c r="B827" s="19"/>
      <c r="C827" s="19"/>
      <c r="D827" s="19"/>
      <c r="X827" s="20"/>
    </row>
    <row r="828" spans="1:24" ht="13.9" x14ac:dyDescent="0.3">
      <c r="A828" s="19"/>
      <c r="B828" s="19"/>
      <c r="C828" s="19"/>
      <c r="D828" s="19"/>
      <c r="X828" s="20"/>
    </row>
    <row r="829" spans="1:24" ht="13.9" x14ac:dyDescent="0.3">
      <c r="A829" s="19"/>
      <c r="B829" s="19"/>
      <c r="C829" s="19"/>
      <c r="D829" s="19"/>
      <c r="X829" s="20"/>
    </row>
    <row r="830" spans="1:24" ht="13.9" x14ac:dyDescent="0.3">
      <c r="A830" s="19"/>
      <c r="B830" s="19"/>
      <c r="C830" s="19"/>
      <c r="D830" s="19"/>
      <c r="X830" s="20"/>
    </row>
    <row r="831" spans="1:24" ht="13.9" x14ac:dyDescent="0.3">
      <c r="A831" s="19"/>
      <c r="B831" s="19"/>
      <c r="C831" s="19"/>
      <c r="D831" s="19"/>
      <c r="X831" s="20"/>
    </row>
    <row r="832" spans="1:24" ht="13.9" x14ac:dyDescent="0.3">
      <c r="A832" s="19"/>
      <c r="B832" s="19"/>
      <c r="C832" s="19"/>
      <c r="D832" s="19"/>
      <c r="X832" s="20"/>
    </row>
    <row r="833" spans="1:24" ht="13.9" x14ac:dyDescent="0.3">
      <c r="A833" s="19"/>
      <c r="B833" s="19"/>
      <c r="C833" s="19"/>
      <c r="D833" s="19"/>
      <c r="X833" s="20"/>
    </row>
    <row r="834" spans="1:24" ht="13.9" x14ac:dyDescent="0.3">
      <c r="A834" s="19"/>
      <c r="B834" s="19"/>
      <c r="C834" s="19"/>
      <c r="D834" s="19"/>
      <c r="X834" s="20"/>
    </row>
    <row r="835" spans="1:24" ht="13.9" x14ac:dyDescent="0.3">
      <c r="A835" s="19"/>
      <c r="B835" s="19"/>
      <c r="C835" s="19"/>
      <c r="D835" s="19"/>
      <c r="X835" s="20"/>
    </row>
    <row r="836" spans="1:24" ht="13.9" x14ac:dyDescent="0.3">
      <c r="A836" s="19"/>
      <c r="B836" s="19"/>
      <c r="C836" s="19"/>
      <c r="D836" s="19"/>
      <c r="X836" s="20"/>
    </row>
    <row r="837" spans="1:24" ht="13.9" x14ac:dyDescent="0.3">
      <c r="A837" s="19"/>
      <c r="B837" s="19"/>
      <c r="C837" s="19"/>
      <c r="D837" s="19"/>
      <c r="X837" s="20"/>
    </row>
    <row r="838" spans="1:24" ht="13.9" x14ac:dyDescent="0.3">
      <c r="A838" s="19"/>
      <c r="B838" s="19"/>
      <c r="C838" s="19"/>
      <c r="D838" s="19"/>
      <c r="X838" s="20"/>
    </row>
    <row r="839" spans="1:24" ht="13.9" x14ac:dyDescent="0.3">
      <c r="A839" s="19"/>
      <c r="B839" s="19"/>
      <c r="C839" s="19"/>
      <c r="D839" s="19"/>
      <c r="X839" s="20"/>
    </row>
    <row r="840" spans="1:24" ht="13.9" x14ac:dyDescent="0.3">
      <c r="A840" s="19"/>
      <c r="B840" s="19"/>
      <c r="C840" s="19"/>
      <c r="D840" s="19"/>
      <c r="X840" s="20"/>
    </row>
    <row r="841" spans="1:24" ht="13.9" x14ac:dyDescent="0.3">
      <c r="A841" s="19"/>
      <c r="B841" s="19"/>
      <c r="C841" s="19"/>
      <c r="D841" s="19"/>
      <c r="X841" s="20"/>
    </row>
    <row r="842" spans="1:24" ht="13.9" x14ac:dyDescent="0.3">
      <c r="A842" s="19"/>
      <c r="B842" s="19"/>
      <c r="C842" s="19"/>
      <c r="D842" s="19"/>
      <c r="X842" s="20"/>
    </row>
    <row r="843" spans="1:24" ht="13.9" x14ac:dyDescent="0.3">
      <c r="A843" s="19"/>
      <c r="B843" s="19"/>
      <c r="C843" s="19"/>
      <c r="D843" s="19"/>
      <c r="X843" s="20"/>
    </row>
    <row r="844" spans="1:24" ht="13.9" x14ac:dyDescent="0.3">
      <c r="A844" s="19"/>
      <c r="B844" s="19"/>
      <c r="C844" s="19"/>
      <c r="D844" s="19"/>
      <c r="X844" s="20"/>
    </row>
    <row r="845" spans="1:24" ht="13.9" x14ac:dyDescent="0.3">
      <c r="A845" s="19"/>
      <c r="B845" s="19"/>
      <c r="C845" s="19"/>
      <c r="D845" s="19"/>
      <c r="X845" s="20"/>
    </row>
    <row r="846" spans="1:24" ht="13.9" x14ac:dyDescent="0.3">
      <c r="A846" s="19"/>
      <c r="B846" s="19"/>
      <c r="C846" s="19"/>
      <c r="D846" s="19"/>
      <c r="X846" s="20"/>
    </row>
    <row r="847" spans="1:24" ht="13.9" x14ac:dyDescent="0.3">
      <c r="A847" s="19"/>
      <c r="B847" s="19"/>
      <c r="C847" s="19"/>
      <c r="D847" s="19"/>
      <c r="X847" s="20"/>
    </row>
    <row r="848" spans="1:24" ht="13.9" x14ac:dyDescent="0.3">
      <c r="A848" s="19"/>
      <c r="B848" s="19"/>
      <c r="C848" s="19"/>
      <c r="D848" s="19"/>
      <c r="X848" s="20"/>
    </row>
    <row r="849" spans="1:24" ht="13.9" x14ac:dyDescent="0.3">
      <c r="A849" s="19"/>
      <c r="B849" s="19"/>
      <c r="C849" s="19"/>
      <c r="D849" s="19"/>
      <c r="X849" s="20"/>
    </row>
    <row r="850" spans="1:24" ht="13.9" x14ac:dyDescent="0.3">
      <c r="A850" s="19"/>
      <c r="B850" s="19"/>
      <c r="C850" s="19"/>
      <c r="D850" s="19"/>
      <c r="X850" s="20"/>
    </row>
    <row r="851" spans="1:24" ht="13.9" x14ac:dyDescent="0.3">
      <c r="A851" s="19"/>
      <c r="B851" s="19"/>
      <c r="C851" s="19"/>
      <c r="D851" s="19"/>
      <c r="X851" s="20"/>
    </row>
    <row r="852" spans="1:24" ht="13.9" x14ac:dyDescent="0.3">
      <c r="A852" s="19"/>
      <c r="B852" s="19"/>
      <c r="C852" s="19"/>
      <c r="D852" s="19"/>
      <c r="X852" s="20"/>
    </row>
    <row r="853" spans="1:24" ht="13.9" x14ac:dyDescent="0.3">
      <c r="A853" s="19"/>
      <c r="B853" s="19"/>
      <c r="C853" s="19"/>
      <c r="D853" s="19"/>
      <c r="X853" s="20"/>
    </row>
    <row r="854" spans="1:24" ht="13.9" x14ac:dyDescent="0.3">
      <c r="A854" s="19"/>
      <c r="B854" s="19"/>
      <c r="C854" s="19"/>
      <c r="D854" s="19"/>
      <c r="X854" s="20"/>
    </row>
    <row r="855" spans="1:24" ht="13.9" x14ac:dyDescent="0.3">
      <c r="A855" s="19"/>
      <c r="B855" s="19"/>
      <c r="C855" s="19"/>
      <c r="D855" s="19"/>
      <c r="X855" s="20"/>
    </row>
    <row r="856" spans="1:24" ht="13.9" x14ac:dyDescent="0.3">
      <c r="A856" s="19"/>
      <c r="B856" s="19"/>
      <c r="C856" s="19"/>
      <c r="D856" s="19"/>
      <c r="X856" s="20"/>
    </row>
    <row r="857" spans="1:24" ht="13.9" x14ac:dyDescent="0.3">
      <c r="A857" s="19"/>
      <c r="B857" s="19"/>
      <c r="C857" s="19"/>
      <c r="D857" s="19"/>
      <c r="X857" s="20"/>
    </row>
    <row r="858" spans="1:24" ht="13.9" x14ac:dyDescent="0.3">
      <c r="A858" s="19"/>
      <c r="B858" s="19"/>
      <c r="C858" s="19"/>
      <c r="D858" s="19"/>
      <c r="X858" s="20"/>
    </row>
    <row r="859" spans="1:24" ht="13.9" x14ac:dyDescent="0.3">
      <c r="A859" s="19"/>
      <c r="B859" s="19"/>
      <c r="C859" s="19"/>
      <c r="D859" s="19"/>
      <c r="X859" s="20"/>
    </row>
    <row r="860" spans="1:24" ht="13.9" x14ac:dyDescent="0.3">
      <c r="A860" s="19"/>
      <c r="B860" s="19"/>
      <c r="C860" s="19"/>
      <c r="D860" s="19"/>
      <c r="X860" s="20"/>
    </row>
    <row r="861" spans="1:24" ht="13.9" x14ac:dyDescent="0.3">
      <c r="A861" s="19"/>
      <c r="B861" s="19"/>
      <c r="C861" s="19"/>
      <c r="D861" s="19"/>
      <c r="X861" s="20"/>
    </row>
    <row r="862" spans="1:24" ht="13.9" x14ac:dyDescent="0.3">
      <c r="A862" s="19"/>
      <c r="B862" s="19"/>
      <c r="C862" s="19"/>
      <c r="D862" s="19"/>
      <c r="X862" s="20"/>
    </row>
    <row r="863" spans="1:24" ht="13.9" x14ac:dyDescent="0.3">
      <c r="A863" s="19"/>
      <c r="B863" s="19"/>
      <c r="C863" s="19"/>
      <c r="D863" s="19"/>
      <c r="X863" s="20"/>
    </row>
    <row r="864" spans="1:24" ht="13.9" x14ac:dyDescent="0.3">
      <c r="A864" s="19"/>
      <c r="B864" s="19"/>
      <c r="C864" s="19"/>
      <c r="D864" s="19"/>
      <c r="X864" s="20"/>
    </row>
    <row r="865" spans="1:24" ht="13.9" x14ac:dyDescent="0.3">
      <c r="A865" s="19"/>
      <c r="B865" s="19"/>
      <c r="C865" s="19"/>
      <c r="D865" s="19"/>
      <c r="X865" s="20"/>
    </row>
    <row r="866" spans="1:24" ht="13.9" x14ac:dyDescent="0.3">
      <c r="A866" s="19"/>
      <c r="B866" s="19"/>
      <c r="C866" s="19"/>
      <c r="D866" s="19"/>
      <c r="X866" s="20"/>
    </row>
    <row r="867" spans="1:24" ht="13.9" x14ac:dyDescent="0.3">
      <c r="A867" s="19"/>
      <c r="B867" s="19"/>
      <c r="C867" s="19"/>
      <c r="D867" s="19"/>
      <c r="X867" s="20"/>
    </row>
    <row r="868" spans="1:24" ht="13.9" x14ac:dyDescent="0.3">
      <c r="A868" s="19"/>
      <c r="B868" s="19"/>
      <c r="C868" s="19"/>
      <c r="D868" s="19"/>
      <c r="X868" s="20"/>
    </row>
    <row r="869" spans="1:24" ht="13.9" x14ac:dyDescent="0.3">
      <c r="A869" s="19"/>
      <c r="B869" s="19"/>
      <c r="C869" s="19"/>
      <c r="D869" s="19"/>
      <c r="X869" s="20"/>
    </row>
    <row r="870" spans="1:24" ht="13.9" x14ac:dyDescent="0.3">
      <c r="A870" s="19"/>
      <c r="B870" s="19"/>
      <c r="C870" s="19"/>
      <c r="D870" s="19"/>
      <c r="X870" s="20"/>
    </row>
    <row r="871" spans="1:24" ht="13.9" x14ac:dyDescent="0.3">
      <c r="A871" s="19"/>
      <c r="B871" s="19"/>
      <c r="C871" s="19"/>
      <c r="D871" s="19"/>
      <c r="X871" s="20"/>
    </row>
    <row r="872" spans="1:24" ht="13.9" x14ac:dyDescent="0.3">
      <c r="A872" s="19"/>
      <c r="B872" s="19"/>
      <c r="C872" s="19"/>
      <c r="D872" s="19"/>
      <c r="X872" s="20"/>
    </row>
    <row r="873" spans="1:24" ht="13.9" x14ac:dyDescent="0.3">
      <c r="A873" s="19"/>
      <c r="B873" s="19"/>
      <c r="C873" s="19"/>
      <c r="D873" s="19"/>
      <c r="X873" s="20"/>
    </row>
    <row r="874" spans="1:24" ht="13.9" x14ac:dyDescent="0.3">
      <c r="A874" s="19"/>
      <c r="B874" s="19"/>
      <c r="C874" s="19"/>
      <c r="D874" s="19"/>
      <c r="X874" s="20"/>
    </row>
    <row r="875" spans="1:24" ht="13.9" x14ac:dyDescent="0.3">
      <c r="A875" s="19"/>
      <c r="B875" s="19"/>
      <c r="C875" s="19"/>
      <c r="D875" s="19"/>
      <c r="X875" s="20"/>
    </row>
    <row r="876" spans="1:24" ht="13.9" x14ac:dyDescent="0.3">
      <c r="A876" s="19"/>
      <c r="B876" s="19"/>
      <c r="C876" s="19"/>
      <c r="D876" s="19"/>
      <c r="X876" s="20"/>
    </row>
    <row r="877" spans="1:24" ht="13.9" x14ac:dyDescent="0.3">
      <c r="A877" s="19"/>
      <c r="B877" s="19"/>
      <c r="C877" s="19"/>
      <c r="D877" s="19"/>
      <c r="X877" s="20"/>
    </row>
    <row r="878" spans="1:24" ht="13.9" x14ac:dyDescent="0.3">
      <c r="A878" s="19"/>
      <c r="B878" s="19"/>
      <c r="C878" s="19"/>
      <c r="D878" s="19"/>
      <c r="X878" s="20"/>
    </row>
    <row r="879" spans="1:24" ht="13.9" x14ac:dyDescent="0.3">
      <c r="A879" s="19"/>
      <c r="B879" s="19"/>
      <c r="C879" s="19"/>
      <c r="D879" s="19"/>
      <c r="X879" s="20"/>
    </row>
    <row r="880" spans="1:24" ht="13.9" x14ac:dyDescent="0.3">
      <c r="A880" s="19"/>
      <c r="B880" s="19"/>
      <c r="C880" s="19"/>
      <c r="D880" s="19"/>
      <c r="X880" s="20"/>
    </row>
    <row r="881" spans="1:24" ht="13.9" x14ac:dyDescent="0.3">
      <c r="A881" s="19"/>
      <c r="B881" s="19"/>
      <c r="C881" s="19"/>
      <c r="D881" s="19"/>
      <c r="X881" s="20"/>
    </row>
    <row r="882" spans="1:24" ht="13.9" x14ac:dyDescent="0.3">
      <c r="A882" s="19"/>
      <c r="B882" s="19"/>
      <c r="C882" s="19"/>
      <c r="D882" s="19"/>
      <c r="X882" s="20"/>
    </row>
    <row r="883" spans="1:24" ht="13.9" x14ac:dyDescent="0.3">
      <c r="A883" s="19"/>
      <c r="B883" s="19"/>
      <c r="C883" s="19"/>
      <c r="D883" s="19"/>
      <c r="X883" s="20"/>
    </row>
    <row r="884" spans="1:24" ht="13.9" x14ac:dyDescent="0.3">
      <c r="A884" s="19"/>
      <c r="B884" s="19"/>
      <c r="C884" s="19"/>
      <c r="D884" s="19"/>
      <c r="X884" s="20"/>
    </row>
    <row r="885" spans="1:24" ht="13.9" x14ac:dyDescent="0.3">
      <c r="A885" s="19"/>
      <c r="B885" s="19"/>
      <c r="C885" s="19"/>
      <c r="D885" s="19"/>
      <c r="X885" s="20"/>
    </row>
    <row r="886" spans="1:24" ht="13.9" x14ac:dyDescent="0.3">
      <c r="A886" s="19"/>
      <c r="B886" s="19"/>
      <c r="C886" s="19"/>
      <c r="D886" s="19"/>
      <c r="X886" s="20"/>
    </row>
    <row r="887" spans="1:24" ht="13.9" x14ac:dyDescent="0.3">
      <c r="A887" s="19"/>
      <c r="B887" s="19"/>
      <c r="C887" s="19"/>
      <c r="D887" s="19"/>
      <c r="X887" s="20"/>
    </row>
    <row r="888" spans="1:24" ht="13.9" x14ac:dyDescent="0.3">
      <c r="A888" s="19"/>
      <c r="B888" s="19"/>
      <c r="C888" s="19"/>
      <c r="D888" s="19"/>
      <c r="X888" s="20"/>
    </row>
    <row r="889" spans="1:24" ht="13.9" x14ac:dyDescent="0.3">
      <c r="A889" s="19"/>
      <c r="B889" s="19"/>
      <c r="C889" s="19"/>
      <c r="D889" s="19"/>
      <c r="X889" s="20"/>
    </row>
    <row r="890" spans="1:24" ht="13.9" x14ac:dyDescent="0.3">
      <c r="A890" s="19"/>
      <c r="B890" s="19"/>
      <c r="C890" s="19"/>
      <c r="D890" s="19"/>
      <c r="X890" s="20"/>
    </row>
    <row r="891" spans="1:24" ht="13.9" x14ac:dyDescent="0.3">
      <c r="A891" s="19"/>
      <c r="B891" s="19"/>
      <c r="C891" s="19"/>
      <c r="D891" s="19"/>
      <c r="X891" s="20"/>
    </row>
    <row r="892" spans="1:24" ht="13.9" x14ac:dyDescent="0.3">
      <c r="A892" s="19"/>
      <c r="B892" s="19"/>
      <c r="C892" s="19"/>
      <c r="D892" s="19"/>
      <c r="X892" s="20"/>
    </row>
    <row r="893" spans="1:24" ht="13.9" x14ac:dyDescent="0.3">
      <c r="A893" s="19"/>
      <c r="B893" s="19"/>
      <c r="C893" s="19"/>
      <c r="D893" s="19"/>
      <c r="X893" s="20"/>
    </row>
    <row r="894" spans="1:24" ht="13.9" x14ac:dyDescent="0.3">
      <c r="A894" s="19"/>
      <c r="B894" s="19"/>
      <c r="C894" s="19"/>
      <c r="D894" s="19"/>
      <c r="X894" s="20"/>
    </row>
    <row r="895" spans="1:24" ht="13.9" x14ac:dyDescent="0.3">
      <c r="A895" s="19"/>
      <c r="B895" s="19"/>
      <c r="C895" s="19"/>
      <c r="D895" s="19"/>
      <c r="X895" s="20"/>
    </row>
    <row r="896" spans="1:24" ht="13.9" x14ac:dyDescent="0.3">
      <c r="A896" s="19"/>
      <c r="B896" s="19"/>
      <c r="C896" s="19"/>
      <c r="D896" s="19"/>
      <c r="X896" s="20"/>
    </row>
    <row r="897" spans="1:24" ht="13.9" x14ac:dyDescent="0.3">
      <c r="A897" s="19"/>
      <c r="B897" s="19"/>
      <c r="C897" s="19"/>
      <c r="D897" s="19"/>
      <c r="X897" s="20"/>
    </row>
    <row r="898" spans="1:24" ht="13.9" x14ac:dyDescent="0.3">
      <c r="A898" s="19"/>
      <c r="B898" s="19"/>
      <c r="C898" s="19"/>
      <c r="D898" s="19"/>
      <c r="X898" s="20"/>
    </row>
    <row r="899" spans="1:24" ht="13.9" x14ac:dyDescent="0.3">
      <c r="A899" s="19"/>
      <c r="B899" s="19"/>
      <c r="C899" s="19"/>
      <c r="D899" s="19"/>
      <c r="X899" s="20"/>
    </row>
    <row r="900" spans="1:24" ht="13.9" x14ac:dyDescent="0.3">
      <c r="A900" s="19"/>
      <c r="B900" s="19"/>
      <c r="C900" s="19"/>
      <c r="D900" s="19"/>
      <c r="X900" s="20"/>
    </row>
    <row r="901" spans="1:24" ht="13.9" x14ac:dyDescent="0.3">
      <c r="A901" s="19"/>
      <c r="B901" s="19"/>
      <c r="C901" s="19"/>
      <c r="D901" s="19"/>
      <c r="X901" s="20"/>
    </row>
    <row r="902" spans="1:24" ht="13.9" x14ac:dyDescent="0.3">
      <c r="A902" s="19"/>
      <c r="B902" s="19"/>
      <c r="C902" s="19"/>
      <c r="D902" s="19"/>
      <c r="X902" s="20"/>
    </row>
    <row r="903" spans="1:24" ht="13.9" x14ac:dyDescent="0.3">
      <c r="A903" s="19"/>
      <c r="B903" s="19"/>
      <c r="C903" s="19"/>
      <c r="D903" s="19"/>
      <c r="X903" s="20"/>
    </row>
    <row r="904" spans="1:24" ht="13.9" x14ac:dyDescent="0.3">
      <c r="A904" s="19"/>
      <c r="B904" s="19"/>
      <c r="C904" s="19"/>
      <c r="D904" s="19"/>
      <c r="X904" s="20"/>
    </row>
    <row r="905" spans="1:24" ht="13.9" x14ac:dyDescent="0.3">
      <c r="A905" s="19"/>
      <c r="B905" s="19"/>
      <c r="C905" s="19"/>
      <c r="D905" s="19"/>
      <c r="X905" s="20"/>
    </row>
    <row r="906" spans="1:24" ht="13.9" x14ac:dyDescent="0.3">
      <c r="A906" s="19"/>
      <c r="B906" s="19"/>
      <c r="C906" s="19"/>
      <c r="D906" s="19"/>
      <c r="X906" s="20"/>
    </row>
    <row r="907" spans="1:24" ht="13.9" x14ac:dyDescent="0.3">
      <c r="A907" s="19"/>
      <c r="B907" s="19"/>
      <c r="C907" s="19"/>
      <c r="D907" s="19"/>
      <c r="X907" s="20"/>
    </row>
    <row r="908" spans="1:24" ht="13.9" x14ac:dyDescent="0.3">
      <c r="A908" s="19"/>
      <c r="B908" s="19"/>
      <c r="C908" s="19"/>
      <c r="D908" s="19"/>
      <c r="X908" s="20"/>
    </row>
    <row r="909" spans="1:24" ht="13.9" x14ac:dyDescent="0.3">
      <c r="A909" s="19"/>
      <c r="B909" s="19"/>
      <c r="C909" s="19"/>
      <c r="D909" s="19"/>
      <c r="X909" s="20"/>
    </row>
    <row r="910" spans="1:24" ht="13.9" x14ac:dyDescent="0.3">
      <c r="A910" s="19"/>
      <c r="B910" s="19"/>
      <c r="C910" s="19"/>
      <c r="D910" s="19"/>
      <c r="X910" s="20"/>
    </row>
    <row r="911" spans="1:24" ht="13.9" x14ac:dyDescent="0.3">
      <c r="A911" s="19"/>
      <c r="B911" s="19"/>
      <c r="C911" s="19"/>
      <c r="D911" s="19"/>
      <c r="X911" s="20"/>
    </row>
    <row r="912" spans="1:24" ht="13.9" x14ac:dyDescent="0.3">
      <c r="A912" s="19"/>
      <c r="B912" s="19"/>
      <c r="C912" s="19"/>
      <c r="D912" s="19"/>
      <c r="X912" s="20"/>
    </row>
    <row r="913" spans="1:24" ht="13.9" x14ac:dyDescent="0.3">
      <c r="A913" s="19"/>
      <c r="B913" s="19"/>
      <c r="C913" s="19"/>
      <c r="D913" s="19"/>
      <c r="X913" s="20"/>
    </row>
    <row r="914" spans="1:24" ht="13.9" x14ac:dyDescent="0.3">
      <c r="A914" s="19"/>
      <c r="B914" s="19"/>
      <c r="C914" s="19"/>
      <c r="D914" s="19"/>
      <c r="X914" s="20"/>
    </row>
    <row r="915" spans="1:24" ht="13.9" x14ac:dyDescent="0.3">
      <c r="A915" s="19"/>
      <c r="B915" s="19"/>
      <c r="C915" s="19"/>
      <c r="D915" s="19"/>
      <c r="X915" s="20"/>
    </row>
    <row r="916" spans="1:24" ht="13.9" x14ac:dyDescent="0.3">
      <c r="A916" s="19"/>
      <c r="B916" s="19"/>
      <c r="C916" s="19"/>
      <c r="D916" s="19"/>
      <c r="X916" s="20"/>
    </row>
    <row r="917" spans="1:24" ht="13.9" x14ac:dyDescent="0.3">
      <c r="A917" s="19"/>
      <c r="B917" s="19"/>
      <c r="C917" s="19"/>
      <c r="D917" s="19"/>
      <c r="X917" s="20"/>
    </row>
    <row r="918" spans="1:24" ht="13.9" x14ac:dyDescent="0.3">
      <c r="A918" s="19"/>
      <c r="B918" s="19"/>
      <c r="C918" s="19"/>
      <c r="D918" s="19"/>
      <c r="X918" s="20"/>
    </row>
    <row r="919" spans="1:24" ht="13.9" x14ac:dyDescent="0.3">
      <c r="A919" s="19"/>
      <c r="B919" s="19"/>
      <c r="C919" s="19"/>
      <c r="D919" s="19"/>
      <c r="X919" s="20"/>
    </row>
    <row r="920" spans="1:24" ht="13.9" x14ac:dyDescent="0.3">
      <c r="A920" s="19"/>
      <c r="B920" s="19"/>
      <c r="C920" s="19"/>
      <c r="D920" s="19"/>
      <c r="X920" s="20"/>
    </row>
    <row r="921" spans="1:24" ht="13.9" x14ac:dyDescent="0.3">
      <c r="A921" s="19"/>
      <c r="B921" s="19"/>
      <c r="C921" s="19"/>
      <c r="D921" s="19"/>
      <c r="X921" s="20"/>
    </row>
    <row r="922" spans="1:24" ht="13.9" x14ac:dyDescent="0.3">
      <c r="A922" s="19"/>
      <c r="B922" s="19"/>
      <c r="C922" s="19"/>
      <c r="D922" s="19"/>
      <c r="X922" s="20"/>
    </row>
    <row r="923" spans="1:24" ht="13.9" x14ac:dyDescent="0.3">
      <c r="A923" s="19"/>
      <c r="B923" s="19"/>
      <c r="C923" s="19"/>
      <c r="D923" s="19"/>
      <c r="X923" s="20"/>
    </row>
    <row r="924" spans="1:24" ht="13.9" x14ac:dyDescent="0.3">
      <c r="A924" s="19"/>
      <c r="B924" s="19"/>
      <c r="C924" s="19"/>
      <c r="D924" s="19"/>
      <c r="X924" s="20"/>
    </row>
    <row r="925" spans="1:24" ht="13.9" x14ac:dyDescent="0.3">
      <c r="A925" s="19"/>
      <c r="B925" s="19"/>
      <c r="C925" s="19"/>
      <c r="D925" s="19"/>
      <c r="X925" s="20"/>
    </row>
    <row r="926" spans="1:24" ht="13.9" x14ac:dyDescent="0.3">
      <c r="A926" s="19"/>
      <c r="B926" s="19"/>
      <c r="C926" s="19"/>
      <c r="D926" s="19"/>
      <c r="X926" s="20"/>
    </row>
    <row r="927" spans="1:24" ht="13.9" x14ac:dyDescent="0.3">
      <c r="A927" s="19"/>
      <c r="B927" s="19"/>
      <c r="C927" s="19"/>
      <c r="D927" s="19"/>
      <c r="X927" s="20"/>
    </row>
    <row r="928" spans="1:24" ht="13.9" x14ac:dyDescent="0.3">
      <c r="A928" s="19"/>
      <c r="B928" s="19"/>
      <c r="C928" s="19"/>
      <c r="D928" s="19"/>
      <c r="X928" s="20"/>
    </row>
    <row r="929" spans="1:24" ht="13.9" x14ac:dyDescent="0.3">
      <c r="A929" s="19"/>
      <c r="B929" s="19"/>
      <c r="C929" s="19"/>
      <c r="D929" s="19"/>
      <c r="X929" s="20"/>
    </row>
    <row r="930" spans="1:24" ht="13.9" x14ac:dyDescent="0.3">
      <c r="A930" s="19"/>
      <c r="B930" s="19"/>
      <c r="C930" s="19"/>
      <c r="D930" s="19"/>
      <c r="X930" s="20"/>
    </row>
    <row r="931" spans="1:24" ht="13.9" x14ac:dyDescent="0.3">
      <c r="A931" s="19"/>
      <c r="B931" s="19"/>
      <c r="C931" s="19"/>
      <c r="D931" s="19"/>
      <c r="X931" s="20"/>
    </row>
    <row r="932" spans="1:24" ht="13.9" x14ac:dyDescent="0.3">
      <c r="A932" s="19"/>
      <c r="B932" s="19"/>
      <c r="C932" s="19"/>
      <c r="D932" s="19"/>
      <c r="X932" s="20"/>
    </row>
    <row r="933" spans="1:24" ht="13.9" x14ac:dyDescent="0.3">
      <c r="A933" s="19"/>
      <c r="B933" s="19"/>
      <c r="C933" s="19"/>
      <c r="D933" s="19"/>
      <c r="X933" s="20"/>
    </row>
    <row r="934" spans="1:24" ht="13.9" x14ac:dyDescent="0.3">
      <c r="A934" s="19"/>
      <c r="B934" s="19"/>
      <c r="C934" s="19"/>
      <c r="D934" s="19"/>
      <c r="X934" s="20"/>
    </row>
    <row r="935" spans="1:24" ht="13.9" x14ac:dyDescent="0.3">
      <c r="A935" s="19"/>
      <c r="B935" s="19"/>
      <c r="C935" s="19"/>
      <c r="D935" s="19"/>
      <c r="X935" s="20"/>
    </row>
    <row r="936" spans="1:24" ht="13.9" x14ac:dyDescent="0.3">
      <c r="A936" s="19"/>
      <c r="B936" s="19"/>
      <c r="C936" s="19"/>
      <c r="D936" s="19"/>
      <c r="X936" s="20"/>
    </row>
    <row r="937" spans="1:24" ht="13.9" x14ac:dyDescent="0.3">
      <c r="A937" s="19"/>
      <c r="B937" s="19"/>
      <c r="C937" s="19"/>
      <c r="D937" s="19"/>
      <c r="X937" s="20"/>
    </row>
    <row r="938" spans="1:24" ht="13.9" x14ac:dyDescent="0.3">
      <c r="A938" s="19"/>
      <c r="B938" s="19"/>
      <c r="C938" s="19"/>
      <c r="D938" s="19"/>
      <c r="X938" s="20"/>
    </row>
    <row r="939" spans="1:24" ht="13.9" x14ac:dyDescent="0.3">
      <c r="A939" s="19"/>
      <c r="B939" s="19"/>
      <c r="C939" s="19"/>
      <c r="D939" s="19"/>
      <c r="X939" s="20"/>
    </row>
    <row r="940" spans="1:24" ht="13.9" x14ac:dyDescent="0.3">
      <c r="A940" s="19"/>
      <c r="B940" s="19"/>
      <c r="C940" s="19"/>
      <c r="D940" s="19"/>
      <c r="X940" s="20"/>
    </row>
    <row r="941" spans="1:24" ht="13.9" x14ac:dyDescent="0.3">
      <c r="A941" s="19"/>
      <c r="B941" s="19"/>
      <c r="C941" s="19"/>
      <c r="D941" s="19"/>
      <c r="X941" s="20"/>
    </row>
    <row r="942" spans="1:24" ht="13.9" x14ac:dyDescent="0.3">
      <c r="A942" s="19"/>
      <c r="B942" s="19"/>
      <c r="C942" s="19"/>
      <c r="D942" s="19"/>
      <c r="X942" s="20"/>
    </row>
    <row r="943" spans="1:24" ht="13.9" x14ac:dyDescent="0.3">
      <c r="A943" s="19"/>
      <c r="B943" s="19"/>
      <c r="C943" s="19"/>
      <c r="D943" s="19"/>
      <c r="X943" s="20"/>
    </row>
    <row r="944" spans="1:24" ht="13.9" x14ac:dyDescent="0.3">
      <c r="A944" s="19"/>
      <c r="B944" s="19"/>
      <c r="C944" s="19"/>
      <c r="D944" s="19"/>
      <c r="X944" s="20"/>
    </row>
    <row r="945" spans="1:24" ht="13.9" x14ac:dyDescent="0.3">
      <c r="A945" s="19"/>
      <c r="B945" s="19"/>
      <c r="C945" s="19"/>
      <c r="D945" s="19"/>
      <c r="X945" s="20"/>
    </row>
    <row r="946" spans="1:24" ht="13.9" x14ac:dyDescent="0.3">
      <c r="A946" s="19"/>
      <c r="B946" s="19"/>
      <c r="C946" s="19"/>
      <c r="D946" s="19"/>
      <c r="X946" s="20"/>
    </row>
    <row r="947" spans="1:24" ht="13.9" x14ac:dyDescent="0.3">
      <c r="A947" s="19"/>
      <c r="B947" s="19"/>
      <c r="C947" s="19"/>
      <c r="D947" s="19"/>
      <c r="X947" s="20"/>
    </row>
    <row r="948" spans="1:24" ht="13.9" x14ac:dyDescent="0.3">
      <c r="A948" s="19"/>
      <c r="B948" s="19"/>
      <c r="C948" s="19"/>
      <c r="D948" s="19"/>
      <c r="X948" s="20"/>
    </row>
    <row r="949" spans="1:24" ht="13.9" x14ac:dyDescent="0.3">
      <c r="A949" s="19"/>
      <c r="B949" s="19"/>
      <c r="C949" s="19"/>
      <c r="D949" s="19"/>
      <c r="X949" s="20"/>
    </row>
    <row r="950" spans="1:24" ht="13.9" x14ac:dyDescent="0.3">
      <c r="A950" s="19"/>
      <c r="B950" s="19"/>
      <c r="C950" s="19"/>
      <c r="D950" s="19"/>
      <c r="X950" s="20"/>
    </row>
    <row r="951" spans="1:24" ht="13.9" x14ac:dyDescent="0.3">
      <c r="A951" s="19"/>
      <c r="B951" s="19"/>
      <c r="C951" s="19"/>
      <c r="D951" s="19"/>
      <c r="X951" s="20"/>
    </row>
    <row r="952" spans="1:24" ht="13.9" x14ac:dyDescent="0.3">
      <c r="A952" s="19"/>
      <c r="B952" s="19"/>
      <c r="C952" s="19"/>
      <c r="D952" s="19"/>
      <c r="X952" s="20"/>
    </row>
    <row r="953" spans="1:24" ht="13.9" x14ac:dyDescent="0.3">
      <c r="A953" s="19"/>
      <c r="B953" s="19"/>
      <c r="C953" s="19"/>
      <c r="D953" s="19"/>
      <c r="X953" s="20"/>
    </row>
    <row r="954" spans="1:24" ht="13.9" x14ac:dyDescent="0.3">
      <c r="A954" s="19"/>
      <c r="B954" s="19"/>
      <c r="C954" s="19"/>
      <c r="D954" s="19"/>
      <c r="X954" s="20"/>
    </row>
    <row r="955" spans="1:24" ht="13.9" x14ac:dyDescent="0.3">
      <c r="A955" s="19"/>
      <c r="B955" s="19"/>
      <c r="C955" s="19"/>
      <c r="D955" s="19"/>
      <c r="X955" s="20"/>
    </row>
    <row r="956" spans="1:24" ht="13.9" x14ac:dyDescent="0.3">
      <c r="A956" s="19"/>
      <c r="B956" s="19"/>
      <c r="C956" s="19"/>
      <c r="D956" s="19"/>
      <c r="X956" s="20"/>
    </row>
    <row r="957" spans="1:24" ht="13.9" x14ac:dyDescent="0.3">
      <c r="A957" s="19"/>
      <c r="B957" s="19"/>
      <c r="C957" s="19"/>
      <c r="D957" s="19"/>
      <c r="X957" s="20"/>
    </row>
    <row r="958" spans="1:24" ht="13.9" x14ac:dyDescent="0.3">
      <c r="A958" s="19"/>
      <c r="B958" s="19"/>
      <c r="C958" s="19"/>
      <c r="D958" s="19"/>
      <c r="X958" s="20"/>
    </row>
    <row r="959" spans="1:24" ht="13.9" x14ac:dyDescent="0.3">
      <c r="A959" s="19"/>
      <c r="B959" s="19"/>
      <c r="C959" s="19"/>
      <c r="D959" s="19"/>
      <c r="X959" s="20"/>
    </row>
    <row r="960" spans="1:24" ht="13.9" x14ac:dyDescent="0.3">
      <c r="A960" s="19"/>
      <c r="B960" s="19"/>
      <c r="C960" s="19"/>
      <c r="D960" s="19"/>
      <c r="X960" s="20"/>
    </row>
    <row r="961" spans="1:24" ht="13.9" x14ac:dyDescent="0.3">
      <c r="A961" s="19"/>
      <c r="B961" s="19"/>
      <c r="C961" s="19"/>
      <c r="D961" s="19"/>
      <c r="X961" s="20"/>
    </row>
    <row r="962" spans="1:24" ht="13.9" x14ac:dyDescent="0.3">
      <c r="A962" s="19"/>
      <c r="B962" s="19"/>
      <c r="C962" s="19"/>
      <c r="D962" s="19"/>
      <c r="X962" s="20"/>
    </row>
    <row r="963" spans="1:24" ht="13.9" x14ac:dyDescent="0.3">
      <c r="A963" s="19"/>
      <c r="B963" s="19"/>
      <c r="C963" s="19"/>
      <c r="D963" s="19"/>
      <c r="X963" s="20"/>
    </row>
    <row r="964" spans="1:24" ht="13.9" x14ac:dyDescent="0.3">
      <c r="A964" s="19"/>
      <c r="B964" s="19"/>
      <c r="C964" s="19"/>
      <c r="D964" s="19"/>
      <c r="X964" s="20"/>
    </row>
    <row r="965" spans="1:24" ht="13.9" x14ac:dyDescent="0.3">
      <c r="A965" s="19"/>
      <c r="B965" s="19"/>
      <c r="C965" s="19"/>
      <c r="D965" s="19"/>
      <c r="X965" s="20"/>
    </row>
    <row r="966" spans="1:24" ht="13.9" x14ac:dyDescent="0.3">
      <c r="A966" s="19"/>
      <c r="B966" s="19"/>
      <c r="C966" s="19"/>
      <c r="D966" s="19"/>
      <c r="X966" s="20"/>
    </row>
    <row r="967" spans="1:24" ht="13.9" x14ac:dyDescent="0.3">
      <c r="A967" s="19"/>
      <c r="B967" s="19"/>
      <c r="C967" s="19"/>
      <c r="D967" s="19"/>
      <c r="X967" s="20"/>
    </row>
    <row r="968" spans="1:24" ht="13.9" x14ac:dyDescent="0.3">
      <c r="A968" s="19"/>
      <c r="B968" s="19"/>
      <c r="C968" s="19"/>
      <c r="D968" s="19"/>
      <c r="X968" s="20"/>
    </row>
    <row r="969" spans="1:24" ht="13.9" x14ac:dyDescent="0.3">
      <c r="A969" s="19"/>
      <c r="B969" s="19"/>
      <c r="C969" s="19"/>
      <c r="D969" s="19"/>
      <c r="X969" s="20"/>
    </row>
    <row r="970" spans="1:24" ht="13.9" x14ac:dyDescent="0.3">
      <c r="A970" s="19"/>
      <c r="B970" s="19"/>
      <c r="C970" s="19"/>
      <c r="D970" s="19"/>
      <c r="X970" s="20"/>
    </row>
    <row r="971" spans="1:24" ht="13.9" x14ac:dyDescent="0.3">
      <c r="A971" s="19"/>
      <c r="B971" s="19"/>
      <c r="C971" s="19"/>
      <c r="D971" s="19"/>
      <c r="X971" s="20"/>
    </row>
    <row r="972" spans="1:24" ht="13.9" x14ac:dyDescent="0.3">
      <c r="A972" s="19"/>
      <c r="B972" s="19"/>
      <c r="C972" s="19"/>
      <c r="D972" s="19"/>
      <c r="X972" s="20"/>
    </row>
    <row r="973" spans="1:24" ht="13.9" x14ac:dyDescent="0.3">
      <c r="A973" s="19"/>
      <c r="B973" s="19"/>
      <c r="C973" s="19"/>
      <c r="D973" s="19"/>
      <c r="X973" s="20"/>
    </row>
    <row r="974" spans="1:24" ht="13.9" x14ac:dyDescent="0.3">
      <c r="A974" s="19"/>
      <c r="B974" s="19"/>
      <c r="C974" s="19"/>
      <c r="D974" s="19"/>
      <c r="X974" s="20"/>
    </row>
    <row r="975" spans="1:24" ht="13.9" x14ac:dyDescent="0.3">
      <c r="A975" s="19"/>
      <c r="B975" s="19"/>
      <c r="C975" s="19"/>
      <c r="D975" s="19"/>
      <c r="X975" s="20"/>
    </row>
    <row r="976" spans="1:24" ht="13.9" x14ac:dyDescent="0.3">
      <c r="A976" s="19"/>
      <c r="B976" s="19"/>
      <c r="C976" s="19"/>
      <c r="D976" s="19"/>
      <c r="X976" s="20"/>
    </row>
    <row r="977" spans="1:24" ht="13.9" x14ac:dyDescent="0.3">
      <c r="A977" s="19"/>
      <c r="B977" s="19"/>
      <c r="C977" s="19"/>
      <c r="D977" s="19"/>
      <c r="X977" s="20"/>
    </row>
    <row r="978" spans="1:24" ht="13.9" x14ac:dyDescent="0.3">
      <c r="A978" s="19"/>
      <c r="B978" s="19"/>
      <c r="C978" s="19"/>
      <c r="D978" s="19"/>
      <c r="X978" s="20"/>
    </row>
    <row r="979" spans="1:24" ht="13.9" x14ac:dyDescent="0.3">
      <c r="A979" s="19"/>
      <c r="B979" s="19"/>
      <c r="C979" s="19"/>
      <c r="D979" s="19"/>
      <c r="X979" s="20"/>
    </row>
    <row r="980" spans="1:24" ht="13.9" x14ac:dyDescent="0.3">
      <c r="A980" s="19"/>
      <c r="B980" s="19"/>
      <c r="C980" s="19"/>
      <c r="D980" s="19"/>
      <c r="X980" s="20"/>
    </row>
    <row r="981" spans="1:24" ht="13.9" x14ac:dyDescent="0.3">
      <c r="A981" s="19"/>
      <c r="B981" s="19"/>
      <c r="C981" s="19"/>
      <c r="D981" s="19"/>
      <c r="X981" s="20"/>
    </row>
    <row r="982" spans="1:24" ht="13.9" x14ac:dyDescent="0.3">
      <c r="A982" s="19"/>
      <c r="B982" s="19"/>
      <c r="C982" s="19"/>
      <c r="D982" s="19"/>
      <c r="X982" s="20"/>
    </row>
    <row r="983" spans="1:24" ht="13.9" x14ac:dyDescent="0.3">
      <c r="A983" s="19"/>
      <c r="B983" s="19"/>
      <c r="C983" s="19"/>
      <c r="D983" s="19"/>
      <c r="X983" s="20"/>
    </row>
    <row r="984" spans="1:24" ht="13.9" x14ac:dyDescent="0.3">
      <c r="A984" s="19"/>
      <c r="B984" s="19"/>
      <c r="C984" s="19"/>
      <c r="D984" s="19"/>
      <c r="X984" s="20"/>
    </row>
    <row r="985" spans="1:24" ht="13.9" x14ac:dyDescent="0.3">
      <c r="A985" s="19"/>
      <c r="B985" s="19"/>
      <c r="C985" s="19"/>
      <c r="D985" s="19"/>
      <c r="X985" s="20"/>
    </row>
    <row r="986" spans="1:24" ht="13.9" x14ac:dyDescent="0.3">
      <c r="A986" s="19"/>
      <c r="B986" s="19"/>
      <c r="C986" s="19"/>
      <c r="D986" s="19"/>
      <c r="X986" s="20"/>
    </row>
    <row r="987" spans="1:24" ht="13.9" x14ac:dyDescent="0.3">
      <c r="A987" s="19"/>
      <c r="B987" s="19"/>
      <c r="C987" s="19"/>
      <c r="D987" s="19"/>
      <c r="X987" s="20"/>
    </row>
    <row r="988" spans="1:24" ht="13.9" x14ac:dyDescent="0.3">
      <c r="A988" s="19"/>
      <c r="B988" s="19"/>
      <c r="C988" s="19"/>
      <c r="D988" s="19"/>
      <c r="X988" s="20"/>
    </row>
    <row r="989" spans="1:24" ht="13.9" x14ac:dyDescent="0.3">
      <c r="A989" s="19"/>
      <c r="B989" s="19"/>
      <c r="C989" s="19"/>
      <c r="D989" s="19"/>
      <c r="X989" s="20"/>
    </row>
    <row r="990" spans="1:24" ht="13.9" x14ac:dyDescent="0.3">
      <c r="A990" s="19"/>
      <c r="B990" s="19"/>
      <c r="C990" s="19"/>
      <c r="D990" s="19"/>
      <c r="X990" s="20"/>
    </row>
    <row r="991" spans="1:24" ht="13.9" x14ac:dyDescent="0.3">
      <c r="A991" s="19"/>
      <c r="B991" s="19"/>
      <c r="C991" s="19"/>
      <c r="D991" s="19"/>
      <c r="X991" s="20"/>
    </row>
    <row r="992" spans="1:24" ht="13.9" x14ac:dyDescent="0.3">
      <c r="A992" s="19"/>
      <c r="B992" s="19"/>
      <c r="C992" s="19"/>
      <c r="D992" s="19"/>
      <c r="X992" s="20"/>
    </row>
    <row r="993" spans="1:24" ht="13.9" x14ac:dyDescent="0.3">
      <c r="A993" s="19"/>
      <c r="B993" s="19"/>
      <c r="C993" s="19"/>
      <c r="D993" s="19"/>
      <c r="X993" s="20"/>
    </row>
    <row r="994" spans="1:24" ht="13.9" x14ac:dyDescent="0.3">
      <c r="A994" s="19"/>
      <c r="B994" s="19"/>
      <c r="C994" s="19"/>
      <c r="D994" s="19"/>
      <c r="X994" s="20"/>
    </row>
    <row r="995" spans="1:24" ht="13.9" x14ac:dyDescent="0.3">
      <c r="A995" s="19"/>
      <c r="B995" s="19"/>
      <c r="C995" s="19"/>
      <c r="D995" s="19"/>
      <c r="X995" s="20"/>
    </row>
    <row r="996" spans="1:24" ht="13.9" x14ac:dyDescent="0.3">
      <c r="A996" s="19"/>
      <c r="B996" s="19"/>
      <c r="C996" s="19"/>
      <c r="D996" s="19"/>
      <c r="X996" s="20"/>
    </row>
    <row r="997" spans="1:24" ht="13.9" x14ac:dyDescent="0.3">
      <c r="A997" s="19"/>
      <c r="B997" s="19"/>
      <c r="C997" s="19"/>
      <c r="D997" s="19"/>
      <c r="X997" s="20"/>
    </row>
    <row r="998" spans="1:24" ht="13.9" x14ac:dyDescent="0.3">
      <c r="A998" s="19"/>
      <c r="B998" s="19"/>
      <c r="C998" s="19"/>
      <c r="D998" s="19"/>
      <c r="X998" s="20"/>
    </row>
    <row r="999" spans="1:24" ht="13.9" x14ac:dyDescent="0.3">
      <c r="A999" s="19"/>
      <c r="B999" s="19"/>
      <c r="C999" s="19"/>
      <c r="D999" s="19"/>
      <c r="X999" s="20"/>
    </row>
    <row r="1000" spans="1:24" ht="13.9" x14ac:dyDescent="0.3">
      <c r="A1000" s="19"/>
      <c r="B1000" s="19"/>
      <c r="C1000" s="19"/>
      <c r="D1000" s="19"/>
      <c r="X1000" s="20"/>
    </row>
    <row r="1001" spans="1:24" ht="13.9" x14ac:dyDescent="0.3">
      <c r="A1001" s="19"/>
      <c r="B1001" s="19"/>
      <c r="C1001" s="19"/>
      <c r="D1001" s="19"/>
      <c r="X1001" s="20"/>
    </row>
    <row r="1002" spans="1:24" ht="13.9" x14ac:dyDescent="0.3">
      <c r="A1002" s="19"/>
      <c r="B1002" s="19"/>
      <c r="C1002" s="19"/>
      <c r="D1002" s="19"/>
      <c r="X1002" s="20"/>
    </row>
    <row r="1003" spans="1:24" ht="13.9" x14ac:dyDescent="0.3">
      <c r="A1003" s="19"/>
      <c r="B1003" s="19"/>
      <c r="C1003" s="19"/>
      <c r="D1003" s="19"/>
      <c r="X1003" s="20"/>
    </row>
    <row r="1004" spans="1:24" ht="13.9" x14ac:dyDescent="0.3">
      <c r="A1004" s="19"/>
      <c r="B1004" s="19"/>
      <c r="C1004" s="19"/>
      <c r="D1004" s="19"/>
      <c r="X1004" s="20"/>
    </row>
    <row r="1005" spans="1:24" ht="13.9" x14ac:dyDescent="0.3">
      <c r="A1005" s="19"/>
      <c r="B1005" s="19"/>
      <c r="C1005" s="19"/>
      <c r="D1005" s="19"/>
      <c r="X1005" s="20"/>
    </row>
    <row r="1006" spans="1:24" ht="13.9" x14ac:dyDescent="0.3">
      <c r="A1006" s="19"/>
      <c r="B1006" s="19"/>
      <c r="C1006" s="19"/>
      <c r="D1006" s="19"/>
      <c r="X1006" s="20"/>
    </row>
    <row r="1007" spans="1:24" ht="13.9" x14ac:dyDescent="0.3">
      <c r="A1007" s="19"/>
      <c r="B1007" s="19"/>
      <c r="C1007" s="19"/>
      <c r="D1007" s="19"/>
      <c r="X1007" s="20"/>
    </row>
    <row r="1008" spans="1:24" ht="13.9" x14ac:dyDescent="0.3">
      <c r="A1008" s="19"/>
      <c r="B1008" s="19"/>
      <c r="C1008" s="19"/>
      <c r="D1008" s="19"/>
      <c r="X1008" s="20"/>
    </row>
    <row r="1009" spans="1:24" ht="13.9" x14ac:dyDescent="0.3">
      <c r="A1009" s="19"/>
      <c r="B1009" s="19"/>
      <c r="C1009" s="19"/>
      <c r="D1009" s="19"/>
      <c r="X1009" s="20"/>
    </row>
    <row r="1010" spans="1:24" ht="13.9" x14ac:dyDescent="0.3">
      <c r="A1010" s="19"/>
      <c r="B1010" s="19"/>
      <c r="C1010" s="19"/>
      <c r="D1010" s="19"/>
      <c r="X1010" s="20"/>
    </row>
    <row r="1011" spans="1:24" ht="13.9" x14ac:dyDescent="0.3">
      <c r="A1011" s="19"/>
      <c r="B1011" s="19"/>
      <c r="C1011" s="19"/>
      <c r="D1011" s="19"/>
      <c r="X1011" s="20"/>
    </row>
    <row r="1012" spans="1:24" ht="13.9" x14ac:dyDescent="0.3">
      <c r="A1012" s="19"/>
      <c r="B1012" s="19"/>
      <c r="C1012" s="19"/>
      <c r="D1012" s="19"/>
      <c r="X1012" s="20"/>
    </row>
    <row r="1013" spans="1:24" ht="13.9" x14ac:dyDescent="0.3">
      <c r="A1013" s="19"/>
      <c r="B1013" s="19"/>
      <c r="C1013" s="19"/>
      <c r="D1013" s="19"/>
      <c r="X1013" s="20"/>
    </row>
    <row r="1014" spans="1:24" ht="13.9" x14ac:dyDescent="0.3">
      <c r="A1014" s="19"/>
      <c r="B1014" s="19"/>
      <c r="C1014" s="19"/>
      <c r="D1014" s="19"/>
      <c r="X1014" s="20"/>
    </row>
    <row r="1015" spans="1:24" ht="13.9" x14ac:dyDescent="0.3">
      <c r="A1015" s="19"/>
      <c r="B1015" s="19"/>
      <c r="C1015" s="19"/>
      <c r="D1015" s="19"/>
      <c r="X1015" s="20"/>
    </row>
    <row r="1016" spans="1:24" ht="13.9" x14ac:dyDescent="0.3">
      <c r="A1016" s="19"/>
      <c r="B1016" s="19"/>
      <c r="C1016" s="19"/>
      <c r="D1016" s="19"/>
      <c r="X1016" s="20"/>
    </row>
    <row r="1017" spans="1:24" ht="13.9" x14ac:dyDescent="0.3">
      <c r="A1017" s="19"/>
      <c r="B1017" s="19"/>
      <c r="C1017" s="19"/>
      <c r="D1017" s="19"/>
      <c r="X1017" s="20"/>
    </row>
    <row r="1018" spans="1:24" ht="13.9" x14ac:dyDescent="0.3">
      <c r="A1018" s="19"/>
      <c r="B1018" s="19"/>
      <c r="C1018" s="19"/>
      <c r="D1018" s="19"/>
      <c r="X1018" s="20"/>
    </row>
    <row r="1019" spans="1:24" ht="13.9" x14ac:dyDescent="0.3">
      <c r="A1019" s="19"/>
      <c r="B1019" s="19"/>
      <c r="C1019" s="19"/>
      <c r="D1019" s="19"/>
      <c r="X1019" s="20"/>
    </row>
    <row r="1020" spans="1:24" ht="13.9" x14ac:dyDescent="0.3">
      <c r="A1020" s="19"/>
      <c r="B1020" s="19"/>
      <c r="C1020" s="19"/>
      <c r="D1020" s="19"/>
      <c r="X1020" s="20"/>
    </row>
    <row r="1021" spans="1:24" ht="13.9" x14ac:dyDescent="0.3">
      <c r="A1021" s="19"/>
      <c r="B1021" s="19"/>
      <c r="C1021" s="19"/>
      <c r="D1021" s="19"/>
      <c r="X1021" s="20"/>
    </row>
    <row r="1022" spans="1:24" ht="13.9" x14ac:dyDescent="0.3">
      <c r="A1022" s="19"/>
      <c r="B1022" s="19"/>
      <c r="C1022" s="19"/>
      <c r="D1022" s="19"/>
      <c r="X1022" s="20"/>
    </row>
    <row r="1023" spans="1:24" ht="13.9" x14ac:dyDescent="0.3">
      <c r="A1023" s="19"/>
      <c r="B1023" s="19"/>
      <c r="C1023" s="19"/>
      <c r="D1023" s="19"/>
      <c r="X1023" s="20"/>
    </row>
    <row r="1024" spans="1:24" ht="13.9" x14ac:dyDescent="0.3">
      <c r="A1024" s="19"/>
      <c r="B1024" s="19"/>
      <c r="C1024" s="19"/>
      <c r="D1024" s="19"/>
      <c r="X1024" s="20"/>
    </row>
    <row r="1025" spans="1:24" ht="13.9" x14ac:dyDescent="0.3">
      <c r="A1025" s="19"/>
      <c r="B1025" s="19"/>
      <c r="C1025" s="19"/>
      <c r="D1025" s="19"/>
      <c r="X1025" s="20"/>
    </row>
    <row r="1026" spans="1:24" ht="13.9" x14ac:dyDescent="0.3">
      <c r="A1026" s="19"/>
      <c r="B1026" s="19"/>
      <c r="C1026" s="19"/>
      <c r="D1026" s="19"/>
      <c r="X1026" s="20"/>
    </row>
    <row r="1027" spans="1:24" ht="13.9" x14ac:dyDescent="0.3">
      <c r="A1027" s="19"/>
      <c r="B1027" s="19"/>
      <c r="C1027" s="19"/>
      <c r="D1027" s="19"/>
      <c r="X1027" s="20"/>
    </row>
    <row r="1028" spans="1:24" ht="13.9" x14ac:dyDescent="0.3">
      <c r="A1028" s="19"/>
      <c r="B1028" s="19"/>
      <c r="C1028" s="19"/>
      <c r="D1028" s="19"/>
      <c r="X1028" s="20"/>
    </row>
    <row r="1029" spans="1:24" ht="13.9" x14ac:dyDescent="0.3">
      <c r="A1029" s="19"/>
      <c r="B1029" s="19"/>
      <c r="C1029" s="19"/>
      <c r="D1029" s="19"/>
      <c r="X1029" s="20"/>
    </row>
    <row r="1030" spans="1:24" ht="13.9" x14ac:dyDescent="0.3">
      <c r="A1030" s="19"/>
      <c r="B1030" s="19"/>
      <c r="C1030" s="19"/>
      <c r="D1030" s="19"/>
      <c r="X1030" s="20"/>
    </row>
    <row r="1031" spans="1:24" ht="13.9" x14ac:dyDescent="0.3">
      <c r="A1031" s="19"/>
      <c r="B1031" s="19"/>
      <c r="C1031" s="19"/>
      <c r="D1031" s="19"/>
      <c r="X1031" s="20"/>
    </row>
    <row r="1032" spans="1:24" ht="13.9" x14ac:dyDescent="0.3">
      <c r="A1032" s="19"/>
      <c r="B1032" s="19"/>
      <c r="C1032" s="19"/>
      <c r="D1032" s="19"/>
      <c r="X1032" s="20"/>
    </row>
    <row r="1033" spans="1:24" ht="13.9" x14ac:dyDescent="0.3">
      <c r="A1033" s="19"/>
      <c r="B1033" s="19"/>
      <c r="C1033" s="19"/>
      <c r="D1033" s="19"/>
      <c r="X1033" s="20"/>
    </row>
    <row r="1034" spans="1:24" ht="13.9" x14ac:dyDescent="0.3">
      <c r="A1034" s="19"/>
      <c r="B1034" s="19"/>
      <c r="C1034" s="19"/>
      <c r="D1034" s="19"/>
      <c r="X1034" s="20"/>
    </row>
    <row r="1035" spans="1:24" ht="13.9" x14ac:dyDescent="0.3">
      <c r="A1035" s="19"/>
      <c r="B1035" s="19"/>
      <c r="C1035" s="19"/>
      <c r="D1035" s="19"/>
      <c r="X1035" s="20"/>
    </row>
    <row r="1036" spans="1:24" ht="13.9" x14ac:dyDescent="0.3">
      <c r="A1036" s="19"/>
      <c r="B1036" s="19"/>
      <c r="C1036" s="19"/>
      <c r="D1036" s="19"/>
      <c r="X1036" s="20"/>
    </row>
    <row r="1037" spans="1:24" ht="13.9" x14ac:dyDescent="0.3">
      <c r="A1037" s="19"/>
      <c r="B1037" s="19"/>
      <c r="C1037" s="19"/>
      <c r="D1037" s="19"/>
      <c r="X1037" s="20"/>
    </row>
    <row r="1038" spans="1:24" ht="13.9" x14ac:dyDescent="0.3">
      <c r="A1038" s="19"/>
      <c r="B1038" s="19"/>
      <c r="C1038" s="19"/>
      <c r="D1038" s="19"/>
      <c r="X1038" s="20"/>
    </row>
    <row r="1039" spans="1:24" ht="13.9" x14ac:dyDescent="0.3">
      <c r="A1039" s="19"/>
      <c r="B1039" s="19"/>
      <c r="C1039" s="19"/>
      <c r="D1039" s="19"/>
      <c r="X1039" s="20"/>
    </row>
    <row r="1040" spans="1:24" ht="13.9" x14ac:dyDescent="0.3">
      <c r="A1040" s="19"/>
      <c r="B1040" s="19"/>
      <c r="C1040" s="19"/>
      <c r="D1040" s="19"/>
      <c r="X1040" s="20"/>
    </row>
    <row r="1041" spans="1:24" ht="13.9" x14ac:dyDescent="0.3">
      <c r="A1041" s="19"/>
      <c r="B1041" s="19"/>
      <c r="C1041" s="19"/>
      <c r="D1041" s="19"/>
      <c r="X1041" s="20"/>
    </row>
    <row r="1042" spans="1:24" ht="13.9" x14ac:dyDescent="0.3">
      <c r="A1042" s="19"/>
      <c r="B1042" s="19"/>
      <c r="C1042" s="19"/>
      <c r="D1042" s="19"/>
      <c r="X1042" s="20"/>
    </row>
    <row r="1043" spans="1:24" ht="13.9" x14ac:dyDescent="0.3">
      <c r="A1043" s="19"/>
      <c r="B1043" s="19"/>
      <c r="C1043" s="19"/>
      <c r="D1043" s="19"/>
      <c r="X1043" s="20"/>
    </row>
    <row r="1044" spans="1:24" ht="13.9" x14ac:dyDescent="0.3">
      <c r="A1044" s="19"/>
      <c r="B1044" s="19"/>
      <c r="C1044" s="19"/>
      <c r="D1044" s="19"/>
      <c r="X1044" s="20"/>
    </row>
    <row r="1045" spans="1:24" ht="13.9" x14ac:dyDescent="0.3">
      <c r="A1045" s="19"/>
      <c r="B1045" s="19"/>
      <c r="C1045" s="19"/>
      <c r="D1045" s="19"/>
      <c r="X1045" s="20"/>
    </row>
    <row r="1046" spans="1:24" ht="13.9" x14ac:dyDescent="0.3">
      <c r="A1046" s="19"/>
      <c r="B1046" s="19"/>
      <c r="C1046" s="19"/>
      <c r="D1046" s="19"/>
      <c r="X1046" s="20"/>
    </row>
    <row r="1047" spans="1:24" ht="13.9" x14ac:dyDescent="0.3">
      <c r="A1047" s="19"/>
      <c r="B1047" s="19"/>
      <c r="C1047" s="19"/>
      <c r="D1047" s="19"/>
      <c r="X1047" s="20"/>
    </row>
    <row r="1048" spans="1:24" ht="13.9" x14ac:dyDescent="0.3">
      <c r="A1048" s="19"/>
      <c r="B1048" s="19"/>
      <c r="C1048" s="19"/>
      <c r="D1048" s="19"/>
      <c r="X1048" s="20"/>
    </row>
    <row r="1049" spans="1:24" ht="13.9" x14ac:dyDescent="0.3">
      <c r="A1049" s="19"/>
      <c r="B1049" s="19"/>
      <c r="C1049" s="19"/>
      <c r="D1049" s="19"/>
      <c r="X1049" s="20"/>
    </row>
    <row r="1050" spans="1:24" ht="13.9" x14ac:dyDescent="0.3">
      <c r="A1050" s="19"/>
      <c r="B1050" s="19"/>
      <c r="C1050" s="19"/>
      <c r="D1050" s="19"/>
      <c r="X1050" s="20"/>
    </row>
    <row r="1051" spans="1:24" ht="13.9" x14ac:dyDescent="0.3">
      <c r="A1051" s="19"/>
      <c r="B1051" s="19"/>
      <c r="C1051" s="19"/>
      <c r="D1051" s="19"/>
      <c r="X1051" s="20"/>
    </row>
    <row r="1052" spans="1:24" ht="13.9" x14ac:dyDescent="0.3">
      <c r="A1052" s="19"/>
      <c r="B1052" s="19"/>
      <c r="C1052" s="19"/>
      <c r="D1052" s="19"/>
      <c r="X1052" s="20"/>
    </row>
    <row r="1053" spans="1:24" ht="13.9" x14ac:dyDescent="0.3">
      <c r="A1053" s="19"/>
      <c r="B1053" s="19"/>
      <c r="C1053" s="19"/>
      <c r="D1053" s="19"/>
      <c r="X1053" s="20"/>
    </row>
    <row r="1054" spans="1:24" ht="13.9" x14ac:dyDescent="0.3">
      <c r="A1054" s="19"/>
      <c r="B1054" s="19"/>
      <c r="C1054" s="19"/>
      <c r="D1054" s="19"/>
      <c r="X1054" s="20"/>
    </row>
    <row r="1055" spans="1:24" ht="13.9" x14ac:dyDescent="0.3">
      <c r="A1055" s="19"/>
      <c r="B1055" s="19"/>
      <c r="C1055" s="19"/>
      <c r="D1055" s="19"/>
      <c r="X1055" s="20"/>
    </row>
    <row r="1056" spans="1:24" ht="13.9" x14ac:dyDescent="0.3">
      <c r="A1056" s="19"/>
      <c r="B1056" s="19"/>
      <c r="C1056" s="19"/>
      <c r="D1056" s="19"/>
      <c r="X1056" s="20"/>
    </row>
    <row r="1057" spans="1:24" ht="13.9" x14ac:dyDescent="0.3">
      <c r="A1057" s="19"/>
      <c r="B1057" s="19"/>
      <c r="C1057" s="19"/>
      <c r="D1057" s="19"/>
      <c r="X1057" s="20"/>
    </row>
    <row r="1058" spans="1:24" ht="13.9" x14ac:dyDescent="0.3">
      <c r="A1058" s="19"/>
      <c r="B1058" s="19"/>
      <c r="C1058" s="19"/>
      <c r="D1058" s="19"/>
      <c r="X1058" s="20"/>
    </row>
    <row r="1059" spans="1:24" ht="13.9" x14ac:dyDescent="0.3">
      <c r="A1059" s="19"/>
      <c r="B1059" s="19"/>
      <c r="C1059" s="19"/>
      <c r="D1059" s="19"/>
      <c r="X1059" s="20"/>
    </row>
    <row r="1060" spans="1:24" ht="13.9" x14ac:dyDescent="0.3">
      <c r="A1060" s="19"/>
      <c r="B1060" s="19"/>
      <c r="C1060" s="19"/>
      <c r="D1060" s="19"/>
      <c r="X1060" s="20"/>
    </row>
    <row r="1061" spans="1:24" ht="13.9" x14ac:dyDescent="0.3">
      <c r="A1061" s="19"/>
      <c r="B1061" s="19"/>
      <c r="C1061" s="19"/>
      <c r="D1061" s="19"/>
      <c r="X1061" s="20"/>
    </row>
    <row r="1062" spans="1:24" ht="13.9" x14ac:dyDescent="0.3">
      <c r="A1062" s="19"/>
      <c r="B1062" s="19"/>
      <c r="C1062" s="19"/>
      <c r="D1062" s="19"/>
      <c r="X1062" s="20"/>
    </row>
    <row r="1063" spans="1:24" ht="13.9" x14ac:dyDescent="0.3">
      <c r="A1063" s="19"/>
      <c r="B1063" s="19"/>
      <c r="C1063" s="19"/>
      <c r="D1063" s="19"/>
      <c r="X1063" s="20"/>
    </row>
    <row r="1064" spans="1:24" ht="13.9" x14ac:dyDescent="0.3">
      <c r="A1064" s="19"/>
      <c r="B1064" s="19"/>
      <c r="C1064" s="19"/>
      <c r="D1064" s="19"/>
      <c r="X1064" s="20"/>
    </row>
    <row r="1065" spans="1:24" ht="13.9" x14ac:dyDescent="0.3">
      <c r="A1065" s="19"/>
      <c r="B1065" s="19"/>
      <c r="C1065" s="19"/>
      <c r="D1065" s="19"/>
      <c r="X1065" s="20"/>
    </row>
    <row r="1066" spans="1:24" ht="13.9" x14ac:dyDescent="0.3">
      <c r="A1066" s="19"/>
      <c r="B1066" s="19"/>
      <c r="C1066" s="19"/>
      <c r="D1066" s="19"/>
      <c r="X1066" s="20"/>
    </row>
    <row r="1067" spans="1:24" ht="13.9" x14ac:dyDescent="0.3">
      <c r="A1067" s="19"/>
      <c r="B1067" s="19"/>
      <c r="C1067" s="19"/>
      <c r="D1067" s="19"/>
      <c r="X1067" s="20"/>
    </row>
    <row r="1068" spans="1:24" ht="13.9" x14ac:dyDescent="0.3">
      <c r="A1068" s="19"/>
      <c r="B1068" s="19"/>
      <c r="C1068" s="19"/>
      <c r="D1068" s="19"/>
      <c r="X1068" s="20"/>
    </row>
    <row r="1069" spans="1:24" ht="13.9" x14ac:dyDescent="0.3">
      <c r="A1069" s="19"/>
      <c r="B1069" s="19"/>
      <c r="C1069" s="19"/>
      <c r="D1069" s="19"/>
      <c r="X1069" s="20"/>
    </row>
    <row r="1070" spans="1:24" ht="13.9" x14ac:dyDescent="0.3">
      <c r="A1070" s="19"/>
      <c r="B1070" s="19"/>
      <c r="C1070" s="19"/>
      <c r="D1070" s="19"/>
      <c r="X1070" s="20"/>
    </row>
    <row r="1071" spans="1:24" ht="13.9" x14ac:dyDescent="0.3">
      <c r="A1071" s="19"/>
      <c r="B1071" s="19"/>
      <c r="C1071" s="19"/>
      <c r="D1071" s="19"/>
      <c r="X1071" s="20"/>
    </row>
    <row r="1072" spans="1:24" ht="13.9" x14ac:dyDescent="0.3">
      <c r="A1072" s="19"/>
      <c r="B1072" s="19"/>
      <c r="C1072" s="19"/>
      <c r="D1072" s="19"/>
      <c r="X1072" s="20"/>
    </row>
    <row r="1073" spans="1:24" ht="13.9" x14ac:dyDescent="0.3">
      <c r="A1073" s="19"/>
      <c r="B1073" s="19"/>
      <c r="C1073" s="19"/>
      <c r="D1073" s="19"/>
      <c r="X1073" s="20"/>
    </row>
    <row r="1074" spans="1:24" ht="13.9" x14ac:dyDescent="0.3">
      <c r="A1074" s="19"/>
      <c r="B1074" s="19"/>
      <c r="C1074" s="19"/>
      <c r="D1074" s="19"/>
      <c r="X1074" s="20"/>
    </row>
    <row r="1075" spans="1:24" ht="13.9" x14ac:dyDescent="0.3">
      <c r="A1075" s="19"/>
      <c r="B1075" s="19"/>
      <c r="C1075" s="19"/>
      <c r="D1075" s="19"/>
      <c r="X1075" s="20"/>
    </row>
    <row r="1076" spans="1:24" ht="13.9" x14ac:dyDescent="0.3">
      <c r="A1076" s="19"/>
      <c r="B1076" s="19"/>
      <c r="C1076" s="19"/>
      <c r="D1076" s="19"/>
      <c r="X1076" s="20"/>
    </row>
    <row r="1077" spans="1:24" ht="13.9" x14ac:dyDescent="0.3">
      <c r="A1077" s="19"/>
      <c r="B1077" s="19"/>
      <c r="C1077" s="19"/>
      <c r="D1077" s="19"/>
      <c r="X1077" s="20"/>
    </row>
    <row r="1078" spans="1:24" ht="13.9" x14ac:dyDescent="0.3">
      <c r="A1078" s="19"/>
      <c r="B1078" s="19"/>
      <c r="C1078" s="19"/>
      <c r="D1078" s="19"/>
      <c r="X1078" s="20"/>
    </row>
    <row r="1079" spans="1:24" ht="13.9" x14ac:dyDescent="0.3">
      <c r="A1079" s="19"/>
      <c r="B1079" s="19"/>
      <c r="C1079" s="19"/>
      <c r="D1079" s="19"/>
      <c r="X1079" s="20"/>
    </row>
    <row r="1080" spans="1:24" ht="13.9" x14ac:dyDescent="0.3">
      <c r="A1080" s="19"/>
      <c r="B1080" s="19"/>
      <c r="C1080" s="19"/>
      <c r="D1080" s="19"/>
      <c r="X1080" s="20"/>
    </row>
    <row r="1081" spans="1:24" ht="13.9" x14ac:dyDescent="0.3">
      <c r="A1081" s="19"/>
      <c r="B1081" s="19"/>
      <c r="C1081" s="19"/>
      <c r="D1081" s="19"/>
      <c r="X1081" s="20"/>
    </row>
    <row r="1082" spans="1:24" ht="13.9" x14ac:dyDescent="0.3">
      <c r="A1082" s="19"/>
      <c r="B1082" s="19"/>
      <c r="C1082" s="19"/>
      <c r="D1082" s="19"/>
      <c r="X1082" s="20"/>
    </row>
    <row r="1083" spans="1:24" ht="13.9" x14ac:dyDescent="0.3">
      <c r="A1083" s="19"/>
      <c r="B1083" s="19"/>
      <c r="C1083" s="19"/>
      <c r="D1083" s="19"/>
      <c r="X1083" s="20"/>
    </row>
    <row r="1084" spans="1:24" ht="13.9" x14ac:dyDescent="0.3">
      <c r="A1084" s="19"/>
      <c r="B1084" s="19"/>
      <c r="C1084" s="19"/>
      <c r="D1084" s="19"/>
      <c r="X1084" s="20"/>
    </row>
    <row r="1085" spans="1:24" ht="13.9" x14ac:dyDescent="0.3">
      <c r="A1085" s="19"/>
      <c r="B1085" s="19"/>
      <c r="C1085" s="19"/>
      <c r="D1085" s="19"/>
      <c r="X1085" s="20"/>
    </row>
    <row r="1086" spans="1:24" ht="13.9" x14ac:dyDescent="0.3">
      <c r="A1086" s="19"/>
      <c r="B1086" s="19"/>
      <c r="C1086" s="19"/>
      <c r="D1086" s="19"/>
      <c r="X1086" s="20"/>
    </row>
    <row r="1087" spans="1:24" ht="13.9" x14ac:dyDescent="0.3">
      <c r="A1087" s="19"/>
      <c r="B1087" s="19"/>
      <c r="C1087" s="19"/>
      <c r="D1087" s="19"/>
      <c r="X1087" s="20"/>
    </row>
    <row r="1088" spans="1:24" ht="13.9" x14ac:dyDescent="0.3">
      <c r="A1088" s="19"/>
      <c r="B1088" s="19"/>
      <c r="C1088" s="19"/>
      <c r="D1088" s="19"/>
      <c r="X1088" s="20"/>
    </row>
    <row r="1089" spans="1:24" ht="13.9" x14ac:dyDescent="0.3">
      <c r="A1089" s="19"/>
      <c r="B1089" s="19"/>
      <c r="C1089" s="19"/>
      <c r="D1089" s="19"/>
      <c r="X1089" s="20"/>
    </row>
    <row r="1090" spans="1:24" ht="13.9" x14ac:dyDescent="0.3">
      <c r="A1090" s="19"/>
      <c r="B1090" s="19"/>
      <c r="C1090" s="19"/>
      <c r="D1090" s="19"/>
      <c r="X1090" s="20"/>
    </row>
    <row r="1091" spans="1:24" ht="13.9" x14ac:dyDescent="0.3">
      <c r="A1091" s="19"/>
      <c r="B1091" s="19"/>
      <c r="C1091" s="19"/>
      <c r="D1091" s="19"/>
      <c r="X1091" s="20"/>
    </row>
    <row r="1092" spans="1:24" ht="13.9" x14ac:dyDescent="0.3">
      <c r="A1092" s="19"/>
      <c r="B1092" s="19"/>
      <c r="C1092" s="19"/>
      <c r="D1092" s="19"/>
      <c r="X1092" s="20"/>
    </row>
    <row r="1093" spans="1:24" ht="13.9" x14ac:dyDescent="0.3">
      <c r="A1093" s="19"/>
      <c r="B1093" s="19"/>
      <c r="C1093" s="19"/>
      <c r="D1093" s="19"/>
      <c r="X1093" s="20"/>
    </row>
    <row r="1094" spans="1:24" ht="13.9" x14ac:dyDescent="0.3">
      <c r="A1094" s="19"/>
      <c r="B1094" s="19"/>
      <c r="C1094" s="19"/>
      <c r="D1094" s="19"/>
      <c r="X1094" s="20"/>
    </row>
    <row r="1095" spans="1:24" ht="13.9" x14ac:dyDescent="0.3">
      <c r="A1095" s="19"/>
      <c r="B1095" s="19"/>
      <c r="C1095" s="19"/>
      <c r="D1095" s="19"/>
      <c r="X1095" s="20"/>
    </row>
    <row r="1096" spans="1:24" ht="13.9" x14ac:dyDescent="0.3">
      <c r="A1096" s="19"/>
      <c r="B1096" s="19"/>
      <c r="C1096" s="19"/>
      <c r="D1096" s="19"/>
      <c r="X1096" s="20"/>
    </row>
    <row r="1097" spans="1:24" ht="13.9" x14ac:dyDescent="0.3">
      <c r="A1097" s="19"/>
      <c r="B1097" s="19"/>
      <c r="C1097" s="19"/>
      <c r="D1097" s="19"/>
      <c r="X1097" s="20"/>
    </row>
    <row r="1098" spans="1:24" ht="13.9" x14ac:dyDescent="0.3">
      <c r="A1098" s="19"/>
      <c r="B1098" s="19"/>
      <c r="C1098" s="19"/>
      <c r="D1098" s="19"/>
      <c r="X1098" s="20"/>
    </row>
    <row r="1099" spans="1:24" ht="13.9" x14ac:dyDescent="0.3">
      <c r="A1099" s="19"/>
      <c r="B1099" s="19"/>
      <c r="C1099" s="19"/>
      <c r="D1099" s="19"/>
      <c r="X1099" s="20"/>
    </row>
    <row r="1100" spans="1:24" ht="13.9" x14ac:dyDescent="0.3">
      <c r="A1100" s="19"/>
      <c r="B1100" s="19"/>
      <c r="C1100" s="19"/>
      <c r="D1100" s="19"/>
      <c r="X1100" s="20"/>
    </row>
    <row r="1101" spans="1:24" ht="13.9" x14ac:dyDescent="0.3">
      <c r="A1101" s="19"/>
      <c r="B1101" s="19"/>
      <c r="C1101" s="19"/>
      <c r="D1101" s="19"/>
      <c r="X1101" s="20"/>
    </row>
    <row r="1102" spans="1:24" ht="13.9" x14ac:dyDescent="0.3">
      <c r="A1102" s="19"/>
      <c r="B1102" s="19"/>
      <c r="C1102" s="19"/>
      <c r="D1102" s="19"/>
      <c r="X1102" s="20"/>
    </row>
    <row r="1103" spans="1:24" ht="13.9" x14ac:dyDescent="0.3">
      <c r="A1103" s="19"/>
      <c r="B1103" s="19"/>
      <c r="C1103" s="19"/>
      <c r="D1103" s="19"/>
      <c r="X1103" s="20"/>
    </row>
    <row r="1104" spans="1:24" ht="13.9" x14ac:dyDescent="0.3">
      <c r="A1104" s="19"/>
      <c r="B1104" s="19"/>
      <c r="C1104" s="19"/>
      <c r="D1104" s="19"/>
      <c r="X1104" s="20"/>
    </row>
    <row r="1105" spans="1:24" ht="13.9" x14ac:dyDescent="0.3">
      <c r="A1105" s="19"/>
      <c r="B1105" s="19"/>
      <c r="C1105" s="19"/>
      <c r="D1105" s="19"/>
      <c r="X1105" s="20"/>
    </row>
    <row r="1106" spans="1:24" ht="13.9" x14ac:dyDescent="0.3">
      <c r="A1106" s="19"/>
      <c r="B1106" s="19"/>
      <c r="C1106" s="19"/>
      <c r="D1106" s="19"/>
      <c r="X1106" s="20"/>
    </row>
    <row r="1107" spans="1:24" ht="13.9" x14ac:dyDescent="0.3">
      <c r="A1107" s="19"/>
      <c r="B1107" s="19"/>
      <c r="C1107" s="19"/>
      <c r="D1107" s="19"/>
      <c r="X1107" s="20"/>
    </row>
    <row r="1108" spans="1:24" ht="13.9" x14ac:dyDescent="0.3">
      <c r="A1108" s="19"/>
      <c r="B1108" s="19"/>
      <c r="C1108" s="19"/>
      <c r="D1108" s="19"/>
      <c r="X1108" s="20"/>
    </row>
    <row r="1109" spans="1:24" ht="13.9" x14ac:dyDescent="0.3">
      <c r="A1109" s="19"/>
      <c r="B1109" s="19"/>
      <c r="C1109" s="19"/>
      <c r="D1109" s="19"/>
      <c r="X1109" s="20"/>
    </row>
    <row r="1110" spans="1:24" ht="13.9" x14ac:dyDescent="0.3">
      <c r="A1110" s="19"/>
      <c r="B1110" s="19"/>
      <c r="C1110" s="19"/>
      <c r="D1110" s="19"/>
      <c r="X1110" s="20"/>
    </row>
    <row r="1111" spans="1:24" ht="13.9" x14ac:dyDescent="0.3">
      <c r="A1111" s="19"/>
      <c r="B1111" s="19"/>
      <c r="C1111" s="19"/>
      <c r="D1111" s="19"/>
      <c r="X1111" s="20"/>
    </row>
    <row r="1112" spans="1:24" ht="13.9" x14ac:dyDescent="0.3">
      <c r="A1112" s="19"/>
      <c r="B1112" s="19"/>
      <c r="C1112" s="19"/>
      <c r="D1112" s="19"/>
      <c r="X1112" s="20"/>
    </row>
    <row r="1113" spans="1:24" ht="13.9" x14ac:dyDescent="0.3">
      <c r="A1113" s="19"/>
      <c r="B1113" s="19"/>
      <c r="C1113" s="19"/>
      <c r="D1113" s="19"/>
      <c r="X1113" s="20"/>
    </row>
    <row r="1114" spans="1:24" ht="13.9" x14ac:dyDescent="0.3">
      <c r="A1114" s="19"/>
      <c r="B1114" s="19"/>
      <c r="C1114" s="19"/>
      <c r="D1114" s="19"/>
      <c r="X1114" s="20"/>
    </row>
    <row r="1115" spans="1:24" ht="13.9" x14ac:dyDescent="0.3">
      <c r="A1115" s="19"/>
      <c r="B1115" s="19"/>
      <c r="C1115" s="19"/>
      <c r="D1115" s="19"/>
      <c r="X1115" s="20"/>
    </row>
    <row r="1116" spans="1:24" ht="13.9" x14ac:dyDescent="0.3">
      <c r="A1116" s="19"/>
      <c r="B1116" s="19"/>
      <c r="C1116" s="19"/>
      <c r="D1116" s="19"/>
      <c r="X1116" s="20"/>
    </row>
    <row r="1117" spans="1:24" ht="13.9" x14ac:dyDescent="0.3">
      <c r="A1117" s="19"/>
      <c r="B1117" s="19"/>
      <c r="C1117" s="19"/>
      <c r="D1117" s="19"/>
      <c r="X1117" s="20"/>
    </row>
    <row r="1118" spans="1:24" ht="13.9" x14ac:dyDescent="0.3">
      <c r="A1118" s="19"/>
      <c r="B1118" s="19"/>
      <c r="C1118" s="19"/>
      <c r="D1118" s="19"/>
      <c r="X1118" s="20"/>
    </row>
    <row r="1119" spans="1:24" ht="13.9" x14ac:dyDescent="0.3">
      <c r="A1119" s="19"/>
      <c r="B1119" s="19"/>
      <c r="C1119" s="19"/>
      <c r="D1119" s="19"/>
      <c r="X1119" s="20"/>
    </row>
    <row r="1120" spans="1:24" ht="13.9" x14ac:dyDescent="0.3">
      <c r="A1120" s="19"/>
      <c r="B1120" s="19"/>
      <c r="C1120" s="19"/>
      <c r="D1120" s="19"/>
      <c r="X1120" s="20"/>
    </row>
    <row r="1121" spans="1:24" ht="13.9" x14ac:dyDescent="0.3">
      <c r="A1121" s="19"/>
      <c r="B1121" s="19"/>
      <c r="C1121" s="19"/>
      <c r="D1121" s="19"/>
      <c r="X1121" s="20"/>
    </row>
    <row r="1122" spans="1:24" ht="13.9" x14ac:dyDescent="0.3">
      <c r="A1122" s="19"/>
      <c r="B1122" s="19"/>
      <c r="C1122" s="19"/>
      <c r="D1122" s="19"/>
      <c r="X1122" s="20"/>
    </row>
    <row r="1123" spans="1:24" ht="13.9" x14ac:dyDescent="0.3">
      <c r="A1123" s="19"/>
      <c r="B1123" s="19"/>
      <c r="C1123" s="19"/>
      <c r="D1123" s="19"/>
      <c r="X1123" s="20"/>
    </row>
    <row r="1124" spans="1:24" ht="13.9" x14ac:dyDescent="0.3">
      <c r="A1124" s="19"/>
      <c r="B1124" s="19"/>
      <c r="C1124" s="19"/>
      <c r="D1124" s="19"/>
      <c r="X1124" s="20"/>
    </row>
    <row r="1125" spans="1:24" ht="13.9" x14ac:dyDescent="0.3">
      <c r="A1125" s="19"/>
      <c r="B1125" s="19"/>
      <c r="C1125" s="19"/>
      <c r="D1125" s="19"/>
      <c r="X1125" s="20"/>
    </row>
    <row r="1126" spans="1:24" ht="13.9" x14ac:dyDescent="0.3">
      <c r="A1126" s="19"/>
      <c r="B1126" s="19"/>
      <c r="C1126" s="19"/>
      <c r="D1126" s="19"/>
      <c r="X1126" s="20"/>
    </row>
    <row r="1127" spans="1:24" ht="13.9" x14ac:dyDescent="0.3">
      <c r="A1127" s="19"/>
      <c r="B1127" s="19"/>
      <c r="C1127" s="19"/>
      <c r="D1127" s="19"/>
      <c r="X1127" s="20"/>
    </row>
    <row r="1128" spans="1:24" ht="13.9" x14ac:dyDescent="0.3">
      <c r="A1128" s="19"/>
      <c r="B1128" s="19"/>
      <c r="C1128" s="19"/>
      <c r="D1128" s="19"/>
      <c r="X1128" s="20"/>
    </row>
    <row r="1129" spans="1:24" ht="13.9" x14ac:dyDescent="0.3">
      <c r="A1129" s="19"/>
      <c r="B1129" s="19"/>
      <c r="C1129" s="19"/>
      <c r="D1129" s="19"/>
      <c r="X1129" s="20"/>
    </row>
    <row r="1130" spans="1:24" ht="13.9" x14ac:dyDescent="0.3">
      <c r="A1130" s="19"/>
      <c r="B1130" s="19"/>
      <c r="C1130" s="19"/>
      <c r="D1130" s="19"/>
      <c r="X1130" s="20"/>
    </row>
    <row r="1131" spans="1:24" ht="13.9" x14ac:dyDescent="0.3">
      <c r="A1131" s="19"/>
      <c r="B1131" s="19"/>
      <c r="C1131" s="19"/>
      <c r="D1131" s="19"/>
      <c r="X1131" s="20"/>
    </row>
    <row r="1132" spans="1:24" ht="13.9" x14ac:dyDescent="0.3">
      <c r="A1132" s="19"/>
      <c r="B1132" s="19"/>
      <c r="C1132" s="19"/>
      <c r="D1132" s="19"/>
      <c r="X1132" s="20"/>
    </row>
    <row r="1133" spans="1:24" ht="13.9" x14ac:dyDescent="0.3">
      <c r="A1133" s="19"/>
      <c r="B1133" s="19"/>
      <c r="C1133" s="19"/>
      <c r="D1133" s="19"/>
      <c r="X1133" s="20"/>
    </row>
    <row r="1134" spans="1:24" ht="13.9" x14ac:dyDescent="0.3">
      <c r="A1134" s="19"/>
      <c r="B1134" s="19"/>
      <c r="C1134" s="19"/>
      <c r="D1134" s="19"/>
      <c r="X1134" s="20"/>
    </row>
    <row r="1135" spans="1:24" ht="13.9" x14ac:dyDescent="0.3">
      <c r="A1135" s="19"/>
      <c r="B1135" s="19"/>
      <c r="C1135" s="19"/>
      <c r="D1135" s="19"/>
      <c r="X1135" s="20"/>
    </row>
    <row r="1136" spans="1:24" ht="13.9" x14ac:dyDescent="0.3">
      <c r="A1136" s="19"/>
      <c r="B1136" s="19"/>
      <c r="C1136" s="19"/>
      <c r="D1136" s="19"/>
      <c r="X1136" s="20"/>
    </row>
    <row r="1137" spans="1:24" ht="13.9" x14ac:dyDescent="0.3">
      <c r="A1137" s="19"/>
      <c r="B1137" s="19"/>
      <c r="C1137" s="19"/>
      <c r="D1137" s="19"/>
      <c r="X1137" s="20"/>
    </row>
    <row r="1138" spans="1:24" ht="13.9" x14ac:dyDescent="0.3">
      <c r="A1138" s="19"/>
      <c r="B1138" s="19"/>
      <c r="C1138" s="19"/>
      <c r="D1138" s="19"/>
      <c r="X1138" s="20"/>
    </row>
    <row r="1139" spans="1:24" ht="13.9" x14ac:dyDescent="0.3">
      <c r="A1139" s="19"/>
      <c r="B1139" s="19"/>
      <c r="C1139" s="19"/>
      <c r="D1139" s="19"/>
      <c r="X1139" s="20"/>
    </row>
    <row r="1140" spans="1:24" ht="13.9" x14ac:dyDescent="0.3">
      <c r="A1140" s="19"/>
      <c r="B1140" s="19"/>
      <c r="C1140" s="19"/>
      <c r="D1140" s="19"/>
      <c r="X1140" s="20"/>
    </row>
    <row r="1141" spans="1:24" ht="13.9" x14ac:dyDescent="0.3">
      <c r="A1141" s="19"/>
      <c r="B1141" s="19"/>
      <c r="C1141" s="19"/>
      <c r="D1141" s="19"/>
      <c r="X1141" s="20"/>
    </row>
    <row r="1142" spans="1:24" ht="13.9" x14ac:dyDescent="0.3">
      <c r="A1142" s="19"/>
      <c r="B1142" s="19"/>
      <c r="C1142" s="19"/>
      <c r="D1142" s="19"/>
      <c r="X1142" s="20"/>
    </row>
    <row r="1143" spans="1:24" ht="13.9" x14ac:dyDescent="0.3">
      <c r="A1143" s="19"/>
      <c r="B1143" s="19"/>
      <c r="C1143" s="19"/>
      <c r="D1143" s="19"/>
      <c r="X1143" s="20"/>
    </row>
    <row r="1144" spans="1:24" ht="13.9" x14ac:dyDescent="0.3">
      <c r="A1144" s="19"/>
      <c r="B1144" s="19"/>
      <c r="C1144" s="19"/>
      <c r="D1144" s="19"/>
      <c r="X1144" s="20"/>
    </row>
    <row r="1145" spans="1:24" ht="13.9" x14ac:dyDescent="0.3">
      <c r="A1145" s="19"/>
      <c r="B1145" s="19"/>
      <c r="C1145" s="19"/>
      <c r="D1145" s="19"/>
      <c r="X1145" s="20"/>
    </row>
    <row r="1146" spans="1:24" ht="13.9" x14ac:dyDescent="0.3">
      <c r="A1146" s="19"/>
      <c r="B1146" s="19"/>
      <c r="C1146" s="19"/>
      <c r="D1146" s="19"/>
      <c r="X1146" s="20"/>
    </row>
    <row r="1147" spans="1:24" ht="13.9" x14ac:dyDescent="0.3">
      <c r="A1147" s="19"/>
      <c r="B1147" s="19"/>
      <c r="C1147" s="19"/>
      <c r="D1147" s="19"/>
      <c r="X1147" s="20"/>
    </row>
    <row r="1148" spans="1:24" ht="13.9" x14ac:dyDescent="0.3">
      <c r="A1148" s="19"/>
      <c r="B1148" s="19"/>
      <c r="C1148" s="19"/>
      <c r="D1148" s="19"/>
      <c r="X1148" s="20"/>
    </row>
    <row r="1149" spans="1:24" ht="13.9" x14ac:dyDescent="0.3">
      <c r="A1149" s="19"/>
      <c r="B1149" s="19"/>
      <c r="C1149" s="19"/>
      <c r="D1149" s="19"/>
      <c r="X1149" s="20"/>
    </row>
    <row r="1150" spans="1:24" ht="13.9" x14ac:dyDescent="0.3">
      <c r="A1150" s="19"/>
      <c r="B1150" s="19"/>
      <c r="C1150" s="19"/>
      <c r="D1150" s="19"/>
      <c r="X1150" s="20"/>
    </row>
    <row r="1151" spans="1:24" ht="13.9" x14ac:dyDescent="0.3">
      <c r="A1151" s="19"/>
      <c r="B1151" s="19"/>
      <c r="C1151" s="19"/>
      <c r="D1151" s="19"/>
      <c r="X1151" s="20"/>
    </row>
  </sheetData>
  <mergeCells count="1">
    <mergeCell ref="B4:D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514"/>
  <sheetViews>
    <sheetView zoomScale="110" zoomScaleNormal="110" workbookViewId="0"/>
  </sheetViews>
  <sheetFormatPr defaultRowHeight="15.4" x14ac:dyDescent="0.3"/>
  <cols>
    <col min="1" max="1" width="11" style="24" bestFit="1" customWidth="1"/>
    <col min="2" max="2" width="24.265625" style="24" customWidth="1"/>
    <col min="3" max="3" width="22.1328125" style="24" customWidth="1"/>
    <col min="4" max="4" width="8.86328125" style="24" customWidth="1"/>
    <col min="5" max="5" width="9.265625" style="24" customWidth="1"/>
    <col min="6" max="6" width="11.1328125" style="24" customWidth="1"/>
    <col min="7" max="7" width="12.265625" style="24" customWidth="1"/>
    <col min="8" max="8" width="27.86328125" style="24" customWidth="1"/>
    <col min="9" max="9" width="29.86328125" style="24" customWidth="1"/>
    <col min="10" max="10" width="22" style="24" customWidth="1"/>
    <col min="11" max="11" width="14.265625" style="24" customWidth="1"/>
    <col min="12" max="36" width="9" style="23"/>
    <col min="37" max="253" width="9" style="24"/>
    <col min="254" max="254" width="12.1328125" style="24" bestFit="1" customWidth="1"/>
    <col min="255" max="255" width="12" style="24" customWidth="1"/>
    <col min="256" max="256" width="21.265625" style="24" bestFit="1" customWidth="1"/>
    <col min="257" max="257" width="9.1328125" style="24" bestFit="1" customWidth="1"/>
    <col min="258" max="258" width="11.3984375" style="24" customWidth="1"/>
    <col min="259" max="259" width="12.265625" style="24" customWidth="1"/>
    <col min="260" max="260" width="13.1328125" style="24" customWidth="1"/>
    <col min="261" max="261" width="38.1328125" style="24" customWidth="1"/>
    <col min="262" max="262" width="19.265625" style="24" bestFit="1" customWidth="1"/>
    <col min="263" max="263" width="11.59765625" style="24" customWidth="1"/>
    <col min="264" max="264" width="9.86328125" style="24" customWidth="1"/>
    <col min="265" max="265" width="11.3984375" style="24" customWidth="1"/>
    <col min="266" max="509" width="9" style="24"/>
    <col min="510" max="510" width="12.1328125" style="24" bestFit="1" customWidth="1"/>
    <col min="511" max="511" width="12" style="24" customWidth="1"/>
    <col min="512" max="512" width="21.265625" style="24" bestFit="1" customWidth="1"/>
    <col min="513" max="513" width="9.1328125" style="24" bestFit="1" customWidth="1"/>
    <col min="514" max="514" width="11.3984375" style="24" customWidth="1"/>
    <col min="515" max="515" width="12.265625" style="24" customWidth="1"/>
    <col min="516" max="516" width="13.1328125" style="24" customWidth="1"/>
    <col min="517" max="517" width="38.1328125" style="24" customWidth="1"/>
    <col min="518" max="518" width="19.265625" style="24" bestFit="1" customWidth="1"/>
    <col min="519" max="519" width="11.59765625" style="24" customWidth="1"/>
    <col min="520" max="520" width="9.86328125" style="24" customWidth="1"/>
    <col min="521" max="521" width="11.3984375" style="24" customWidth="1"/>
    <col min="522" max="765" width="9" style="24"/>
    <col min="766" max="766" width="12.1328125" style="24" bestFit="1" customWidth="1"/>
    <col min="767" max="767" width="12" style="24" customWidth="1"/>
    <col min="768" max="768" width="21.265625" style="24" bestFit="1" customWidth="1"/>
    <col min="769" max="769" width="9.1328125" style="24" bestFit="1" customWidth="1"/>
    <col min="770" max="770" width="11.3984375" style="24" customWidth="1"/>
    <col min="771" max="771" width="12.265625" style="24" customWidth="1"/>
    <col min="772" max="772" width="13.1328125" style="24" customWidth="1"/>
    <col min="773" max="773" width="38.1328125" style="24" customWidth="1"/>
    <col min="774" max="774" width="19.265625" style="24" bestFit="1" customWidth="1"/>
    <col min="775" max="775" width="11.59765625" style="24" customWidth="1"/>
    <col min="776" max="776" width="9.86328125" style="24" customWidth="1"/>
    <col min="777" max="777" width="11.3984375" style="24" customWidth="1"/>
    <col min="778" max="1021" width="9" style="24"/>
    <col min="1022" max="1022" width="12.1328125" style="24" bestFit="1" customWidth="1"/>
    <col min="1023" max="1023" width="12" style="24" customWidth="1"/>
    <col min="1024" max="1024" width="21.265625" style="24" bestFit="1" customWidth="1"/>
    <col min="1025" max="1025" width="9.1328125" style="24" bestFit="1" customWidth="1"/>
    <col min="1026" max="1026" width="11.3984375" style="24" customWidth="1"/>
    <col min="1027" max="1027" width="12.265625" style="24" customWidth="1"/>
    <col min="1028" max="1028" width="13.1328125" style="24" customWidth="1"/>
    <col min="1029" max="1029" width="38.1328125" style="24" customWidth="1"/>
    <col min="1030" max="1030" width="19.265625" style="24" bestFit="1" customWidth="1"/>
    <col min="1031" max="1031" width="11.59765625" style="24" customWidth="1"/>
    <col min="1032" max="1032" width="9.86328125" style="24" customWidth="1"/>
    <col min="1033" max="1033" width="11.3984375" style="24" customWidth="1"/>
    <col min="1034" max="1277" width="9" style="24"/>
    <col min="1278" max="1278" width="12.1328125" style="24" bestFit="1" customWidth="1"/>
    <col min="1279" max="1279" width="12" style="24" customWidth="1"/>
    <col min="1280" max="1280" width="21.265625" style="24" bestFit="1" customWidth="1"/>
    <col min="1281" max="1281" width="9.1328125" style="24" bestFit="1" customWidth="1"/>
    <col min="1282" max="1282" width="11.3984375" style="24" customWidth="1"/>
    <col min="1283" max="1283" width="12.265625" style="24" customWidth="1"/>
    <col min="1284" max="1284" width="13.1328125" style="24" customWidth="1"/>
    <col min="1285" max="1285" width="38.1328125" style="24" customWidth="1"/>
    <col min="1286" max="1286" width="19.265625" style="24" bestFit="1" customWidth="1"/>
    <col min="1287" max="1287" width="11.59765625" style="24" customWidth="1"/>
    <col min="1288" max="1288" width="9.86328125" style="24" customWidth="1"/>
    <col min="1289" max="1289" width="11.3984375" style="24" customWidth="1"/>
    <col min="1290" max="1533" width="9" style="24"/>
    <col min="1534" max="1534" width="12.1328125" style="24" bestFit="1" customWidth="1"/>
    <col min="1535" max="1535" width="12" style="24" customWidth="1"/>
    <col min="1536" max="1536" width="21.265625" style="24" bestFit="1" customWidth="1"/>
    <col min="1537" max="1537" width="9.1328125" style="24" bestFit="1" customWidth="1"/>
    <col min="1538" max="1538" width="11.3984375" style="24" customWidth="1"/>
    <col min="1539" max="1539" width="12.265625" style="24" customWidth="1"/>
    <col min="1540" max="1540" width="13.1328125" style="24" customWidth="1"/>
    <col min="1541" max="1541" width="38.1328125" style="24" customWidth="1"/>
    <col min="1542" max="1542" width="19.265625" style="24" bestFit="1" customWidth="1"/>
    <col min="1543" max="1543" width="11.59765625" style="24" customWidth="1"/>
    <col min="1544" max="1544" width="9.86328125" style="24" customWidth="1"/>
    <col min="1545" max="1545" width="11.3984375" style="24" customWidth="1"/>
    <col min="1546" max="1789" width="9" style="24"/>
    <col min="1790" max="1790" width="12.1328125" style="24" bestFit="1" customWidth="1"/>
    <col min="1791" max="1791" width="12" style="24" customWidth="1"/>
    <col min="1792" max="1792" width="21.265625" style="24" bestFit="1" customWidth="1"/>
    <col min="1793" max="1793" width="9.1328125" style="24" bestFit="1" customWidth="1"/>
    <col min="1794" max="1794" width="11.3984375" style="24" customWidth="1"/>
    <col min="1795" max="1795" width="12.265625" style="24" customWidth="1"/>
    <col min="1796" max="1796" width="13.1328125" style="24" customWidth="1"/>
    <col min="1797" max="1797" width="38.1328125" style="24" customWidth="1"/>
    <col min="1798" max="1798" width="19.265625" style="24" bestFit="1" customWidth="1"/>
    <col min="1799" max="1799" width="11.59765625" style="24" customWidth="1"/>
    <col min="1800" max="1800" width="9.86328125" style="24" customWidth="1"/>
    <col min="1801" max="1801" width="11.3984375" style="24" customWidth="1"/>
    <col min="1802" max="2045" width="9" style="24"/>
    <col min="2046" max="2046" width="12.1328125" style="24" bestFit="1" customWidth="1"/>
    <col min="2047" max="2047" width="12" style="24" customWidth="1"/>
    <col min="2048" max="2048" width="21.265625" style="24" bestFit="1" customWidth="1"/>
    <col min="2049" max="2049" width="9.1328125" style="24" bestFit="1" customWidth="1"/>
    <col min="2050" max="2050" width="11.3984375" style="24" customWidth="1"/>
    <col min="2051" max="2051" width="12.265625" style="24" customWidth="1"/>
    <col min="2052" max="2052" width="13.1328125" style="24" customWidth="1"/>
    <col min="2053" max="2053" width="38.1328125" style="24" customWidth="1"/>
    <col min="2054" max="2054" width="19.265625" style="24" bestFit="1" customWidth="1"/>
    <col min="2055" max="2055" width="11.59765625" style="24" customWidth="1"/>
    <col min="2056" max="2056" width="9.86328125" style="24" customWidth="1"/>
    <col min="2057" max="2057" width="11.3984375" style="24" customWidth="1"/>
    <col min="2058" max="2301" width="9" style="24"/>
    <col min="2302" max="2302" width="12.1328125" style="24" bestFit="1" customWidth="1"/>
    <col min="2303" max="2303" width="12" style="24" customWidth="1"/>
    <col min="2304" max="2304" width="21.265625" style="24" bestFit="1" customWidth="1"/>
    <col min="2305" max="2305" width="9.1328125" style="24" bestFit="1" customWidth="1"/>
    <col min="2306" max="2306" width="11.3984375" style="24" customWidth="1"/>
    <col min="2307" max="2307" width="12.265625" style="24" customWidth="1"/>
    <col min="2308" max="2308" width="13.1328125" style="24" customWidth="1"/>
    <col min="2309" max="2309" width="38.1328125" style="24" customWidth="1"/>
    <col min="2310" max="2310" width="19.265625" style="24" bestFit="1" customWidth="1"/>
    <col min="2311" max="2311" width="11.59765625" style="24" customWidth="1"/>
    <col min="2312" max="2312" width="9.86328125" style="24" customWidth="1"/>
    <col min="2313" max="2313" width="11.3984375" style="24" customWidth="1"/>
    <col min="2314" max="2557" width="9" style="24"/>
    <col min="2558" max="2558" width="12.1328125" style="24" bestFit="1" customWidth="1"/>
    <col min="2559" max="2559" width="12" style="24" customWidth="1"/>
    <col min="2560" max="2560" width="21.265625" style="24" bestFit="1" customWidth="1"/>
    <col min="2561" max="2561" width="9.1328125" style="24" bestFit="1" customWidth="1"/>
    <col min="2562" max="2562" width="11.3984375" style="24" customWidth="1"/>
    <col min="2563" max="2563" width="12.265625" style="24" customWidth="1"/>
    <col min="2564" max="2564" width="13.1328125" style="24" customWidth="1"/>
    <col min="2565" max="2565" width="38.1328125" style="24" customWidth="1"/>
    <col min="2566" max="2566" width="19.265625" style="24" bestFit="1" customWidth="1"/>
    <col min="2567" max="2567" width="11.59765625" style="24" customWidth="1"/>
    <col min="2568" max="2568" width="9.86328125" style="24" customWidth="1"/>
    <col min="2569" max="2569" width="11.3984375" style="24" customWidth="1"/>
    <col min="2570" max="2813" width="9" style="24"/>
    <col min="2814" max="2814" width="12.1328125" style="24" bestFit="1" customWidth="1"/>
    <col min="2815" max="2815" width="12" style="24" customWidth="1"/>
    <col min="2816" max="2816" width="21.265625" style="24" bestFit="1" customWidth="1"/>
    <col min="2817" max="2817" width="9.1328125" style="24" bestFit="1" customWidth="1"/>
    <col min="2818" max="2818" width="11.3984375" style="24" customWidth="1"/>
    <col min="2819" max="2819" width="12.265625" style="24" customWidth="1"/>
    <col min="2820" max="2820" width="13.1328125" style="24" customWidth="1"/>
    <col min="2821" max="2821" width="38.1328125" style="24" customWidth="1"/>
    <col min="2822" max="2822" width="19.265625" style="24" bestFit="1" customWidth="1"/>
    <col min="2823" max="2823" width="11.59765625" style="24" customWidth="1"/>
    <col min="2824" max="2824" width="9.86328125" style="24" customWidth="1"/>
    <col min="2825" max="2825" width="11.3984375" style="24" customWidth="1"/>
    <col min="2826" max="3069" width="9" style="24"/>
    <col min="3070" max="3070" width="12.1328125" style="24" bestFit="1" customWidth="1"/>
    <col min="3071" max="3071" width="12" style="24" customWidth="1"/>
    <col min="3072" max="3072" width="21.265625" style="24" bestFit="1" customWidth="1"/>
    <col min="3073" max="3073" width="9.1328125" style="24" bestFit="1" customWidth="1"/>
    <col min="3074" max="3074" width="11.3984375" style="24" customWidth="1"/>
    <col min="3075" max="3075" width="12.265625" style="24" customWidth="1"/>
    <col min="3076" max="3076" width="13.1328125" style="24" customWidth="1"/>
    <col min="3077" max="3077" width="38.1328125" style="24" customWidth="1"/>
    <col min="3078" max="3078" width="19.265625" style="24" bestFit="1" customWidth="1"/>
    <col min="3079" max="3079" width="11.59765625" style="24" customWidth="1"/>
    <col min="3080" max="3080" width="9.86328125" style="24" customWidth="1"/>
    <col min="3081" max="3081" width="11.3984375" style="24" customWidth="1"/>
    <col min="3082" max="3325" width="9" style="24"/>
    <col min="3326" max="3326" width="12.1328125" style="24" bestFit="1" customWidth="1"/>
    <col min="3327" max="3327" width="12" style="24" customWidth="1"/>
    <col min="3328" max="3328" width="21.265625" style="24" bestFit="1" customWidth="1"/>
    <col min="3329" max="3329" width="9.1328125" style="24" bestFit="1" customWidth="1"/>
    <col min="3330" max="3330" width="11.3984375" style="24" customWidth="1"/>
    <col min="3331" max="3331" width="12.265625" style="24" customWidth="1"/>
    <col min="3332" max="3332" width="13.1328125" style="24" customWidth="1"/>
    <col min="3333" max="3333" width="38.1328125" style="24" customWidth="1"/>
    <col min="3334" max="3334" width="19.265625" style="24" bestFit="1" customWidth="1"/>
    <col min="3335" max="3335" width="11.59765625" style="24" customWidth="1"/>
    <col min="3336" max="3336" width="9.86328125" style="24" customWidth="1"/>
    <col min="3337" max="3337" width="11.3984375" style="24" customWidth="1"/>
    <col min="3338" max="3581" width="9" style="24"/>
    <col min="3582" max="3582" width="12.1328125" style="24" bestFit="1" customWidth="1"/>
    <col min="3583" max="3583" width="12" style="24" customWidth="1"/>
    <col min="3584" max="3584" width="21.265625" style="24" bestFit="1" customWidth="1"/>
    <col min="3585" max="3585" width="9.1328125" style="24" bestFit="1" customWidth="1"/>
    <col min="3586" max="3586" width="11.3984375" style="24" customWidth="1"/>
    <col min="3587" max="3587" width="12.265625" style="24" customWidth="1"/>
    <col min="3588" max="3588" width="13.1328125" style="24" customWidth="1"/>
    <col min="3589" max="3589" width="38.1328125" style="24" customWidth="1"/>
    <col min="3590" max="3590" width="19.265625" style="24" bestFit="1" customWidth="1"/>
    <col min="3591" max="3591" width="11.59765625" style="24" customWidth="1"/>
    <col min="3592" max="3592" width="9.86328125" style="24" customWidth="1"/>
    <col min="3593" max="3593" width="11.3984375" style="24" customWidth="1"/>
    <col min="3594" max="3837" width="9" style="24"/>
    <col min="3838" max="3838" width="12.1328125" style="24" bestFit="1" customWidth="1"/>
    <col min="3839" max="3839" width="12" style="24" customWidth="1"/>
    <col min="3840" max="3840" width="21.265625" style="24" bestFit="1" customWidth="1"/>
    <col min="3841" max="3841" width="9.1328125" style="24" bestFit="1" customWidth="1"/>
    <col min="3842" max="3842" width="11.3984375" style="24" customWidth="1"/>
    <col min="3843" max="3843" width="12.265625" style="24" customWidth="1"/>
    <col min="3844" max="3844" width="13.1328125" style="24" customWidth="1"/>
    <col min="3845" max="3845" width="38.1328125" style="24" customWidth="1"/>
    <col min="3846" max="3846" width="19.265625" style="24" bestFit="1" customWidth="1"/>
    <col min="3847" max="3847" width="11.59765625" style="24" customWidth="1"/>
    <col min="3848" max="3848" width="9.86328125" style="24" customWidth="1"/>
    <col min="3849" max="3849" width="11.3984375" style="24" customWidth="1"/>
    <col min="3850" max="4093" width="9" style="24"/>
    <col min="4094" max="4094" width="12.1328125" style="24" bestFit="1" customWidth="1"/>
    <col min="4095" max="4095" width="12" style="24" customWidth="1"/>
    <col min="4096" max="4096" width="21.265625" style="24" bestFit="1" customWidth="1"/>
    <col min="4097" max="4097" width="9.1328125" style="24" bestFit="1" customWidth="1"/>
    <col min="4098" max="4098" width="11.3984375" style="24" customWidth="1"/>
    <col min="4099" max="4099" width="12.265625" style="24" customWidth="1"/>
    <col min="4100" max="4100" width="13.1328125" style="24" customWidth="1"/>
    <col min="4101" max="4101" width="38.1328125" style="24" customWidth="1"/>
    <col min="4102" max="4102" width="19.265625" style="24" bestFit="1" customWidth="1"/>
    <col min="4103" max="4103" width="11.59765625" style="24" customWidth="1"/>
    <col min="4104" max="4104" width="9.86328125" style="24" customWidth="1"/>
    <col min="4105" max="4105" width="11.3984375" style="24" customWidth="1"/>
    <col min="4106" max="4349" width="9" style="24"/>
    <col min="4350" max="4350" width="12.1328125" style="24" bestFit="1" customWidth="1"/>
    <col min="4351" max="4351" width="12" style="24" customWidth="1"/>
    <col min="4352" max="4352" width="21.265625" style="24" bestFit="1" customWidth="1"/>
    <col min="4353" max="4353" width="9.1328125" style="24" bestFit="1" customWidth="1"/>
    <col min="4354" max="4354" width="11.3984375" style="24" customWidth="1"/>
    <col min="4355" max="4355" width="12.265625" style="24" customWidth="1"/>
    <col min="4356" max="4356" width="13.1328125" style="24" customWidth="1"/>
    <col min="4357" max="4357" width="38.1328125" style="24" customWidth="1"/>
    <col min="4358" max="4358" width="19.265625" style="24" bestFit="1" customWidth="1"/>
    <col min="4359" max="4359" width="11.59765625" style="24" customWidth="1"/>
    <col min="4360" max="4360" width="9.86328125" style="24" customWidth="1"/>
    <col min="4361" max="4361" width="11.3984375" style="24" customWidth="1"/>
    <col min="4362" max="4605" width="9" style="24"/>
    <col min="4606" max="4606" width="12.1328125" style="24" bestFit="1" customWidth="1"/>
    <col min="4607" max="4607" width="12" style="24" customWidth="1"/>
    <col min="4608" max="4608" width="21.265625" style="24" bestFit="1" customWidth="1"/>
    <col min="4609" max="4609" width="9.1328125" style="24" bestFit="1" customWidth="1"/>
    <col min="4610" max="4610" width="11.3984375" style="24" customWidth="1"/>
    <col min="4611" max="4611" width="12.265625" style="24" customWidth="1"/>
    <col min="4612" max="4612" width="13.1328125" style="24" customWidth="1"/>
    <col min="4613" max="4613" width="38.1328125" style="24" customWidth="1"/>
    <col min="4614" max="4614" width="19.265625" style="24" bestFit="1" customWidth="1"/>
    <col min="4615" max="4615" width="11.59765625" style="24" customWidth="1"/>
    <col min="4616" max="4616" width="9.86328125" style="24" customWidth="1"/>
    <col min="4617" max="4617" width="11.3984375" style="24" customWidth="1"/>
    <col min="4618" max="4861" width="9" style="24"/>
    <col min="4862" max="4862" width="12.1328125" style="24" bestFit="1" customWidth="1"/>
    <col min="4863" max="4863" width="12" style="24" customWidth="1"/>
    <col min="4864" max="4864" width="21.265625" style="24" bestFit="1" customWidth="1"/>
    <col min="4865" max="4865" width="9.1328125" style="24" bestFit="1" customWidth="1"/>
    <col min="4866" max="4866" width="11.3984375" style="24" customWidth="1"/>
    <col min="4867" max="4867" width="12.265625" style="24" customWidth="1"/>
    <col min="4868" max="4868" width="13.1328125" style="24" customWidth="1"/>
    <col min="4869" max="4869" width="38.1328125" style="24" customWidth="1"/>
    <col min="4870" max="4870" width="19.265625" style="24" bestFit="1" customWidth="1"/>
    <col min="4871" max="4871" width="11.59765625" style="24" customWidth="1"/>
    <col min="4872" max="4872" width="9.86328125" style="24" customWidth="1"/>
    <col min="4873" max="4873" width="11.3984375" style="24" customWidth="1"/>
    <col min="4874" max="5117" width="9" style="24"/>
    <col min="5118" max="5118" width="12.1328125" style="24" bestFit="1" customWidth="1"/>
    <col min="5119" max="5119" width="12" style="24" customWidth="1"/>
    <col min="5120" max="5120" width="21.265625" style="24" bestFit="1" customWidth="1"/>
    <col min="5121" max="5121" width="9.1328125" style="24" bestFit="1" customWidth="1"/>
    <col min="5122" max="5122" width="11.3984375" style="24" customWidth="1"/>
    <col min="5123" max="5123" width="12.265625" style="24" customWidth="1"/>
    <col min="5124" max="5124" width="13.1328125" style="24" customWidth="1"/>
    <col min="5125" max="5125" width="38.1328125" style="24" customWidth="1"/>
    <col min="5126" max="5126" width="19.265625" style="24" bestFit="1" customWidth="1"/>
    <col min="5127" max="5127" width="11.59765625" style="24" customWidth="1"/>
    <col min="5128" max="5128" width="9.86328125" style="24" customWidth="1"/>
    <col min="5129" max="5129" width="11.3984375" style="24" customWidth="1"/>
    <col min="5130" max="5373" width="9" style="24"/>
    <col min="5374" max="5374" width="12.1328125" style="24" bestFit="1" customWidth="1"/>
    <col min="5375" max="5375" width="12" style="24" customWidth="1"/>
    <col min="5376" max="5376" width="21.265625" style="24" bestFit="1" customWidth="1"/>
    <col min="5377" max="5377" width="9.1328125" style="24" bestFit="1" customWidth="1"/>
    <col min="5378" max="5378" width="11.3984375" style="24" customWidth="1"/>
    <col min="5379" max="5379" width="12.265625" style="24" customWidth="1"/>
    <col min="5380" max="5380" width="13.1328125" style="24" customWidth="1"/>
    <col min="5381" max="5381" width="38.1328125" style="24" customWidth="1"/>
    <col min="5382" max="5382" width="19.265625" style="24" bestFit="1" customWidth="1"/>
    <col min="5383" max="5383" width="11.59765625" style="24" customWidth="1"/>
    <col min="5384" max="5384" width="9.86328125" style="24" customWidth="1"/>
    <col min="5385" max="5385" width="11.3984375" style="24" customWidth="1"/>
    <col min="5386" max="5629" width="9" style="24"/>
    <col min="5630" max="5630" width="12.1328125" style="24" bestFit="1" customWidth="1"/>
    <col min="5631" max="5631" width="12" style="24" customWidth="1"/>
    <col min="5632" max="5632" width="21.265625" style="24" bestFit="1" customWidth="1"/>
    <col min="5633" max="5633" width="9.1328125" style="24" bestFit="1" customWidth="1"/>
    <col min="5634" max="5634" width="11.3984375" style="24" customWidth="1"/>
    <col min="5635" max="5635" width="12.265625" style="24" customWidth="1"/>
    <col min="5636" max="5636" width="13.1328125" style="24" customWidth="1"/>
    <col min="5637" max="5637" width="38.1328125" style="24" customWidth="1"/>
    <col min="5638" max="5638" width="19.265625" style="24" bestFit="1" customWidth="1"/>
    <col min="5639" max="5639" width="11.59765625" style="24" customWidth="1"/>
    <col min="5640" max="5640" width="9.86328125" style="24" customWidth="1"/>
    <col min="5641" max="5641" width="11.3984375" style="24" customWidth="1"/>
    <col min="5642" max="5885" width="9" style="24"/>
    <col min="5886" max="5886" width="12.1328125" style="24" bestFit="1" customWidth="1"/>
    <col min="5887" max="5887" width="12" style="24" customWidth="1"/>
    <col min="5888" max="5888" width="21.265625" style="24" bestFit="1" customWidth="1"/>
    <col min="5889" max="5889" width="9.1328125" style="24" bestFit="1" customWidth="1"/>
    <col min="5890" max="5890" width="11.3984375" style="24" customWidth="1"/>
    <col min="5891" max="5891" width="12.265625" style="24" customWidth="1"/>
    <col min="5892" max="5892" width="13.1328125" style="24" customWidth="1"/>
    <col min="5893" max="5893" width="38.1328125" style="24" customWidth="1"/>
    <col min="5894" max="5894" width="19.265625" style="24" bestFit="1" customWidth="1"/>
    <col min="5895" max="5895" width="11.59765625" style="24" customWidth="1"/>
    <col min="5896" max="5896" width="9.86328125" style="24" customWidth="1"/>
    <col min="5897" max="5897" width="11.3984375" style="24" customWidth="1"/>
    <col min="5898" max="6141" width="9" style="24"/>
    <col min="6142" max="6142" width="12.1328125" style="24" bestFit="1" customWidth="1"/>
    <col min="6143" max="6143" width="12" style="24" customWidth="1"/>
    <col min="6144" max="6144" width="21.265625" style="24" bestFit="1" customWidth="1"/>
    <col min="6145" max="6145" width="9.1328125" style="24" bestFit="1" customWidth="1"/>
    <col min="6146" max="6146" width="11.3984375" style="24" customWidth="1"/>
    <col min="6147" max="6147" width="12.265625" style="24" customWidth="1"/>
    <col min="6148" max="6148" width="13.1328125" style="24" customWidth="1"/>
    <col min="6149" max="6149" width="38.1328125" style="24" customWidth="1"/>
    <col min="6150" max="6150" width="19.265625" style="24" bestFit="1" customWidth="1"/>
    <col min="6151" max="6151" width="11.59765625" style="24" customWidth="1"/>
    <col min="6152" max="6152" width="9.86328125" style="24" customWidth="1"/>
    <col min="6153" max="6153" width="11.3984375" style="24" customWidth="1"/>
    <col min="6154" max="6397" width="9" style="24"/>
    <col min="6398" max="6398" width="12.1328125" style="24" bestFit="1" customWidth="1"/>
    <col min="6399" max="6399" width="12" style="24" customWidth="1"/>
    <col min="6400" max="6400" width="21.265625" style="24" bestFit="1" customWidth="1"/>
    <col min="6401" max="6401" width="9.1328125" style="24" bestFit="1" customWidth="1"/>
    <col min="6402" max="6402" width="11.3984375" style="24" customWidth="1"/>
    <col min="6403" max="6403" width="12.265625" style="24" customWidth="1"/>
    <col min="6404" max="6404" width="13.1328125" style="24" customWidth="1"/>
    <col min="6405" max="6405" width="38.1328125" style="24" customWidth="1"/>
    <col min="6406" max="6406" width="19.265625" style="24" bestFit="1" customWidth="1"/>
    <col min="6407" max="6407" width="11.59765625" style="24" customWidth="1"/>
    <col min="6408" max="6408" width="9.86328125" style="24" customWidth="1"/>
    <col min="6409" max="6409" width="11.3984375" style="24" customWidth="1"/>
    <col min="6410" max="6653" width="9" style="24"/>
    <col min="6654" max="6654" width="12.1328125" style="24" bestFit="1" customWidth="1"/>
    <col min="6655" max="6655" width="12" style="24" customWidth="1"/>
    <col min="6656" max="6656" width="21.265625" style="24" bestFit="1" customWidth="1"/>
    <col min="6657" max="6657" width="9.1328125" style="24" bestFit="1" customWidth="1"/>
    <col min="6658" max="6658" width="11.3984375" style="24" customWidth="1"/>
    <col min="6659" max="6659" width="12.265625" style="24" customWidth="1"/>
    <col min="6660" max="6660" width="13.1328125" style="24" customWidth="1"/>
    <col min="6661" max="6661" width="38.1328125" style="24" customWidth="1"/>
    <col min="6662" max="6662" width="19.265625" style="24" bestFit="1" customWidth="1"/>
    <col min="6663" max="6663" width="11.59765625" style="24" customWidth="1"/>
    <col min="6664" max="6664" width="9.86328125" style="24" customWidth="1"/>
    <col min="6665" max="6665" width="11.3984375" style="24" customWidth="1"/>
    <col min="6666" max="6909" width="9" style="24"/>
    <col min="6910" max="6910" width="12.1328125" style="24" bestFit="1" customWidth="1"/>
    <col min="6911" max="6911" width="12" style="24" customWidth="1"/>
    <col min="6912" max="6912" width="21.265625" style="24" bestFit="1" customWidth="1"/>
    <col min="6913" max="6913" width="9.1328125" style="24" bestFit="1" customWidth="1"/>
    <col min="6914" max="6914" width="11.3984375" style="24" customWidth="1"/>
    <col min="6915" max="6915" width="12.265625" style="24" customWidth="1"/>
    <col min="6916" max="6916" width="13.1328125" style="24" customWidth="1"/>
    <col min="6917" max="6917" width="38.1328125" style="24" customWidth="1"/>
    <col min="6918" max="6918" width="19.265625" style="24" bestFit="1" customWidth="1"/>
    <col min="6919" max="6919" width="11.59765625" style="24" customWidth="1"/>
    <col min="6920" max="6920" width="9.86328125" style="24" customWidth="1"/>
    <col min="6921" max="6921" width="11.3984375" style="24" customWidth="1"/>
    <col min="6922" max="7165" width="9" style="24"/>
    <col min="7166" max="7166" width="12.1328125" style="24" bestFit="1" customWidth="1"/>
    <col min="7167" max="7167" width="12" style="24" customWidth="1"/>
    <col min="7168" max="7168" width="21.265625" style="24" bestFit="1" customWidth="1"/>
    <col min="7169" max="7169" width="9.1328125" style="24" bestFit="1" customWidth="1"/>
    <col min="7170" max="7170" width="11.3984375" style="24" customWidth="1"/>
    <col min="7171" max="7171" width="12.265625" style="24" customWidth="1"/>
    <col min="7172" max="7172" width="13.1328125" style="24" customWidth="1"/>
    <col min="7173" max="7173" width="38.1328125" style="24" customWidth="1"/>
    <col min="7174" max="7174" width="19.265625" style="24" bestFit="1" customWidth="1"/>
    <col min="7175" max="7175" width="11.59765625" style="24" customWidth="1"/>
    <col min="7176" max="7176" width="9.86328125" style="24" customWidth="1"/>
    <col min="7177" max="7177" width="11.3984375" style="24" customWidth="1"/>
    <col min="7178" max="7421" width="9" style="24"/>
    <col min="7422" max="7422" width="12.1328125" style="24" bestFit="1" customWidth="1"/>
    <col min="7423" max="7423" width="12" style="24" customWidth="1"/>
    <col min="7424" max="7424" width="21.265625" style="24" bestFit="1" customWidth="1"/>
    <col min="7425" max="7425" width="9.1328125" style="24" bestFit="1" customWidth="1"/>
    <col min="7426" max="7426" width="11.3984375" style="24" customWidth="1"/>
    <col min="7427" max="7427" width="12.265625" style="24" customWidth="1"/>
    <col min="7428" max="7428" width="13.1328125" style="24" customWidth="1"/>
    <col min="7429" max="7429" width="38.1328125" style="24" customWidth="1"/>
    <col min="7430" max="7430" width="19.265625" style="24" bestFit="1" customWidth="1"/>
    <col min="7431" max="7431" width="11.59765625" style="24" customWidth="1"/>
    <col min="7432" max="7432" width="9.86328125" style="24" customWidth="1"/>
    <col min="7433" max="7433" width="11.3984375" style="24" customWidth="1"/>
    <col min="7434" max="7677" width="9" style="24"/>
    <col min="7678" max="7678" width="12.1328125" style="24" bestFit="1" customWidth="1"/>
    <col min="7679" max="7679" width="12" style="24" customWidth="1"/>
    <col min="7680" max="7680" width="21.265625" style="24" bestFit="1" customWidth="1"/>
    <col min="7681" max="7681" width="9.1328125" style="24" bestFit="1" customWidth="1"/>
    <col min="7682" max="7682" width="11.3984375" style="24" customWidth="1"/>
    <col min="7683" max="7683" width="12.265625" style="24" customWidth="1"/>
    <col min="7684" max="7684" width="13.1328125" style="24" customWidth="1"/>
    <col min="7685" max="7685" width="38.1328125" style="24" customWidth="1"/>
    <col min="7686" max="7686" width="19.265625" style="24" bestFit="1" customWidth="1"/>
    <col min="7687" max="7687" width="11.59765625" style="24" customWidth="1"/>
    <col min="7688" max="7688" width="9.86328125" style="24" customWidth="1"/>
    <col min="7689" max="7689" width="11.3984375" style="24" customWidth="1"/>
    <col min="7690" max="7933" width="9" style="24"/>
    <col min="7934" max="7934" width="12.1328125" style="24" bestFit="1" customWidth="1"/>
    <col min="7935" max="7935" width="12" style="24" customWidth="1"/>
    <col min="7936" max="7936" width="21.265625" style="24" bestFit="1" customWidth="1"/>
    <col min="7937" max="7937" width="9.1328125" style="24" bestFit="1" customWidth="1"/>
    <col min="7938" max="7938" width="11.3984375" style="24" customWidth="1"/>
    <col min="7939" max="7939" width="12.265625" style="24" customWidth="1"/>
    <col min="7940" max="7940" width="13.1328125" style="24" customWidth="1"/>
    <col min="7941" max="7941" width="38.1328125" style="24" customWidth="1"/>
    <col min="7942" max="7942" width="19.265625" style="24" bestFit="1" customWidth="1"/>
    <col min="7943" max="7943" width="11.59765625" style="24" customWidth="1"/>
    <col min="7944" max="7944" width="9.86328125" style="24" customWidth="1"/>
    <col min="7945" max="7945" width="11.3984375" style="24" customWidth="1"/>
    <col min="7946" max="8189" width="9" style="24"/>
    <col min="8190" max="8190" width="12.1328125" style="24" bestFit="1" customWidth="1"/>
    <col min="8191" max="8191" width="12" style="24" customWidth="1"/>
    <col min="8192" max="8192" width="21.265625" style="24" bestFit="1" customWidth="1"/>
    <col min="8193" max="8193" width="9.1328125" style="24" bestFit="1" customWidth="1"/>
    <col min="8194" max="8194" width="11.3984375" style="24" customWidth="1"/>
    <col min="8195" max="8195" width="12.265625" style="24" customWidth="1"/>
    <col min="8196" max="8196" width="13.1328125" style="24" customWidth="1"/>
    <col min="8197" max="8197" width="38.1328125" style="24" customWidth="1"/>
    <col min="8198" max="8198" width="19.265625" style="24" bestFit="1" customWidth="1"/>
    <col min="8199" max="8199" width="11.59765625" style="24" customWidth="1"/>
    <col min="8200" max="8200" width="9.86328125" style="24" customWidth="1"/>
    <col min="8201" max="8201" width="11.3984375" style="24" customWidth="1"/>
    <col min="8202" max="8445" width="9" style="24"/>
    <col min="8446" max="8446" width="12.1328125" style="24" bestFit="1" customWidth="1"/>
    <col min="8447" max="8447" width="12" style="24" customWidth="1"/>
    <col min="8448" max="8448" width="21.265625" style="24" bestFit="1" customWidth="1"/>
    <col min="8449" max="8449" width="9.1328125" style="24" bestFit="1" customWidth="1"/>
    <col min="8450" max="8450" width="11.3984375" style="24" customWidth="1"/>
    <col min="8451" max="8451" width="12.265625" style="24" customWidth="1"/>
    <col min="8452" max="8452" width="13.1328125" style="24" customWidth="1"/>
    <col min="8453" max="8453" width="38.1328125" style="24" customWidth="1"/>
    <col min="8454" max="8454" width="19.265625" style="24" bestFit="1" customWidth="1"/>
    <col min="8455" max="8455" width="11.59765625" style="24" customWidth="1"/>
    <col min="8456" max="8456" width="9.86328125" style="24" customWidth="1"/>
    <col min="8457" max="8457" width="11.3984375" style="24" customWidth="1"/>
    <col min="8458" max="8701" width="9" style="24"/>
    <col min="8702" max="8702" width="12.1328125" style="24" bestFit="1" customWidth="1"/>
    <col min="8703" max="8703" width="12" style="24" customWidth="1"/>
    <col min="8704" max="8704" width="21.265625" style="24" bestFit="1" customWidth="1"/>
    <col min="8705" max="8705" width="9.1328125" style="24" bestFit="1" customWidth="1"/>
    <col min="8706" max="8706" width="11.3984375" style="24" customWidth="1"/>
    <col min="8707" max="8707" width="12.265625" style="24" customWidth="1"/>
    <col min="8708" max="8708" width="13.1328125" style="24" customWidth="1"/>
    <col min="8709" max="8709" width="38.1328125" style="24" customWidth="1"/>
    <col min="8710" max="8710" width="19.265625" style="24" bestFit="1" customWidth="1"/>
    <col min="8711" max="8711" width="11.59765625" style="24" customWidth="1"/>
    <col min="8712" max="8712" width="9.86328125" style="24" customWidth="1"/>
    <col min="8713" max="8713" width="11.3984375" style="24" customWidth="1"/>
    <col min="8714" max="8957" width="9" style="24"/>
    <col min="8958" max="8958" width="12.1328125" style="24" bestFit="1" customWidth="1"/>
    <col min="8959" max="8959" width="12" style="24" customWidth="1"/>
    <col min="8960" max="8960" width="21.265625" style="24" bestFit="1" customWidth="1"/>
    <col min="8961" max="8961" width="9.1328125" style="24" bestFit="1" customWidth="1"/>
    <col min="8962" max="8962" width="11.3984375" style="24" customWidth="1"/>
    <col min="8963" max="8963" width="12.265625" style="24" customWidth="1"/>
    <col min="8964" max="8964" width="13.1328125" style="24" customWidth="1"/>
    <col min="8965" max="8965" width="38.1328125" style="24" customWidth="1"/>
    <col min="8966" max="8966" width="19.265625" style="24" bestFit="1" customWidth="1"/>
    <col min="8967" max="8967" width="11.59765625" style="24" customWidth="1"/>
    <col min="8968" max="8968" width="9.86328125" style="24" customWidth="1"/>
    <col min="8969" max="8969" width="11.3984375" style="24" customWidth="1"/>
    <col min="8970" max="9213" width="9" style="24"/>
    <col min="9214" max="9214" width="12.1328125" style="24" bestFit="1" customWidth="1"/>
    <col min="9215" max="9215" width="12" style="24" customWidth="1"/>
    <col min="9216" max="9216" width="21.265625" style="24" bestFit="1" customWidth="1"/>
    <col min="9217" max="9217" width="9.1328125" style="24" bestFit="1" customWidth="1"/>
    <col min="9218" max="9218" width="11.3984375" style="24" customWidth="1"/>
    <col min="9219" max="9219" width="12.265625" style="24" customWidth="1"/>
    <col min="9220" max="9220" width="13.1328125" style="24" customWidth="1"/>
    <col min="9221" max="9221" width="38.1328125" style="24" customWidth="1"/>
    <col min="9222" max="9222" width="19.265625" style="24" bestFit="1" customWidth="1"/>
    <col min="9223" max="9223" width="11.59765625" style="24" customWidth="1"/>
    <col min="9224" max="9224" width="9.86328125" style="24" customWidth="1"/>
    <col min="9225" max="9225" width="11.3984375" style="24" customWidth="1"/>
    <col min="9226" max="9469" width="9" style="24"/>
    <col min="9470" max="9470" width="12.1328125" style="24" bestFit="1" customWidth="1"/>
    <col min="9471" max="9471" width="12" style="24" customWidth="1"/>
    <col min="9472" max="9472" width="21.265625" style="24" bestFit="1" customWidth="1"/>
    <col min="9473" max="9473" width="9.1328125" style="24" bestFit="1" customWidth="1"/>
    <col min="9474" max="9474" width="11.3984375" style="24" customWidth="1"/>
    <col min="9475" max="9475" width="12.265625" style="24" customWidth="1"/>
    <col min="9476" max="9476" width="13.1328125" style="24" customWidth="1"/>
    <col min="9477" max="9477" width="38.1328125" style="24" customWidth="1"/>
    <col min="9478" max="9478" width="19.265625" style="24" bestFit="1" customWidth="1"/>
    <col min="9479" max="9479" width="11.59765625" style="24" customWidth="1"/>
    <col min="9480" max="9480" width="9.86328125" style="24" customWidth="1"/>
    <col min="9481" max="9481" width="11.3984375" style="24" customWidth="1"/>
    <col min="9482" max="9725" width="9" style="24"/>
    <col min="9726" max="9726" width="12.1328125" style="24" bestFit="1" customWidth="1"/>
    <col min="9727" max="9727" width="12" style="24" customWidth="1"/>
    <col min="9728" max="9728" width="21.265625" style="24" bestFit="1" customWidth="1"/>
    <col min="9729" max="9729" width="9.1328125" style="24" bestFit="1" customWidth="1"/>
    <col min="9730" max="9730" width="11.3984375" style="24" customWidth="1"/>
    <col min="9731" max="9731" width="12.265625" style="24" customWidth="1"/>
    <col min="9732" max="9732" width="13.1328125" style="24" customWidth="1"/>
    <col min="9733" max="9733" width="38.1328125" style="24" customWidth="1"/>
    <col min="9734" max="9734" width="19.265625" style="24" bestFit="1" customWidth="1"/>
    <col min="9735" max="9735" width="11.59765625" style="24" customWidth="1"/>
    <col min="9736" max="9736" width="9.86328125" style="24" customWidth="1"/>
    <col min="9737" max="9737" width="11.3984375" style="24" customWidth="1"/>
    <col min="9738" max="9981" width="9" style="24"/>
    <col min="9982" max="9982" width="12.1328125" style="24" bestFit="1" customWidth="1"/>
    <col min="9983" max="9983" width="12" style="24" customWidth="1"/>
    <col min="9984" max="9984" width="21.265625" style="24" bestFit="1" customWidth="1"/>
    <col min="9985" max="9985" width="9.1328125" style="24" bestFit="1" customWidth="1"/>
    <col min="9986" max="9986" width="11.3984375" style="24" customWidth="1"/>
    <col min="9987" max="9987" width="12.265625" style="24" customWidth="1"/>
    <col min="9988" max="9988" width="13.1328125" style="24" customWidth="1"/>
    <col min="9989" max="9989" width="38.1328125" style="24" customWidth="1"/>
    <col min="9990" max="9990" width="19.265625" style="24" bestFit="1" customWidth="1"/>
    <col min="9991" max="9991" width="11.59765625" style="24" customWidth="1"/>
    <col min="9992" max="9992" width="9.86328125" style="24" customWidth="1"/>
    <col min="9993" max="9993" width="11.3984375" style="24" customWidth="1"/>
    <col min="9994" max="10237" width="9" style="24"/>
    <col min="10238" max="10238" width="12.1328125" style="24" bestFit="1" customWidth="1"/>
    <col min="10239" max="10239" width="12" style="24" customWidth="1"/>
    <col min="10240" max="10240" width="21.265625" style="24" bestFit="1" customWidth="1"/>
    <col min="10241" max="10241" width="9.1328125" style="24" bestFit="1" customWidth="1"/>
    <col min="10242" max="10242" width="11.3984375" style="24" customWidth="1"/>
    <col min="10243" max="10243" width="12.265625" style="24" customWidth="1"/>
    <col min="10244" max="10244" width="13.1328125" style="24" customWidth="1"/>
    <col min="10245" max="10245" width="38.1328125" style="24" customWidth="1"/>
    <col min="10246" max="10246" width="19.265625" style="24" bestFit="1" customWidth="1"/>
    <col min="10247" max="10247" width="11.59765625" style="24" customWidth="1"/>
    <col min="10248" max="10248" width="9.86328125" style="24" customWidth="1"/>
    <col min="10249" max="10249" width="11.3984375" style="24" customWidth="1"/>
    <col min="10250" max="10493" width="9" style="24"/>
    <col min="10494" max="10494" width="12.1328125" style="24" bestFit="1" customWidth="1"/>
    <col min="10495" max="10495" width="12" style="24" customWidth="1"/>
    <col min="10496" max="10496" width="21.265625" style="24" bestFit="1" customWidth="1"/>
    <col min="10497" max="10497" width="9.1328125" style="24" bestFit="1" customWidth="1"/>
    <col min="10498" max="10498" width="11.3984375" style="24" customWidth="1"/>
    <col min="10499" max="10499" width="12.265625" style="24" customWidth="1"/>
    <col min="10500" max="10500" width="13.1328125" style="24" customWidth="1"/>
    <col min="10501" max="10501" width="38.1328125" style="24" customWidth="1"/>
    <col min="10502" max="10502" width="19.265625" style="24" bestFit="1" customWidth="1"/>
    <col min="10503" max="10503" width="11.59765625" style="24" customWidth="1"/>
    <col min="10504" max="10504" width="9.86328125" style="24" customWidth="1"/>
    <col min="10505" max="10505" width="11.3984375" style="24" customWidth="1"/>
    <col min="10506" max="10749" width="9" style="24"/>
    <col min="10750" max="10750" width="12.1328125" style="24" bestFit="1" customWidth="1"/>
    <col min="10751" max="10751" width="12" style="24" customWidth="1"/>
    <col min="10752" max="10752" width="21.265625" style="24" bestFit="1" customWidth="1"/>
    <col min="10753" max="10753" width="9.1328125" style="24" bestFit="1" customWidth="1"/>
    <col min="10754" max="10754" width="11.3984375" style="24" customWidth="1"/>
    <col min="10755" max="10755" width="12.265625" style="24" customWidth="1"/>
    <col min="10756" max="10756" width="13.1328125" style="24" customWidth="1"/>
    <col min="10757" max="10757" width="38.1328125" style="24" customWidth="1"/>
    <col min="10758" max="10758" width="19.265625" style="24" bestFit="1" customWidth="1"/>
    <col min="10759" max="10759" width="11.59765625" style="24" customWidth="1"/>
    <col min="10760" max="10760" width="9.86328125" style="24" customWidth="1"/>
    <col min="10761" max="10761" width="11.3984375" style="24" customWidth="1"/>
    <col min="10762" max="11005" width="9" style="24"/>
    <col min="11006" max="11006" width="12.1328125" style="24" bestFit="1" customWidth="1"/>
    <col min="11007" max="11007" width="12" style="24" customWidth="1"/>
    <col min="11008" max="11008" width="21.265625" style="24" bestFit="1" customWidth="1"/>
    <col min="11009" max="11009" width="9.1328125" style="24" bestFit="1" customWidth="1"/>
    <col min="11010" max="11010" width="11.3984375" style="24" customWidth="1"/>
    <col min="11011" max="11011" width="12.265625" style="24" customWidth="1"/>
    <col min="11012" max="11012" width="13.1328125" style="24" customWidth="1"/>
    <col min="11013" max="11013" width="38.1328125" style="24" customWidth="1"/>
    <col min="11014" max="11014" width="19.265625" style="24" bestFit="1" customWidth="1"/>
    <col min="11015" max="11015" width="11.59765625" style="24" customWidth="1"/>
    <col min="11016" max="11016" width="9.86328125" style="24" customWidth="1"/>
    <col min="11017" max="11017" width="11.3984375" style="24" customWidth="1"/>
    <col min="11018" max="11261" width="9" style="24"/>
    <col min="11262" max="11262" width="12.1328125" style="24" bestFit="1" customWidth="1"/>
    <col min="11263" max="11263" width="12" style="24" customWidth="1"/>
    <col min="11264" max="11264" width="21.265625" style="24" bestFit="1" customWidth="1"/>
    <col min="11265" max="11265" width="9.1328125" style="24" bestFit="1" customWidth="1"/>
    <col min="11266" max="11266" width="11.3984375" style="24" customWidth="1"/>
    <col min="11267" max="11267" width="12.265625" style="24" customWidth="1"/>
    <col min="11268" max="11268" width="13.1328125" style="24" customWidth="1"/>
    <col min="11269" max="11269" width="38.1328125" style="24" customWidth="1"/>
    <col min="11270" max="11270" width="19.265625" style="24" bestFit="1" customWidth="1"/>
    <col min="11271" max="11271" width="11.59765625" style="24" customWidth="1"/>
    <col min="11272" max="11272" width="9.86328125" style="24" customWidth="1"/>
    <col min="11273" max="11273" width="11.3984375" style="24" customWidth="1"/>
    <col min="11274" max="11517" width="9" style="24"/>
    <col min="11518" max="11518" width="12.1328125" style="24" bestFit="1" customWidth="1"/>
    <col min="11519" max="11519" width="12" style="24" customWidth="1"/>
    <col min="11520" max="11520" width="21.265625" style="24" bestFit="1" customWidth="1"/>
    <col min="11521" max="11521" width="9.1328125" style="24" bestFit="1" customWidth="1"/>
    <col min="11522" max="11522" width="11.3984375" style="24" customWidth="1"/>
    <col min="11523" max="11523" width="12.265625" style="24" customWidth="1"/>
    <col min="11524" max="11524" width="13.1328125" style="24" customWidth="1"/>
    <col min="11525" max="11525" width="38.1328125" style="24" customWidth="1"/>
    <col min="11526" max="11526" width="19.265625" style="24" bestFit="1" customWidth="1"/>
    <col min="11527" max="11527" width="11.59765625" style="24" customWidth="1"/>
    <col min="11528" max="11528" width="9.86328125" style="24" customWidth="1"/>
    <col min="11529" max="11529" width="11.3984375" style="24" customWidth="1"/>
    <col min="11530" max="11773" width="9" style="24"/>
    <col min="11774" max="11774" width="12.1328125" style="24" bestFit="1" customWidth="1"/>
    <col min="11775" max="11775" width="12" style="24" customWidth="1"/>
    <col min="11776" max="11776" width="21.265625" style="24" bestFit="1" customWidth="1"/>
    <col min="11777" max="11777" width="9.1328125" style="24" bestFit="1" customWidth="1"/>
    <col min="11778" max="11778" width="11.3984375" style="24" customWidth="1"/>
    <col min="11779" max="11779" width="12.265625" style="24" customWidth="1"/>
    <col min="11780" max="11780" width="13.1328125" style="24" customWidth="1"/>
    <col min="11781" max="11781" width="38.1328125" style="24" customWidth="1"/>
    <col min="11782" max="11782" width="19.265625" style="24" bestFit="1" customWidth="1"/>
    <col min="11783" max="11783" width="11.59765625" style="24" customWidth="1"/>
    <col min="11784" max="11784" width="9.86328125" style="24" customWidth="1"/>
    <col min="11785" max="11785" width="11.3984375" style="24" customWidth="1"/>
    <col min="11786" max="12029" width="9" style="24"/>
    <col min="12030" max="12030" width="12.1328125" style="24" bestFit="1" customWidth="1"/>
    <col min="12031" max="12031" width="12" style="24" customWidth="1"/>
    <col min="12032" max="12032" width="21.265625" style="24" bestFit="1" customWidth="1"/>
    <col min="12033" max="12033" width="9.1328125" style="24" bestFit="1" customWidth="1"/>
    <col min="12034" max="12034" width="11.3984375" style="24" customWidth="1"/>
    <col min="12035" max="12035" width="12.265625" style="24" customWidth="1"/>
    <col min="12036" max="12036" width="13.1328125" style="24" customWidth="1"/>
    <col min="12037" max="12037" width="38.1328125" style="24" customWidth="1"/>
    <col min="12038" max="12038" width="19.265625" style="24" bestFit="1" customWidth="1"/>
    <col min="12039" max="12039" width="11.59765625" style="24" customWidth="1"/>
    <col min="12040" max="12040" width="9.86328125" style="24" customWidth="1"/>
    <col min="12041" max="12041" width="11.3984375" style="24" customWidth="1"/>
    <col min="12042" max="12285" width="9" style="24"/>
    <col min="12286" max="12286" width="12.1328125" style="24" bestFit="1" customWidth="1"/>
    <col min="12287" max="12287" width="12" style="24" customWidth="1"/>
    <col min="12288" max="12288" width="21.265625" style="24" bestFit="1" customWidth="1"/>
    <col min="12289" max="12289" width="9.1328125" style="24" bestFit="1" customWidth="1"/>
    <col min="12290" max="12290" width="11.3984375" style="24" customWidth="1"/>
    <col min="12291" max="12291" width="12.265625" style="24" customWidth="1"/>
    <col min="12292" max="12292" width="13.1328125" style="24" customWidth="1"/>
    <col min="12293" max="12293" width="38.1328125" style="24" customWidth="1"/>
    <col min="12294" max="12294" width="19.265625" style="24" bestFit="1" customWidth="1"/>
    <col min="12295" max="12295" width="11.59765625" style="24" customWidth="1"/>
    <col min="12296" max="12296" width="9.86328125" style="24" customWidth="1"/>
    <col min="12297" max="12297" width="11.3984375" style="24" customWidth="1"/>
    <col min="12298" max="12541" width="9" style="24"/>
    <col min="12542" max="12542" width="12.1328125" style="24" bestFit="1" customWidth="1"/>
    <col min="12543" max="12543" width="12" style="24" customWidth="1"/>
    <col min="12544" max="12544" width="21.265625" style="24" bestFit="1" customWidth="1"/>
    <col min="12545" max="12545" width="9.1328125" style="24" bestFit="1" customWidth="1"/>
    <col min="12546" max="12546" width="11.3984375" style="24" customWidth="1"/>
    <col min="12547" max="12547" width="12.265625" style="24" customWidth="1"/>
    <col min="12548" max="12548" width="13.1328125" style="24" customWidth="1"/>
    <col min="12549" max="12549" width="38.1328125" style="24" customWidth="1"/>
    <col min="12550" max="12550" width="19.265625" style="24" bestFit="1" customWidth="1"/>
    <col min="12551" max="12551" width="11.59765625" style="24" customWidth="1"/>
    <col min="12552" max="12552" width="9.86328125" style="24" customWidth="1"/>
    <col min="12553" max="12553" width="11.3984375" style="24" customWidth="1"/>
    <col min="12554" max="12797" width="9" style="24"/>
    <col min="12798" max="12798" width="12.1328125" style="24" bestFit="1" customWidth="1"/>
    <col min="12799" max="12799" width="12" style="24" customWidth="1"/>
    <col min="12800" max="12800" width="21.265625" style="24" bestFit="1" customWidth="1"/>
    <col min="12801" max="12801" width="9.1328125" style="24" bestFit="1" customWidth="1"/>
    <col min="12802" max="12802" width="11.3984375" style="24" customWidth="1"/>
    <col min="12803" max="12803" width="12.265625" style="24" customWidth="1"/>
    <col min="12804" max="12804" width="13.1328125" style="24" customWidth="1"/>
    <col min="12805" max="12805" width="38.1328125" style="24" customWidth="1"/>
    <col min="12806" max="12806" width="19.265625" style="24" bestFit="1" customWidth="1"/>
    <col min="12807" max="12807" width="11.59765625" style="24" customWidth="1"/>
    <col min="12808" max="12808" width="9.86328125" style="24" customWidth="1"/>
    <col min="12809" max="12809" width="11.3984375" style="24" customWidth="1"/>
    <col min="12810" max="13053" width="9" style="24"/>
    <col min="13054" max="13054" width="12.1328125" style="24" bestFit="1" customWidth="1"/>
    <col min="13055" max="13055" width="12" style="24" customWidth="1"/>
    <col min="13056" max="13056" width="21.265625" style="24" bestFit="1" customWidth="1"/>
    <col min="13057" max="13057" width="9.1328125" style="24" bestFit="1" customWidth="1"/>
    <col min="13058" max="13058" width="11.3984375" style="24" customWidth="1"/>
    <col min="13059" max="13059" width="12.265625" style="24" customWidth="1"/>
    <col min="13060" max="13060" width="13.1328125" style="24" customWidth="1"/>
    <col min="13061" max="13061" width="38.1328125" style="24" customWidth="1"/>
    <col min="13062" max="13062" width="19.265625" style="24" bestFit="1" customWidth="1"/>
    <col min="13063" max="13063" width="11.59765625" style="24" customWidth="1"/>
    <col min="13064" max="13064" width="9.86328125" style="24" customWidth="1"/>
    <col min="13065" max="13065" width="11.3984375" style="24" customWidth="1"/>
    <col min="13066" max="13309" width="9" style="24"/>
    <col min="13310" max="13310" width="12.1328125" style="24" bestFit="1" customWidth="1"/>
    <col min="13311" max="13311" width="12" style="24" customWidth="1"/>
    <col min="13312" max="13312" width="21.265625" style="24" bestFit="1" customWidth="1"/>
    <col min="13313" max="13313" width="9.1328125" style="24" bestFit="1" customWidth="1"/>
    <col min="13314" max="13314" width="11.3984375" style="24" customWidth="1"/>
    <col min="13315" max="13315" width="12.265625" style="24" customWidth="1"/>
    <col min="13316" max="13316" width="13.1328125" style="24" customWidth="1"/>
    <col min="13317" max="13317" width="38.1328125" style="24" customWidth="1"/>
    <col min="13318" max="13318" width="19.265625" style="24" bestFit="1" customWidth="1"/>
    <col min="13319" max="13319" width="11.59765625" style="24" customWidth="1"/>
    <col min="13320" max="13320" width="9.86328125" style="24" customWidth="1"/>
    <col min="13321" max="13321" width="11.3984375" style="24" customWidth="1"/>
    <col min="13322" max="13565" width="9" style="24"/>
    <col min="13566" max="13566" width="12.1328125" style="24" bestFit="1" customWidth="1"/>
    <col min="13567" max="13567" width="12" style="24" customWidth="1"/>
    <col min="13568" max="13568" width="21.265625" style="24" bestFit="1" customWidth="1"/>
    <col min="13569" max="13569" width="9.1328125" style="24" bestFit="1" customWidth="1"/>
    <col min="13570" max="13570" width="11.3984375" style="24" customWidth="1"/>
    <col min="13571" max="13571" width="12.265625" style="24" customWidth="1"/>
    <col min="13572" max="13572" width="13.1328125" style="24" customWidth="1"/>
    <col min="13573" max="13573" width="38.1328125" style="24" customWidth="1"/>
    <col min="13574" max="13574" width="19.265625" style="24" bestFit="1" customWidth="1"/>
    <col min="13575" max="13575" width="11.59765625" style="24" customWidth="1"/>
    <col min="13576" max="13576" width="9.86328125" style="24" customWidth="1"/>
    <col min="13577" max="13577" width="11.3984375" style="24" customWidth="1"/>
    <col min="13578" max="13821" width="9" style="24"/>
    <col min="13822" max="13822" width="12.1328125" style="24" bestFit="1" customWidth="1"/>
    <col min="13823" max="13823" width="12" style="24" customWidth="1"/>
    <col min="13824" max="13824" width="21.265625" style="24" bestFit="1" customWidth="1"/>
    <col min="13825" max="13825" width="9.1328125" style="24" bestFit="1" customWidth="1"/>
    <col min="13826" max="13826" width="11.3984375" style="24" customWidth="1"/>
    <col min="13827" max="13827" width="12.265625" style="24" customWidth="1"/>
    <col min="13828" max="13828" width="13.1328125" style="24" customWidth="1"/>
    <col min="13829" max="13829" width="38.1328125" style="24" customWidth="1"/>
    <col min="13830" max="13830" width="19.265625" style="24" bestFit="1" customWidth="1"/>
    <col min="13831" max="13831" width="11.59765625" style="24" customWidth="1"/>
    <col min="13832" max="13832" width="9.86328125" style="24" customWidth="1"/>
    <col min="13833" max="13833" width="11.3984375" style="24" customWidth="1"/>
    <col min="13834" max="14077" width="9" style="24"/>
    <col min="14078" max="14078" width="12.1328125" style="24" bestFit="1" customWidth="1"/>
    <col min="14079" max="14079" width="12" style="24" customWidth="1"/>
    <col min="14080" max="14080" width="21.265625" style="24" bestFit="1" customWidth="1"/>
    <col min="14081" max="14081" width="9.1328125" style="24" bestFit="1" customWidth="1"/>
    <col min="14082" max="14082" width="11.3984375" style="24" customWidth="1"/>
    <col min="14083" max="14083" width="12.265625" style="24" customWidth="1"/>
    <col min="14084" max="14084" width="13.1328125" style="24" customWidth="1"/>
    <col min="14085" max="14085" width="38.1328125" style="24" customWidth="1"/>
    <col min="14086" max="14086" width="19.265625" style="24" bestFit="1" customWidth="1"/>
    <col min="14087" max="14087" width="11.59765625" style="24" customWidth="1"/>
    <col min="14088" max="14088" width="9.86328125" style="24" customWidth="1"/>
    <col min="14089" max="14089" width="11.3984375" style="24" customWidth="1"/>
    <col min="14090" max="14333" width="9" style="24"/>
    <col min="14334" max="14334" width="12.1328125" style="24" bestFit="1" customWidth="1"/>
    <col min="14335" max="14335" width="12" style="24" customWidth="1"/>
    <col min="14336" max="14336" width="21.265625" style="24" bestFit="1" customWidth="1"/>
    <col min="14337" max="14337" width="9.1328125" style="24" bestFit="1" customWidth="1"/>
    <col min="14338" max="14338" width="11.3984375" style="24" customWidth="1"/>
    <col min="14339" max="14339" width="12.265625" style="24" customWidth="1"/>
    <col min="14340" max="14340" width="13.1328125" style="24" customWidth="1"/>
    <col min="14341" max="14341" width="38.1328125" style="24" customWidth="1"/>
    <col min="14342" max="14342" width="19.265625" style="24" bestFit="1" customWidth="1"/>
    <col min="14343" max="14343" width="11.59765625" style="24" customWidth="1"/>
    <col min="14344" max="14344" width="9.86328125" style="24" customWidth="1"/>
    <col min="14345" max="14345" width="11.3984375" style="24" customWidth="1"/>
    <col min="14346" max="14589" width="9" style="24"/>
    <col min="14590" max="14590" width="12.1328125" style="24" bestFit="1" customWidth="1"/>
    <col min="14591" max="14591" width="12" style="24" customWidth="1"/>
    <col min="14592" max="14592" width="21.265625" style="24" bestFit="1" customWidth="1"/>
    <col min="14593" max="14593" width="9.1328125" style="24" bestFit="1" customWidth="1"/>
    <col min="14594" max="14594" width="11.3984375" style="24" customWidth="1"/>
    <col min="14595" max="14595" width="12.265625" style="24" customWidth="1"/>
    <col min="14596" max="14596" width="13.1328125" style="24" customWidth="1"/>
    <col min="14597" max="14597" width="38.1328125" style="24" customWidth="1"/>
    <col min="14598" max="14598" width="19.265625" style="24" bestFit="1" customWidth="1"/>
    <col min="14599" max="14599" width="11.59765625" style="24" customWidth="1"/>
    <col min="14600" max="14600" width="9.86328125" style="24" customWidth="1"/>
    <col min="14601" max="14601" width="11.3984375" style="24" customWidth="1"/>
    <col min="14602" max="14845" width="9" style="24"/>
    <col min="14846" max="14846" width="12.1328125" style="24" bestFit="1" customWidth="1"/>
    <col min="14847" max="14847" width="12" style="24" customWidth="1"/>
    <col min="14848" max="14848" width="21.265625" style="24" bestFit="1" customWidth="1"/>
    <col min="14849" max="14849" width="9.1328125" style="24" bestFit="1" customWidth="1"/>
    <col min="14850" max="14850" width="11.3984375" style="24" customWidth="1"/>
    <col min="14851" max="14851" width="12.265625" style="24" customWidth="1"/>
    <col min="14852" max="14852" width="13.1328125" style="24" customWidth="1"/>
    <col min="14853" max="14853" width="38.1328125" style="24" customWidth="1"/>
    <col min="14854" max="14854" width="19.265625" style="24" bestFit="1" customWidth="1"/>
    <col min="14855" max="14855" width="11.59765625" style="24" customWidth="1"/>
    <col min="14856" max="14856" width="9.86328125" style="24" customWidth="1"/>
    <col min="14857" max="14857" width="11.3984375" style="24" customWidth="1"/>
    <col min="14858" max="15101" width="9" style="24"/>
    <col min="15102" max="15102" width="12.1328125" style="24" bestFit="1" customWidth="1"/>
    <col min="15103" max="15103" width="12" style="24" customWidth="1"/>
    <col min="15104" max="15104" width="21.265625" style="24" bestFit="1" customWidth="1"/>
    <col min="15105" max="15105" width="9.1328125" style="24" bestFit="1" customWidth="1"/>
    <col min="15106" max="15106" width="11.3984375" style="24" customWidth="1"/>
    <col min="15107" max="15107" width="12.265625" style="24" customWidth="1"/>
    <col min="15108" max="15108" width="13.1328125" style="24" customWidth="1"/>
    <col min="15109" max="15109" width="38.1328125" style="24" customWidth="1"/>
    <col min="15110" max="15110" width="19.265625" style="24" bestFit="1" customWidth="1"/>
    <col min="15111" max="15111" width="11.59765625" style="24" customWidth="1"/>
    <col min="15112" max="15112" width="9.86328125" style="24" customWidth="1"/>
    <col min="15113" max="15113" width="11.3984375" style="24" customWidth="1"/>
    <col min="15114" max="15357" width="9" style="24"/>
    <col min="15358" max="15358" width="12.1328125" style="24" bestFit="1" customWidth="1"/>
    <col min="15359" max="15359" width="12" style="24" customWidth="1"/>
    <col min="15360" max="15360" width="21.265625" style="24" bestFit="1" customWidth="1"/>
    <col min="15361" max="15361" width="9.1328125" style="24" bestFit="1" customWidth="1"/>
    <col min="15362" max="15362" width="11.3984375" style="24" customWidth="1"/>
    <col min="15363" max="15363" width="12.265625" style="24" customWidth="1"/>
    <col min="15364" max="15364" width="13.1328125" style="24" customWidth="1"/>
    <col min="15365" max="15365" width="38.1328125" style="24" customWidth="1"/>
    <col min="15366" max="15366" width="19.265625" style="24" bestFit="1" customWidth="1"/>
    <col min="15367" max="15367" width="11.59765625" style="24" customWidth="1"/>
    <col min="15368" max="15368" width="9.86328125" style="24" customWidth="1"/>
    <col min="15369" max="15369" width="11.3984375" style="24" customWidth="1"/>
    <col min="15370" max="15613" width="9" style="24"/>
    <col min="15614" max="15614" width="12.1328125" style="24" bestFit="1" customWidth="1"/>
    <col min="15615" max="15615" width="12" style="24" customWidth="1"/>
    <col min="15616" max="15616" width="21.265625" style="24" bestFit="1" customWidth="1"/>
    <col min="15617" max="15617" width="9.1328125" style="24" bestFit="1" customWidth="1"/>
    <col min="15618" max="15618" width="11.3984375" style="24" customWidth="1"/>
    <col min="15619" max="15619" width="12.265625" style="24" customWidth="1"/>
    <col min="15620" max="15620" width="13.1328125" style="24" customWidth="1"/>
    <col min="15621" max="15621" width="38.1328125" style="24" customWidth="1"/>
    <col min="15622" max="15622" width="19.265625" style="24" bestFit="1" customWidth="1"/>
    <col min="15623" max="15623" width="11.59765625" style="24" customWidth="1"/>
    <col min="15624" max="15624" width="9.86328125" style="24" customWidth="1"/>
    <col min="15625" max="15625" width="11.3984375" style="24" customWidth="1"/>
    <col min="15626" max="15869" width="9" style="24"/>
    <col min="15870" max="15870" width="12.1328125" style="24" bestFit="1" customWidth="1"/>
    <col min="15871" max="15871" width="12" style="24" customWidth="1"/>
    <col min="15872" max="15872" width="21.265625" style="24" bestFit="1" customWidth="1"/>
    <col min="15873" max="15873" width="9.1328125" style="24" bestFit="1" customWidth="1"/>
    <col min="15874" max="15874" width="11.3984375" style="24" customWidth="1"/>
    <col min="15875" max="15875" width="12.265625" style="24" customWidth="1"/>
    <col min="15876" max="15876" width="13.1328125" style="24" customWidth="1"/>
    <col min="15877" max="15877" width="38.1328125" style="24" customWidth="1"/>
    <col min="15878" max="15878" width="19.265625" style="24" bestFit="1" customWidth="1"/>
    <col min="15879" max="15879" width="11.59765625" style="24" customWidth="1"/>
    <col min="15880" max="15880" width="9.86328125" style="24" customWidth="1"/>
    <col min="15881" max="15881" width="11.3984375" style="24" customWidth="1"/>
    <col min="15882" max="16125" width="9" style="24"/>
    <col min="16126" max="16126" width="12.1328125" style="24" bestFit="1" customWidth="1"/>
    <col min="16127" max="16127" width="12" style="24" customWidth="1"/>
    <col min="16128" max="16128" width="21.265625" style="24" bestFit="1" customWidth="1"/>
    <col min="16129" max="16129" width="9.1328125" style="24" bestFit="1" customWidth="1"/>
    <col min="16130" max="16130" width="11.3984375" style="24" customWidth="1"/>
    <col min="16131" max="16131" width="12.265625" style="24" customWidth="1"/>
    <col min="16132" max="16132" width="13.1328125" style="24" customWidth="1"/>
    <col min="16133" max="16133" width="38.1328125" style="24" customWidth="1"/>
    <col min="16134" max="16134" width="19.265625" style="24" bestFit="1" customWidth="1"/>
    <col min="16135" max="16135" width="11.59765625" style="24" customWidth="1"/>
    <col min="16136" max="16136" width="9.86328125" style="24" customWidth="1"/>
    <col min="16137" max="16137" width="11.3984375" style="24" customWidth="1"/>
    <col min="16138" max="16384" width="9" style="24"/>
  </cols>
  <sheetData>
    <row r="1" spans="1:11" ht="18" x14ac:dyDescent="0.3">
      <c r="A1" s="94" t="s">
        <v>104</v>
      </c>
      <c r="B1" s="94" t="s">
        <v>60</v>
      </c>
      <c r="C1" s="101" t="s">
        <v>86</v>
      </c>
      <c r="D1" s="101" t="s">
        <v>1</v>
      </c>
      <c r="E1" s="101" t="s">
        <v>2</v>
      </c>
      <c r="F1" s="102" t="s">
        <v>125</v>
      </c>
      <c r="G1" s="103" t="s">
        <v>3</v>
      </c>
      <c r="H1" s="164" t="s">
        <v>87</v>
      </c>
      <c r="I1" s="165"/>
      <c r="J1" s="95" t="s">
        <v>42</v>
      </c>
      <c r="K1" s="95" t="s">
        <v>89</v>
      </c>
    </row>
    <row r="2" spans="1:11" ht="15.75" customHeight="1" x14ac:dyDescent="0.3">
      <c r="A2" s="166" t="s">
        <v>226</v>
      </c>
      <c r="B2" s="168" t="s">
        <v>128</v>
      </c>
      <c r="C2" s="151" t="str">
        <f>'Assay protocol'!C20</f>
        <v>HW350003A</v>
      </c>
      <c r="D2" s="152">
        <f ca="1">OFFSET(INDEX('Raw data analysis'!B:B,MATCH(C2,'Raw data analysis'!B:B,0)),2,5)</f>
        <v>-9.0437623659273729</v>
      </c>
      <c r="E2" s="153">
        <f ca="1">OFFSET(INDEX('Raw data analysis'!B:B,MATCH(C2,'Raw data analysis'!B:B,0)),2,6)</f>
        <v>97.823728432455383</v>
      </c>
      <c r="F2" s="162">
        <f ca="1">OFFSET(INDEX('Raw data analysis'!B:B,MATCH(C2,'Raw data analysis'!B:B,0)),2,7)</f>
        <v>40.062010872815243</v>
      </c>
      <c r="G2" s="152">
        <f ca="1">OFFSET(INDEX('Raw data analysis'!B:B,MATCH(C2,'Raw data analysis'!B:B,0)),2,8)</f>
        <v>0.94346586196323201</v>
      </c>
      <c r="H2" s="152" t="s">
        <v>0</v>
      </c>
      <c r="I2" s="152" t="s">
        <v>103</v>
      </c>
      <c r="J2" s="170" t="s">
        <v>129</v>
      </c>
      <c r="K2" s="172" t="s">
        <v>160</v>
      </c>
    </row>
    <row r="3" spans="1:11" x14ac:dyDescent="0.3">
      <c r="A3" s="166"/>
      <c r="B3" s="168"/>
      <c r="C3" s="151" t="str">
        <f>'Assay protocol'!C21</f>
        <v>HW356058</v>
      </c>
      <c r="D3" s="152">
        <f ca="1">OFFSET(INDEX('Raw data analysis'!B:B,MATCH(C3,'Raw data analysis'!B:B,0)),2,5)</f>
        <v>-4.6930525365186027</v>
      </c>
      <c r="E3" s="155">
        <f ca="1">OFFSET(INDEX('Raw data analysis'!B:B,MATCH(C3,'Raw data analysis'!B:B,0)),2,6)</f>
        <v>89.328301335658182</v>
      </c>
      <c r="F3" s="154">
        <f ca="1">OFFSET(INDEX('Raw data analysis'!B:B,MATCH(C3,'Raw data analysis'!B:B,0)),2,7)</f>
        <v>262.13505978103223</v>
      </c>
      <c r="G3" s="152">
        <f ca="1">OFFSET(INDEX('Raw data analysis'!B:B,MATCH(C3,'Raw data analysis'!B:B,0)),2,8)</f>
        <v>1.1132131030961412</v>
      </c>
      <c r="H3" s="152" t="s">
        <v>102</v>
      </c>
      <c r="I3" s="152" t="s">
        <v>95</v>
      </c>
      <c r="J3" s="170"/>
      <c r="K3" s="172"/>
    </row>
    <row r="4" spans="1:11" x14ac:dyDescent="0.3">
      <c r="A4" s="166"/>
      <c r="B4" s="168"/>
      <c r="C4" s="151" t="str">
        <f>'Assay protocol'!C22</f>
        <v>HW356035</v>
      </c>
      <c r="D4" s="160">
        <f ca="1">OFFSET(INDEX('Raw data analysis'!B:B,MATCH(C4,'Raw data analysis'!B:B,0)),2,5)</f>
        <v>-7.8828639279450874</v>
      </c>
      <c r="E4" s="161">
        <f ca="1">OFFSET(INDEX('Raw data analysis'!B:B,MATCH(C4,'Raw data analysis'!B:B,0)),2,6)</f>
        <v>108.84836597754305</v>
      </c>
      <c r="F4" s="154">
        <f ca="1">OFFSET(INDEX('Raw data analysis'!B:B,MATCH(C4,'Raw data analysis'!B:B,0)),2,7)</f>
        <v>1968.8677983432588</v>
      </c>
      <c r="G4" s="152">
        <f ca="1">OFFSET(INDEX('Raw data analysis'!B:B,MATCH(C4,'Raw data analysis'!B:B,0)),2,8)</f>
        <v>0.82969978338931316</v>
      </c>
      <c r="H4" s="152" t="s">
        <v>102</v>
      </c>
      <c r="I4" s="152" t="s">
        <v>95</v>
      </c>
      <c r="J4" s="170"/>
      <c r="K4" s="172"/>
    </row>
    <row r="5" spans="1:11" x14ac:dyDescent="0.3">
      <c r="A5" s="166"/>
      <c r="B5" s="168"/>
      <c r="C5" s="151" t="str">
        <f>'Assay protocol'!C23</f>
        <v>HW356057</v>
      </c>
      <c r="D5" s="153">
        <f ca="1">OFFSET(INDEX('Raw data analysis'!B:B,MATCH(C5,'Raw data analysis'!B:B,0)),2,5)</f>
        <v>-11.797552653448969</v>
      </c>
      <c r="E5" s="155">
        <f ca="1">OFFSET(INDEX('Raw data analysis'!B:B,MATCH(C5,'Raw data analysis'!B:B,0)),2,6)</f>
        <v>96.462061354988521</v>
      </c>
      <c r="F5" s="162">
        <f ca="1">OFFSET(INDEX('Raw data analysis'!B:B,MATCH(C5,'Raw data analysis'!B:B,0)),2,7)</f>
        <v>89.27973817797357</v>
      </c>
      <c r="G5" s="152">
        <f ca="1">OFFSET(INDEX('Raw data analysis'!B:B,MATCH(C5,'Raw data analysis'!B:B,0)),2,8)</f>
        <v>1.0035512929287298</v>
      </c>
      <c r="H5" s="152" t="s">
        <v>102</v>
      </c>
      <c r="I5" s="152" t="s">
        <v>95</v>
      </c>
      <c r="J5" s="170"/>
      <c r="K5" s="172"/>
    </row>
    <row r="6" spans="1:11" x14ac:dyDescent="0.3">
      <c r="A6" s="167"/>
      <c r="B6" s="169"/>
      <c r="C6" s="151" t="str">
        <f>'Assay protocol'!C24</f>
        <v>HW356061</v>
      </c>
      <c r="D6" s="153">
        <f ca="1">OFFSET(INDEX('Raw data analysis'!B:B,MATCH(C6,'Raw data analysis'!B:B,0)),2,5)</f>
        <v>-14.607026951828205</v>
      </c>
      <c r="E6" s="155">
        <f ca="1">OFFSET(INDEX('Raw data analysis'!B:B,MATCH(C6,'Raw data analysis'!B:B,0)),2,6)</f>
        <v>82.988813137088044</v>
      </c>
      <c r="F6" s="154">
        <f ca="1">OFFSET(INDEX('Raw data analysis'!B:B,MATCH(C6,'Raw data analysis'!B:B,0)),2,7)</f>
        <v>128.54071405098992</v>
      </c>
      <c r="G6" s="152">
        <f ca="1">OFFSET(INDEX('Raw data analysis'!B:B,MATCH(C6,'Raw data analysis'!B:B,0)),2,8)</f>
        <v>0.83877708940250562</v>
      </c>
      <c r="H6" s="152" t="s">
        <v>102</v>
      </c>
      <c r="I6" s="152" t="s">
        <v>95</v>
      </c>
      <c r="J6" s="171"/>
      <c r="K6" s="173"/>
    </row>
    <row r="7" spans="1:11" x14ac:dyDescent="0.3">
      <c r="A7" s="166"/>
      <c r="B7" s="168"/>
      <c r="C7" s="151" t="str">
        <f>'Assay protocol'!C25</f>
        <v>HW356064</v>
      </c>
      <c r="D7" s="153">
        <f ca="1">OFFSET(INDEX('Raw data analysis'!B:B,MATCH(C7,'Raw data analysis'!B:B,0)),2,5)</f>
        <v>-11.942375049897979</v>
      </c>
      <c r="E7" s="155">
        <f ca="1">OFFSET(INDEX('Raw data analysis'!B:B,MATCH(C7,'Raw data analysis'!B:B,0)),2,6)</f>
        <v>97.473554006685774</v>
      </c>
      <c r="F7" s="154">
        <f ca="1">OFFSET(INDEX('Raw data analysis'!B:B,MATCH(C7,'Raw data analysis'!B:B,0)),2,7)</f>
        <v>102.90874672417564</v>
      </c>
      <c r="G7" s="152">
        <f ca="1">OFFSET(INDEX('Raw data analysis'!B:B,MATCH(C7,'Raw data analysis'!B:B,0)),2,8)</f>
        <v>0.98949404230382021</v>
      </c>
      <c r="H7" s="152" t="s">
        <v>102</v>
      </c>
      <c r="I7" s="152" t="s">
        <v>95</v>
      </c>
      <c r="J7" s="170"/>
      <c r="K7" s="172"/>
    </row>
    <row r="8" spans="1:11" s="23" customFormat="1" x14ac:dyDescent="0.3"/>
    <row r="9" spans="1:11" s="23" customFormat="1" x14ac:dyDescent="0.3"/>
    <row r="10" spans="1:11" s="23" customFormat="1" x14ac:dyDescent="0.3"/>
    <row r="11" spans="1:11" s="23" customFormat="1" x14ac:dyDescent="0.3"/>
    <row r="12" spans="1:11" s="23" customFormat="1" x14ac:dyDescent="0.3"/>
    <row r="13" spans="1:11" s="23" customFormat="1" x14ac:dyDescent="0.3"/>
    <row r="14" spans="1:11" s="23" customFormat="1" x14ac:dyDescent="0.3"/>
    <row r="15" spans="1:11" s="23" customFormat="1" x14ac:dyDescent="0.3"/>
    <row r="16" spans="1:11" s="23" customFormat="1" x14ac:dyDescent="0.3"/>
    <row r="17" spans="1:11" s="23" customFormat="1" x14ac:dyDescent="0.3"/>
    <row r="18" spans="1:11" s="23" customFormat="1" x14ac:dyDescent="0.3"/>
    <row r="19" spans="1:11" s="23" customFormat="1" x14ac:dyDescent="0.3"/>
    <row r="20" spans="1:11" s="23" customFormat="1" x14ac:dyDescent="0.3"/>
    <row r="21" spans="1:11" s="23" customFormat="1" x14ac:dyDescent="0.3"/>
    <row r="22" spans="1:11" s="23" customFormat="1" x14ac:dyDescent="0.3"/>
    <row r="23" spans="1:1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</sheetData>
  <mergeCells count="5">
    <mergeCell ref="H1:I1"/>
    <mergeCell ref="A2:A7"/>
    <mergeCell ref="B2:B7"/>
    <mergeCell ref="J2:J7"/>
    <mergeCell ref="K2:K7"/>
  </mergeCells>
  <phoneticPr fontId="3" type="noConversion"/>
  <pageMargins left="0.7" right="0.7" top="0.75" bottom="0.75" header="0.3" footer="0.3"/>
  <pageSetup paperSize="9" scale="96" orientation="landscape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180"/>
  <sheetViews>
    <sheetView workbookViewId="0"/>
  </sheetViews>
  <sheetFormatPr defaultColWidth="9" defaultRowHeight="15.4" x14ac:dyDescent="0.3"/>
  <cols>
    <col min="1" max="1" width="9.59765625" style="5" customWidth="1"/>
    <col min="2" max="3" width="28.46484375" style="5" customWidth="1"/>
    <col min="4" max="4" width="23.86328125" style="5" customWidth="1"/>
    <col min="5" max="5" width="19.3984375" style="5" customWidth="1"/>
    <col min="6" max="6" width="15.59765625" style="5" customWidth="1"/>
    <col min="7" max="7" width="22.73046875" style="5" customWidth="1"/>
    <col min="8" max="8" width="10.1328125" style="10" customWidth="1"/>
    <col min="9" max="9" width="14" style="47" bestFit="1" customWidth="1"/>
    <col min="10" max="26" width="9" style="4"/>
    <col min="27" max="16384" width="9" style="5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J1" s="2"/>
      <c r="K1" s="3"/>
    </row>
    <row r="2" spans="1:11" x14ac:dyDescent="0.3">
      <c r="A2" s="6" t="s">
        <v>90</v>
      </c>
      <c r="B2" s="44" t="s">
        <v>51</v>
      </c>
      <c r="C2" s="1"/>
      <c r="D2" s="1"/>
      <c r="E2" s="1"/>
      <c r="F2" s="1"/>
      <c r="G2" s="1"/>
      <c r="H2" s="1"/>
      <c r="J2" s="2"/>
      <c r="K2" s="3"/>
    </row>
    <row r="3" spans="1:11" ht="14.25" customHeight="1" x14ac:dyDescent="0.3">
      <c r="A3" s="1"/>
      <c r="B3" s="1"/>
      <c r="C3" s="1"/>
      <c r="D3" s="1"/>
      <c r="E3" s="1"/>
      <c r="F3" s="1"/>
      <c r="G3" s="1"/>
      <c r="H3" s="1"/>
      <c r="J3" s="2"/>
      <c r="K3" s="3"/>
    </row>
    <row r="4" spans="1:11" x14ac:dyDescent="0.4">
      <c r="A4" s="6"/>
      <c r="B4" s="93" t="s">
        <v>108</v>
      </c>
      <c r="C4" s="93" t="s">
        <v>109</v>
      </c>
      <c r="D4" s="93" t="s">
        <v>110</v>
      </c>
      <c r="E4" s="97"/>
      <c r="F4" s="6"/>
      <c r="G4" s="6"/>
      <c r="H4" s="6"/>
      <c r="J4" s="2"/>
      <c r="K4" s="3"/>
    </row>
    <row r="5" spans="1:11" x14ac:dyDescent="0.4">
      <c r="A5" s="6"/>
      <c r="B5" s="7" t="s">
        <v>130</v>
      </c>
      <c r="C5" s="7" t="s">
        <v>133</v>
      </c>
      <c r="D5" s="8" t="s">
        <v>205</v>
      </c>
      <c r="E5" s="97"/>
      <c r="F5" s="6"/>
      <c r="G5" s="6"/>
      <c r="H5" s="6"/>
      <c r="J5" s="2"/>
      <c r="K5" s="3"/>
    </row>
    <row r="6" spans="1:11" x14ac:dyDescent="0.4">
      <c r="A6" s="1"/>
      <c r="B6" s="7" t="s">
        <v>131</v>
      </c>
      <c r="C6" s="7" t="s">
        <v>133</v>
      </c>
      <c r="D6" s="8" t="s">
        <v>206</v>
      </c>
      <c r="E6" s="97"/>
      <c r="F6" s="1"/>
      <c r="G6" s="1"/>
      <c r="H6" s="1"/>
      <c r="J6" s="2"/>
      <c r="K6" s="3"/>
    </row>
    <row r="7" spans="1:11" x14ac:dyDescent="0.4">
      <c r="A7" s="1"/>
      <c r="B7" s="7" t="s">
        <v>132</v>
      </c>
      <c r="C7" s="7" t="s">
        <v>133</v>
      </c>
      <c r="D7" s="8" t="s">
        <v>134</v>
      </c>
      <c r="E7" s="97"/>
      <c r="F7" s="7"/>
      <c r="G7" s="7"/>
      <c r="H7" s="7"/>
      <c r="J7" s="2"/>
      <c r="K7" s="3"/>
    </row>
    <row r="8" spans="1:11" x14ac:dyDescent="0.4">
      <c r="A8" s="1"/>
      <c r="B8" s="7" t="s">
        <v>135</v>
      </c>
      <c r="C8" s="7" t="s">
        <v>136</v>
      </c>
      <c r="D8" s="8" t="s">
        <v>137</v>
      </c>
      <c r="E8" s="97"/>
      <c r="F8" s="1"/>
      <c r="G8" s="1"/>
      <c r="H8" s="1"/>
      <c r="J8" s="2"/>
      <c r="K8" s="3"/>
    </row>
    <row r="9" spans="1:11" x14ac:dyDescent="0.4">
      <c r="A9" s="6"/>
      <c r="B9" s="93" t="s">
        <v>111</v>
      </c>
      <c r="C9" s="93" t="s">
        <v>109</v>
      </c>
      <c r="D9" s="93" t="s">
        <v>110</v>
      </c>
      <c r="E9" s="97"/>
      <c r="F9" s="6"/>
      <c r="G9" s="6"/>
      <c r="H9" s="6"/>
      <c r="J9" s="2"/>
      <c r="K9" s="3"/>
    </row>
    <row r="10" spans="1:11" x14ac:dyDescent="0.4">
      <c r="A10" s="1"/>
      <c r="B10" s="7" t="s">
        <v>4</v>
      </c>
      <c r="C10" s="7" t="s">
        <v>5</v>
      </c>
      <c r="D10" s="7">
        <v>249944</v>
      </c>
      <c r="E10" s="97"/>
      <c r="F10" s="1"/>
      <c r="G10" s="1"/>
      <c r="H10" s="1"/>
      <c r="J10" s="2"/>
      <c r="K10" s="3"/>
    </row>
    <row r="11" spans="1:11" x14ac:dyDescent="0.4">
      <c r="A11" s="1"/>
      <c r="B11" s="7" t="s">
        <v>105</v>
      </c>
      <c r="C11" s="7" t="s">
        <v>138</v>
      </c>
      <c r="D11" s="7">
        <v>4514</v>
      </c>
      <c r="E11" s="97"/>
      <c r="F11" s="1"/>
      <c r="G11" s="1"/>
      <c r="H11" s="1"/>
      <c r="J11" s="2"/>
      <c r="K11" s="45"/>
    </row>
    <row r="12" spans="1:11" x14ac:dyDescent="0.4">
      <c r="A12" s="6"/>
      <c r="B12" s="93" t="s">
        <v>112</v>
      </c>
      <c r="C12" s="93" t="s">
        <v>109</v>
      </c>
      <c r="D12" s="93" t="s">
        <v>110</v>
      </c>
      <c r="E12" s="97"/>
      <c r="F12" s="1"/>
      <c r="G12" s="1"/>
      <c r="H12" s="1"/>
      <c r="J12" s="2"/>
      <c r="K12" s="45"/>
    </row>
    <row r="13" spans="1:11" x14ac:dyDescent="0.4">
      <c r="A13" s="6"/>
      <c r="B13" s="7" t="s">
        <v>139</v>
      </c>
      <c r="C13" s="7" t="s">
        <v>61</v>
      </c>
      <c r="D13" s="7">
        <v>655</v>
      </c>
      <c r="E13" s="97"/>
      <c r="F13" s="1"/>
      <c r="G13" s="1"/>
      <c r="H13" s="1"/>
      <c r="J13" s="2"/>
      <c r="K13" s="45"/>
    </row>
    <row r="14" spans="1:11" x14ac:dyDescent="0.4">
      <c r="A14" s="1"/>
      <c r="B14" s="7" t="s">
        <v>83</v>
      </c>
      <c r="C14" s="7" t="s">
        <v>140</v>
      </c>
      <c r="D14" s="7" t="s">
        <v>62</v>
      </c>
      <c r="E14" s="97"/>
      <c r="F14" s="1"/>
      <c r="G14" s="1"/>
      <c r="H14" s="1"/>
      <c r="J14" s="2"/>
      <c r="K14" s="45"/>
    </row>
    <row r="15" spans="1:11" x14ac:dyDescent="0.4">
      <c r="A15" s="1"/>
      <c r="B15" s="9" t="s">
        <v>84</v>
      </c>
      <c r="C15" s="9" t="s">
        <v>63</v>
      </c>
      <c r="D15" s="9" t="s">
        <v>113</v>
      </c>
      <c r="E15" s="97"/>
      <c r="F15" s="1"/>
      <c r="G15" s="1"/>
      <c r="H15" s="1"/>
      <c r="J15" s="2"/>
      <c r="K15" s="45"/>
    </row>
    <row r="16" spans="1:11" x14ac:dyDescent="0.4">
      <c r="A16" s="6"/>
      <c r="B16" s="7"/>
      <c r="C16" s="7"/>
      <c r="D16" s="7"/>
      <c r="E16" s="97"/>
      <c r="F16" s="1"/>
      <c r="G16" s="1"/>
      <c r="H16" s="1"/>
      <c r="J16" s="2"/>
      <c r="K16" s="45"/>
    </row>
    <row r="17" spans="1:34" ht="14.25" customHeight="1" x14ac:dyDescent="0.4">
      <c r="A17" s="6" t="s">
        <v>96</v>
      </c>
      <c r="B17" s="174" t="s">
        <v>54</v>
      </c>
      <c r="C17" s="174"/>
      <c r="D17" s="11"/>
      <c r="E17" s="97"/>
      <c r="F17" s="1"/>
      <c r="G17" s="10"/>
      <c r="AA17" s="10"/>
      <c r="AB17" s="10"/>
      <c r="AC17" s="10"/>
      <c r="AD17" s="10"/>
      <c r="AE17" s="10"/>
      <c r="AF17" s="10"/>
      <c r="AG17" s="10"/>
      <c r="AH17" s="10"/>
    </row>
    <row r="18" spans="1:34" ht="18" customHeight="1" x14ac:dyDescent="0.3">
      <c r="A18" s="1"/>
      <c r="B18" s="12"/>
      <c r="C18" s="11"/>
      <c r="D18" s="11"/>
      <c r="E18" s="11"/>
      <c r="F18" s="11"/>
      <c r="G18" s="1"/>
      <c r="H18" s="1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6"/>
      <c r="B19" s="93" t="s">
        <v>114</v>
      </c>
      <c r="C19" s="93" t="s">
        <v>115</v>
      </c>
      <c r="D19" s="93" t="s">
        <v>116</v>
      </c>
      <c r="E19" s="93" t="s">
        <v>117</v>
      </c>
      <c r="F19" s="93" t="s">
        <v>118</v>
      </c>
      <c r="G19" s="1"/>
      <c r="H19" s="1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"/>
      <c r="B20" s="8" t="s">
        <v>203</v>
      </c>
      <c r="C20" s="7" t="s">
        <v>169</v>
      </c>
      <c r="D20" s="7">
        <v>10</v>
      </c>
      <c r="E20" s="7">
        <v>10000</v>
      </c>
      <c r="F20" s="7">
        <v>3</v>
      </c>
      <c r="G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"/>
      <c r="B21" s="8">
        <v>1</v>
      </c>
      <c r="C21" s="7" t="s">
        <v>207</v>
      </c>
      <c r="D21" s="7">
        <v>10</v>
      </c>
      <c r="E21" s="7">
        <v>10000</v>
      </c>
      <c r="F21" s="7">
        <v>3</v>
      </c>
      <c r="G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"/>
      <c r="B22" s="8">
        <v>2</v>
      </c>
      <c r="C22" s="7" t="s">
        <v>208</v>
      </c>
      <c r="D22" s="7">
        <v>10</v>
      </c>
      <c r="E22" s="7">
        <v>10000</v>
      </c>
      <c r="F22" s="7">
        <v>3</v>
      </c>
      <c r="G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"/>
      <c r="B23" s="8">
        <v>3</v>
      </c>
      <c r="C23" s="7" t="s">
        <v>209</v>
      </c>
      <c r="D23" s="7">
        <v>10</v>
      </c>
      <c r="E23" s="7">
        <v>10000</v>
      </c>
      <c r="F23" s="7">
        <v>3</v>
      </c>
      <c r="G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"/>
      <c r="B24" s="8">
        <v>4</v>
      </c>
      <c r="C24" s="7" t="s">
        <v>210</v>
      </c>
      <c r="D24" s="7">
        <v>10</v>
      </c>
      <c r="E24" s="7">
        <v>10000</v>
      </c>
      <c r="F24" s="7">
        <v>3</v>
      </c>
      <c r="G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"/>
      <c r="B25" s="8">
        <v>5</v>
      </c>
      <c r="C25" s="7" t="s">
        <v>211</v>
      </c>
      <c r="D25" s="7">
        <v>10</v>
      </c>
      <c r="E25" s="7">
        <v>10000</v>
      </c>
      <c r="F25" s="7">
        <v>3</v>
      </c>
      <c r="G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1"/>
      <c r="B26" s="13"/>
      <c r="C26" s="13"/>
      <c r="D26" s="13"/>
      <c r="E26" s="13"/>
      <c r="F26" s="13"/>
      <c r="G26" s="14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98" t="s">
        <v>141</v>
      </c>
      <c r="B27" s="49" t="s">
        <v>142</v>
      </c>
      <c r="C27" s="47"/>
      <c r="D27" s="47"/>
      <c r="E27" s="48"/>
      <c r="F27" s="48"/>
      <c r="G27" s="1"/>
      <c r="H27" s="1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10"/>
      <c r="B28" s="47"/>
      <c r="C28" s="47"/>
      <c r="D28" s="47"/>
      <c r="E28" s="48"/>
      <c r="F28" s="48"/>
      <c r="G28" s="1"/>
      <c r="H28" s="1"/>
      <c r="AA28" s="10"/>
      <c r="AB28" s="10"/>
      <c r="AC28" s="10"/>
      <c r="AD28" s="10"/>
      <c r="AE28" s="10"/>
      <c r="AF28" s="10"/>
      <c r="AG28" s="10"/>
      <c r="AH28" s="10"/>
    </row>
    <row r="29" spans="1:34" ht="16.149999999999999" x14ac:dyDescent="0.3">
      <c r="A29" s="10"/>
      <c r="B29" s="47" t="s">
        <v>168</v>
      </c>
      <c r="C29" s="47"/>
      <c r="D29" s="47"/>
      <c r="E29" s="48"/>
      <c r="F29" s="48"/>
      <c r="G29" s="1"/>
      <c r="H29" s="1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10"/>
      <c r="B30" s="47"/>
      <c r="C30" s="47"/>
      <c r="D30" s="47"/>
      <c r="E30" s="48"/>
      <c r="F30" s="48"/>
      <c r="G30" s="1"/>
      <c r="H30" s="1"/>
      <c r="AA30" s="10"/>
      <c r="AB30" s="10"/>
      <c r="AC30" s="10"/>
      <c r="AD30" s="10"/>
      <c r="AE30" s="10"/>
      <c r="AF30" s="10"/>
      <c r="AG30" s="10"/>
      <c r="AH30" s="10"/>
    </row>
    <row r="31" spans="1:34" x14ac:dyDescent="0.3">
      <c r="A31" s="92" t="s">
        <v>119</v>
      </c>
      <c r="B31" s="174" t="s">
        <v>92</v>
      </c>
      <c r="C31" s="174"/>
      <c r="D31" s="7"/>
      <c r="E31" s="7"/>
      <c r="F31" s="7"/>
      <c r="G31" s="14"/>
      <c r="H31" s="14"/>
      <c r="AA31" s="10"/>
      <c r="AB31" s="10"/>
      <c r="AC31" s="10"/>
      <c r="AD31" s="10"/>
      <c r="AE31" s="10"/>
      <c r="AF31" s="10"/>
      <c r="AG31" s="10"/>
      <c r="AH31" s="10"/>
    </row>
    <row r="32" spans="1:34" s="10" customFormat="1" x14ac:dyDescent="0.3">
      <c r="A32" s="1"/>
      <c r="F32" s="14"/>
      <c r="G32" s="14"/>
      <c r="H32" s="14"/>
      <c r="I32" s="4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10" customFormat="1" x14ac:dyDescent="0.3">
      <c r="A33" s="1"/>
      <c r="B33" s="99" t="s">
        <v>143</v>
      </c>
      <c r="C33" s="100" t="s">
        <v>132</v>
      </c>
      <c r="D33" s="100" t="s">
        <v>144</v>
      </c>
      <c r="E33" s="100" t="s">
        <v>131</v>
      </c>
      <c r="F33" s="100" t="s">
        <v>130</v>
      </c>
      <c r="G33" s="14"/>
      <c r="H33" s="14"/>
      <c r="I33" s="4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10" customFormat="1" x14ac:dyDescent="0.3">
      <c r="A34" s="1"/>
      <c r="B34" s="99" t="s">
        <v>85</v>
      </c>
      <c r="C34" s="100" t="s">
        <v>145</v>
      </c>
      <c r="D34" s="100" t="s">
        <v>146</v>
      </c>
      <c r="E34" s="100" t="s">
        <v>147</v>
      </c>
      <c r="F34" s="100" t="s">
        <v>148</v>
      </c>
      <c r="G34" s="14"/>
      <c r="H34" s="14"/>
      <c r="I34" s="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10" customFormat="1" x14ac:dyDescent="0.3">
      <c r="A35" s="1"/>
      <c r="B35" s="7"/>
      <c r="C35" s="48"/>
      <c r="D35" s="48"/>
      <c r="E35" s="48"/>
      <c r="F35" s="46"/>
      <c r="G35" s="14"/>
      <c r="H35" s="14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10" customFormat="1" x14ac:dyDescent="0.3">
      <c r="A36" s="92" t="s">
        <v>120</v>
      </c>
      <c r="B36" s="49" t="s">
        <v>6</v>
      </c>
      <c r="C36" s="47"/>
      <c r="D36" s="47"/>
      <c r="E36" s="48"/>
      <c r="F36" s="48"/>
      <c r="G36" s="46"/>
      <c r="H36" s="46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10" customFormat="1" x14ac:dyDescent="0.3">
      <c r="A37" s="47"/>
      <c r="B37" s="47"/>
      <c r="C37" s="47"/>
      <c r="D37" s="47"/>
      <c r="E37" s="48"/>
      <c r="F37" s="48"/>
      <c r="G37" s="48"/>
      <c r="H37" s="48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10" customFormat="1" ht="20.100000000000001" customHeight="1" x14ac:dyDescent="0.3">
      <c r="A38" s="50" t="s">
        <v>7</v>
      </c>
      <c r="B38" s="47" t="s">
        <v>149</v>
      </c>
      <c r="C38" s="47"/>
      <c r="D38" s="47"/>
      <c r="E38" s="47"/>
      <c r="F38" s="47"/>
      <c r="G38" s="46"/>
      <c r="H38" s="46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10" customFormat="1" ht="20.100000000000001" customHeight="1" x14ac:dyDescent="0.3">
      <c r="A39" s="50" t="s">
        <v>43</v>
      </c>
      <c r="B39" s="47" t="s">
        <v>161</v>
      </c>
      <c r="C39" s="47"/>
      <c r="D39" s="47"/>
      <c r="E39" s="47"/>
      <c r="F39" s="47"/>
      <c r="G39" s="48"/>
      <c r="H39" s="48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10" customFormat="1" ht="20.100000000000001" customHeight="1" x14ac:dyDescent="0.3">
      <c r="A40" s="50" t="s">
        <v>8</v>
      </c>
      <c r="B40" s="47" t="s">
        <v>150</v>
      </c>
      <c r="C40" s="47"/>
      <c r="D40" s="47"/>
      <c r="E40" s="47"/>
      <c r="F40" s="47"/>
      <c r="G40" s="48"/>
      <c r="H40" s="48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10" customFormat="1" ht="20.100000000000001" customHeight="1" x14ac:dyDescent="0.3">
      <c r="A41" s="50" t="s">
        <v>9</v>
      </c>
      <c r="B41" s="47" t="s">
        <v>151</v>
      </c>
      <c r="C41" s="47"/>
      <c r="D41" s="47"/>
      <c r="E41" s="47"/>
      <c r="F41" s="47"/>
      <c r="G41" s="48"/>
      <c r="H41" s="48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10" customFormat="1" ht="20.100000000000001" customHeight="1" x14ac:dyDescent="0.3">
      <c r="A42" s="50" t="s">
        <v>10</v>
      </c>
      <c r="B42" s="47" t="s">
        <v>152</v>
      </c>
      <c r="C42" s="47"/>
      <c r="D42" s="47"/>
      <c r="E42" s="47"/>
      <c r="F42" s="47"/>
      <c r="G42" s="48"/>
      <c r="H42" s="48"/>
      <c r="I42" s="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0" customFormat="1" ht="20.100000000000001" customHeight="1" x14ac:dyDescent="0.3">
      <c r="A43" s="50" t="s">
        <v>11</v>
      </c>
      <c r="B43" s="47" t="s">
        <v>153</v>
      </c>
      <c r="C43" s="47"/>
      <c r="D43" s="47"/>
      <c r="E43" s="47"/>
      <c r="F43" s="47"/>
      <c r="G43" s="48"/>
      <c r="H43" s="48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10" customFormat="1" ht="20.100000000000001" customHeight="1" x14ac:dyDescent="0.3">
      <c r="A44" s="50" t="s">
        <v>154</v>
      </c>
      <c r="B44" s="47" t="s">
        <v>155</v>
      </c>
      <c r="C44" s="47"/>
      <c r="D44" s="47"/>
      <c r="E44" s="47"/>
      <c r="F44" s="47"/>
      <c r="G44" s="48"/>
      <c r="H44" s="48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10" customFormat="1" ht="20.100000000000001" customHeight="1" x14ac:dyDescent="0.3">
      <c r="A45" s="50" t="s">
        <v>156</v>
      </c>
      <c r="B45" s="47" t="s">
        <v>157</v>
      </c>
      <c r="C45" s="47"/>
      <c r="D45" s="47"/>
      <c r="E45" s="47"/>
      <c r="F45" s="47"/>
      <c r="G45" s="48"/>
      <c r="H45" s="48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10" customFormat="1" ht="20.100000000000001" customHeight="1" x14ac:dyDescent="0.3">
      <c r="A46" s="50" t="s">
        <v>158</v>
      </c>
      <c r="B46" s="47" t="s">
        <v>159</v>
      </c>
      <c r="C46" s="47"/>
      <c r="D46" s="47"/>
      <c r="E46" s="47"/>
      <c r="F46" s="47"/>
      <c r="G46" s="48"/>
      <c r="H46" s="48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10" customFormat="1" ht="20.100000000000001" customHeight="1" x14ac:dyDescent="0.3">
      <c r="A47" s="50"/>
      <c r="B47" s="47"/>
      <c r="C47" s="47"/>
      <c r="D47" s="47"/>
      <c r="E47" s="47"/>
      <c r="F47" s="47"/>
      <c r="G47" s="48"/>
      <c r="H47" s="48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10" customFormat="1" x14ac:dyDescent="0.3">
      <c r="A48" s="92" t="s">
        <v>97</v>
      </c>
      <c r="B48" s="49" t="s">
        <v>121</v>
      </c>
      <c r="C48" s="47"/>
      <c r="D48" s="47"/>
      <c r="E48" s="47"/>
      <c r="F48" s="48"/>
      <c r="G48" s="48"/>
      <c r="H48" s="48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0" customFormat="1" x14ac:dyDescent="0.3">
      <c r="A49" s="47"/>
      <c r="B49" s="47"/>
      <c r="C49" s="47"/>
      <c r="D49" s="47"/>
      <c r="E49" s="47"/>
      <c r="F49" s="48"/>
      <c r="G49" s="48"/>
      <c r="H49" s="48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10" customFormat="1" x14ac:dyDescent="0.3">
      <c r="A50" s="50" t="s">
        <v>52</v>
      </c>
      <c r="B50" s="51" t="s">
        <v>98</v>
      </c>
      <c r="C50" s="47"/>
      <c r="D50" s="47"/>
      <c r="E50" s="47"/>
      <c r="F50" s="48"/>
      <c r="G50" s="48"/>
      <c r="H50" s="48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0" customFormat="1" x14ac:dyDescent="0.3">
      <c r="A51" s="50" t="s">
        <v>66</v>
      </c>
      <c r="B51" s="51" t="s">
        <v>44</v>
      </c>
      <c r="C51" s="47"/>
      <c r="D51" s="47"/>
      <c r="E51" s="47"/>
      <c r="F51" s="48"/>
      <c r="G51" s="48"/>
      <c r="H51" s="48"/>
      <c r="I51" s="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0" customFormat="1" x14ac:dyDescent="0.3">
      <c r="A52" s="50"/>
      <c r="B52" s="51" t="s">
        <v>122</v>
      </c>
      <c r="C52" s="47"/>
      <c r="D52" s="47"/>
      <c r="E52" s="47"/>
      <c r="F52" s="48"/>
      <c r="G52" s="48"/>
      <c r="H52" s="48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0" customFormat="1" ht="20.100000000000001" customHeight="1" x14ac:dyDescent="0.3">
      <c r="A53" s="50"/>
      <c r="B53" s="51" t="s">
        <v>123</v>
      </c>
      <c r="C53" s="47"/>
      <c r="D53" s="47"/>
      <c r="E53" s="47"/>
      <c r="F53" s="48"/>
      <c r="G53" s="48"/>
      <c r="H53" s="48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0" customFormat="1" ht="20.100000000000001" customHeight="1" x14ac:dyDescent="0.3">
      <c r="A54" s="50"/>
      <c r="B54" s="51" t="s">
        <v>45</v>
      </c>
      <c r="C54" s="47"/>
      <c r="D54" s="47"/>
      <c r="E54" s="47"/>
      <c r="F54" s="48"/>
      <c r="G54" s="48"/>
      <c r="H54" s="48"/>
      <c r="I54" s="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0" customFormat="1" ht="20.100000000000001" customHeight="1" x14ac:dyDescent="0.3">
      <c r="A55" s="50"/>
      <c r="B55" s="51" t="s">
        <v>46</v>
      </c>
      <c r="C55" s="47"/>
      <c r="D55" s="47"/>
      <c r="E55" s="47"/>
      <c r="F55" s="48"/>
      <c r="G55" s="48"/>
      <c r="H55" s="48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0" customFormat="1" ht="20.100000000000001" customHeight="1" x14ac:dyDescent="0.3">
      <c r="A56" s="50"/>
      <c r="B56" s="51" t="s">
        <v>47</v>
      </c>
      <c r="C56" s="47"/>
      <c r="D56" s="47"/>
      <c r="E56" s="47"/>
      <c r="F56" s="48"/>
      <c r="G56" s="48"/>
      <c r="H56" s="48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0" customFormat="1" ht="20.100000000000001" customHeight="1" x14ac:dyDescent="0.3">
      <c r="A57" s="50"/>
      <c r="B57" s="51" t="s">
        <v>48</v>
      </c>
      <c r="C57" s="47"/>
      <c r="D57" s="47"/>
      <c r="E57" s="47"/>
      <c r="F57" s="48"/>
      <c r="G57" s="48"/>
      <c r="H57" s="48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0" customFormat="1" ht="20.100000000000001" customHeight="1" x14ac:dyDescent="0.3">
      <c r="A58" s="50" t="s">
        <v>53</v>
      </c>
      <c r="B58" s="51" t="s">
        <v>99</v>
      </c>
      <c r="C58" s="47"/>
      <c r="D58" s="47"/>
      <c r="E58" s="47"/>
      <c r="F58" s="48"/>
      <c r="G58" s="48"/>
      <c r="H58" s="48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" customFormat="1" ht="20.100000000000001" customHeight="1" x14ac:dyDescent="0.3">
      <c r="B59" s="51" t="s">
        <v>65</v>
      </c>
      <c r="C59" s="47"/>
      <c r="D59" s="47"/>
      <c r="E59" s="47"/>
      <c r="F59" s="47"/>
      <c r="G59" s="48"/>
      <c r="H59" s="48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0" customFormat="1" ht="20.100000000000001" customHeight="1" x14ac:dyDescent="0.3">
      <c r="B60" s="51" t="s">
        <v>100</v>
      </c>
      <c r="C60" s="47"/>
      <c r="D60" s="47"/>
      <c r="E60" s="47"/>
      <c r="F60" s="47"/>
      <c r="G60" s="48"/>
      <c r="H60" s="48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0" customFormat="1" ht="20.100000000000001" customHeight="1" x14ac:dyDescent="0.3">
      <c r="B61" s="51" t="s">
        <v>39</v>
      </c>
      <c r="C61" s="47"/>
      <c r="D61" s="47"/>
      <c r="E61" s="47"/>
      <c r="F61" s="47"/>
      <c r="G61" s="48"/>
      <c r="H61" s="48"/>
      <c r="I61" s="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" customFormat="1" ht="20.100000000000001" customHeight="1" x14ac:dyDescent="0.3">
      <c r="B62" s="51" t="s">
        <v>40</v>
      </c>
      <c r="C62" s="47"/>
      <c r="D62" s="47"/>
      <c r="E62" s="47"/>
      <c r="F62" s="47"/>
      <c r="G62" s="47"/>
      <c r="H62" s="47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0" customFormat="1" ht="20.100000000000001" customHeight="1" x14ac:dyDescent="0.3">
      <c r="B63" s="51" t="s">
        <v>64</v>
      </c>
      <c r="C63" s="47"/>
      <c r="D63" s="47"/>
      <c r="E63" s="47"/>
      <c r="F63" s="47"/>
      <c r="G63" s="47"/>
      <c r="H63" s="47"/>
      <c r="I63" s="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0" customFormat="1" ht="20.100000000000001" customHeight="1" x14ac:dyDescent="0.3">
      <c r="B64" s="51" t="s">
        <v>41</v>
      </c>
      <c r="C64" s="47"/>
      <c r="D64" s="47"/>
      <c r="E64" s="47"/>
      <c r="F64" s="47"/>
      <c r="G64" s="47"/>
      <c r="H64" s="47"/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0" customFormat="1" ht="20.100000000000001" customHeight="1" x14ac:dyDescent="0.45">
      <c r="B65" s="82"/>
      <c r="C65" s="82"/>
      <c r="D65" s="82"/>
      <c r="E65" s="82"/>
      <c r="F65" s="82"/>
      <c r="G65" s="47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0" customFormat="1" ht="20.100000000000001" customHeight="1" x14ac:dyDescent="0.3">
      <c r="A66" s="92" t="s">
        <v>91</v>
      </c>
      <c r="B66" s="49" t="s">
        <v>124</v>
      </c>
      <c r="C66" s="47"/>
      <c r="D66" s="47"/>
      <c r="E66" s="47"/>
      <c r="F66" s="47"/>
      <c r="G66" s="47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0" customFormat="1" ht="20.100000000000001" customHeight="1" x14ac:dyDescent="0.3">
      <c r="A67" s="47"/>
      <c r="B67" s="47"/>
      <c r="C67" s="47"/>
      <c r="D67" s="47"/>
      <c r="E67" s="47"/>
      <c r="F67" s="47"/>
      <c r="G67" s="47"/>
      <c r="H67" s="47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10" customFormat="1" ht="20.100000000000001" customHeight="1" x14ac:dyDescent="0.3">
      <c r="A68" s="52"/>
      <c r="B68" s="83" t="s">
        <v>212</v>
      </c>
      <c r="C68" s="52"/>
      <c r="D68" s="52"/>
      <c r="E68" s="52"/>
      <c r="F68" s="52"/>
      <c r="G68" s="52"/>
      <c r="H68" s="52"/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4" customFormat="1" x14ac:dyDescent="0.3"/>
    <row r="70" spans="1:26" s="4" customFormat="1" x14ac:dyDescent="0.3">
      <c r="A70" s="16"/>
    </row>
    <row r="71" spans="1:26" s="4" customFormat="1" x14ac:dyDescent="0.3">
      <c r="A71" s="16"/>
    </row>
    <row r="72" spans="1:26" s="4" customFormat="1" x14ac:dyDescent="0.45">
      <c r="A72" s="17"/>
    </row>
    <row r="73" spans="1:26" s="4" customFormat="1" x14ac:dyDescent="0.3"/>
    <row r="74" spans="1:26" s="4" customFormat="1" x14ac:dyDescent="0.3"/>
    <row r="75" spans="1:26" s="4" customFormat="1" x14ac:dyDescent="0.3"/>
    <row r="76" spans="1:26" s="4" customFormat="1" x14ac:dyDescent="0.3"/>
    <row r="77" spans="1:26" s="4" customFormat="1" x14ac:dyDescent="0.3">
      <c r="E77" s="15"/>
    </row>
    <row r="78" spans="1:26" s="4" customFormat="1" x14ac:dyDescent="0.3">
      <c r="E78" s="15"/>
    </row>
    <row r="79" spans="1:26" s="4" customFormat="1" x14ac:dyDescent="0.3"/>
    <row r="80" spans="1:26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pans="9:9" s="4" customFormat="1" x14ac:dyDescent="0.3"/>
    <row r="130" spans="9:9" s="4" customFormat="1" x14ac:dyDescent="0.3"/>
    <row r="131" spans="9:9" s="4" customFormat="1" x14ac:dyDescent="0.3"/>
    <row r="132" spans="9:9" s="4" customFormat="1" x14ac:dyDescent="0.3"/>
    <row r="133" spans="9:9" s="4" customFormat="1" x14ac:dyDescent="0.3"/>
    <row r="134" spans="9:9" s="4" customFormat="1" x14ac:dyDescent="0.3"/>
    <row r="135" spans="9:9" s="4" customFormat="1" x14ac:dyDescent="0.3"/>
    <row r="136" spans="9:9" s="4" customFormat="1" x14ac:dyDescent="0.3"/>
    <row r="137" spans="9:9" s="4" customFormat="1" x14ac:dyDescent="0.3"/>
    <row r="138" spans="9:9" s="4" customFormat="1" x14ac:dyDescent="0.3">
      <c r="I138" s="47"/>
    </row>
    <row r="139" spans="9:9" s="4" customFormat="1" x14ac:dyDescent="0.3">
      <c r="I139" s="47"/>
    </row>
    <row r="140" spans="9:9" s="4" customFormat="1" x14ac:dyDescent="0.3">
      <c r="I140" s="47"/>
    </row>
    <row r="141" spans="9:9" s="4" customFormat="1" x14ac:dyDescent="0.3">
      <c r="I141" s="47"/>
    </row>
    <row r="142" spans="9:9" s="4" customFormat="1" x14ac:dyDescent="0.3">
      <c r="I142" s="47"/>
    </row>
    <row r="143" spans="9:9" s="4" customFormat="1" x14ac:dyDescent="0.3">
      <c r="I143" s="47"/>
    </row>
    <row r="144" spans="9:9" s="4" customFormat="1" x14ac:dyDescent="0.3">
      <c r="I144" s="47"/>
    </row>
    <row r="145" spans="9:9" s="4" customFormat="1" x14ac:dyDescent="0.3">
      <c r="I145" s="47"/>
    </row>
    <row r="146" spans="9:9" s="4" customFormat="1" x14ac:dyDescent="0.3">
      <c r="I146" s="47"/>
    </row>
    <row r="147" spans="9:9" s="4" customFormat="1" x14ac:dyDescent="0.3">
      <c r="I147" s="47"/>
    </row>
    <row r="148" spans="9:9" s="4" customFormat="1" x14ac:dyDescent="0.3">
      <c r="I148" s="47"/>
    </row>
    <row r="149" spans="9:9" s="4" customFormat="1" x14ac:dyDescent="0.3">
      <c r="I149" s="47"/>
    </row>
    <row r="150" spans="9:9" s="4" customFormat="1" x14ac:dyDescent="0.3">
      <c r="I150" s="47"/>
    </row>
    <row r="151" spans="9:9" s="4" customFormat="1" x14ac:dyDescent="0.3">
      <c r="I151" s="47"/>
    </row>
    <row r="152" spans="9:9" s="4" customFormat="1" x14ac:dyDescent="0.3">
      <c r="I152" s="47"/>
    </row>
    <row r="153" spans="9:9" s="4" customFormat="1" x14ac:dyDescent="0.3">
      <c r="I153" s="47"/>
    </row>
    <row r="154" spans="9:9" s="4" customFormat="1" x14ac:dyDescent="0.3">
      <c r="I154" s="47"/>
    </row>
    <row r="155" spans="9:9" s="4" customFormat="1" x14ac:dyDescent="0.3">
      <c r="I155" s="47"/>
    </row>
    <row r="156" spans="9:9" s="4" customFormat="1" x14ac:dyDescent="0.3">
      <c r="I156" s="47"/>
    </row>
    <row r="157" spans="9:9" s="4" customFormat="1" x14ac:dyDescent="0.3">
      <c r="I157" s="47"/>
    </row>
    <row r="158" spans="9:9" s="4" customFormat="1" x14ac:dyDescent="0.3">
      <c r="I158" s="47"/>
    </row>
    <row r="159" spans="9:9" s="4" customFormat="1" x14ac:dyDescent="0.3">
      <c r="I159" s="47"/>
    </row>
    <row r="160" spans="9:9" s="4" customFormat="1" x14ac:dyDescent="0.3">
      <c r="I160" s="47"/>
    </row>
    <row r="161" spans="8:9" s="4" customFormat="1" x14ac:dyDescent="0.3">
      <c r="I161" s="47"/>
    </row>
    <row r="162" spans="8:9" s="4" customFormat="1" x14ac:dyDescent="0.3">
      <c r="I162" s="47"/>
    </row>
    <row r="163" spans="8:9" s="4" customFormat="1" x14ac:dyDescent="0.3">
      <c r="I163" s="47"/>
    </row>
    <row r="164" spans="8:9" s="4" customFormat="1" x14ac:dyDescent="0.3">
      <c r="I164" s="47"/>
    </row>
    <row r="165" spans="8:9" s="4" customFormat="1" x14ac:dyDescent="0.3">
      <c r="I165" s="47"/>
    </row>
    <row r="166" spans="8:9" s="4" customFormat="1" x14ac:dyDescent="0.3">
      <c r="I166" s="47"/>
    </row>
    <row r="167" spans="8:9" s="4" customFormat="1" x14ac:dyDescent="0.3">
      <c r="I167" s="47"/>
    </row>
    <row r="168" spans="8:9" s="4" customFormat="1" x14ac:dyDescent="0.3">
      <c r="I168" s="47"/>
    </row>
    <row r="169" spans="8:9" s="4" customFormat="1" x14ac:dyDescent="0.3">
      <c r="I169" s="47"/>
    </row>
    <row r="170" spans="8:9" s="4" customFormat="1" x14ac:dyDescent="0.3">
      <c r="I170" s="47"/>
    </row>
    <row r="171" spans="8:9" s="4" customFormat="1" x14ac:dyDescent="0.3">
      <c r="H171" s="10"/>
      <c r="I171" s="47"/>
    </row>
    <row r="172" spans="8:9" s="4" customFormat="1" x14ac:dyDescent="0.3">
      <c r="H172" s="10"/>
      <c r="I172" s="47"/>
    </row>
    <row r="173" spans="8:9" s="4" customFormat="1" x14ac:dyDescent="0.3">
      <c r="H173" s="10"/>
      <c r="I173" s="47"/>
    </row>
    <row r="174" spans="8:9" s="4" customFormat="1" x14ac:dyDescent="0.3">
      <c r="H174" s="10"/>
      <c r="I174" s="47"/>
    </row>
    <row r="175" spans="8:9" s="4" customFormat="1" x14ac:dyDescent="0.3">
      <c r="H175" s="10"/>
      <c r="I175" s="47"/>
    </row>
    <row r="176" spans="8:9" s="4" customFormat="1" x14ac:dyDescent="0.3">
      <c r="H176" s="10"/>
      <c r="I176" s="47"/>
    </row>
    <row r="177" spans="8:9" s="4" customFormat="1" x14ac:dyDescent="0.3">
      <c r="H177" s="10"/>
      <c r="I177" s="47"/>
    </row>
    <row r="178" spans="8:9" s="4" customFormat="1" x14ac:dyDescent="0.3">
      <c r="H178" s="10"/>
      <c r="I178" s="47"/>
    </row>
    <row r="179" spans="8:9" s="4" customFormat="1" x14ac:dyDescent="0.3">
      <c r="H179" s="10"/>
      <c r="I179" s="47"/>
    </row>
    <row r="180" spans="8:9" s="4" customFormat="1" x14ac:dyDescent="0.3">
      <c r="H180" s="10"/>
      <c r="I180" s="47"/>
    </row>
  </sheetData>
  <mergeCells count="2">
    <mergeCell ref="B17:C17"/>
    <mergeCell ref="B31:C31"/>
  </mergeCells>
  <phoneticPr fontId="5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U202"/>
  <sheetViews>
    <sheetView topLeftCell="A109" zoomScale="40" zoomScaleNormal="40" workbookViewId="0">
      <selection activeCell="G144" sqref="G144"/>
    </sheetView>
  </sheetViews>
  <sheetFormatPr defaultColWidth="9" defaultRowHeight="20.100000000000001" customHeight="1" x14ac:dyDescent="0.3"/>
  <cols>
    <col min="1" max="1" width="26.46484375" style="80" customWidth="1"/>
    <col min="2" max="2" width="23.86328125" style="80" customWidth="1"/>
    <col min="3" max="13" width="14.59765625" style="80" customWidth="1"/>
    <col min="14" max="14" width="22.3984375" style="80" customWidth="1"/>
    <col min="15" max="15" width="14.59765625" style="80" customWidth="1"/>
    <col min="16" max="16" width="20.1328125" style="80" customWidth="1"/>
    <col min="17" max="25" width="14.59765625" style="80" customWidth="1"/>
    <col min="26" max="26" width="9" style="5"/>
    <col min="27" max="30" width="9" style="10"/>
    <col min="31" max="47" width="9" style="4"/>
    <col min="48" max="16384" width="9" style="5"/>
  </cols>
  <sheetData>
    <row r="1" spans="1:47" ht="20.100000000000001" customHeight="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0"/>
    </row>
    <row r="2" spans="1:47" s="10" customFormat="1" ht="20.100000000000001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10" customFormat="1" ht="20.100000000000001" customHeight="1" x14ac:dyDescent="0.3">
      <c r="A3" s="54" t="s">
        <v>55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10" customFormat="1" ht="20.100000000000001" customHeight="1" x14ac:dyDescent="0.3">
      <c r="A4" s="56" t="s">
        <v>12</v>
      </c>
      <c r="B4" s="55" t="s">
        <v>56</v>
      </c>
      <c r="C4" s="55" t="s">
        <v>204</v>
      </c>
      <c r="D4" s="181" t="s">
        <v>57</v>
      </c>
      <c r="E4" s="182"/>
      <c r="F4" s="182"/>
      <c r="G4" s="182"/>
      <c r="H4" s="182"/>
      <c r="I4" s="182"/>
      <c r="J4" s="182"/>
      <c r="K4" s="182"/>
      <c r="L4" s="183"/>
      <c r="M4" s="55" t="s">
        <v>163</v>
      </c>
      <c r="N4" s="55"/>
      <c r="O4" s="55"/>
      <c r="P4" s="181"/>
      <c r="Q4" s="182"/>
      <c r="R4" s="182"/>
      <c r="S4" s="182"/>
      <c r="T4" s="182"/>
      <c r="U4" s="182"/>
      <c r="V4" s="182"/>
      <c r="W4" s="182"/>
      <c r="X4" s="183"/>
      <c r="Y4" s="5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10" customFormat="1" ht="20.100000000000001" customHeight="1" x14ac:dyDescent="0.3">
      <c r="A5" s="56" t="s">
        <v>13</v>
      </c>
      <c r="B5" s="55" t="s">
        <v>56</v>
      </c>
      <c r="C5" s="55"/>
      <c r="D5" s="184"/>
      <c r="E5" s="185"/>
      <c r="F5" s="185"/>
      <c r="G5" s="185"/>
      <c r="H5" s="185"/>
      <c r="I5" s="185"/>
      <c r="J5" s="185"/>
      <c r="K5" s="185"/>
      <c r="L5" s="186"/>
      <c r="M5" s="55" t="s">
        <v>163</v>
      </c>
      <c r="N5" s="55"/>
      <c r="O5" s="55"/>
      <c r="P5" s="184"/>
      <c r="Q5" s="185"/>
      <c r="R5" s="185"/>
      <c r="S5" s="185"/>
      <c r="T5" s="185"/>
      <c r="U5" s="185"/>
      <c r="V5" s="185"/>
      <c r="W5" s="185"/>
      <c r="X5" s="186"/>
      <c r="Y5" s="5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10" customFormat="1" ht="20.100000000000001" customHeight="1" x14ac:dyDescent="0.3">
      <c r="A6" s="56" t="s">
        <v>14</v>
      </c>
      <c r="B6" s="55" t="s">
        <v>56</v>
      </c>
      <c r="C6" s="57" t="s">
        <v>67</v>
      </c>
      <c r="D6" s="175" t="s">
        <v>57</v>
      </c>
      <c r="E6" s="176"/>
      <c r="F6" s="176"/>
      <c r="G6" s="176"/>
      <c r="H6" s="176"/>
      <c r="I6" s="176"/>
      <c r="J6" s="176"/>
      <c r="K6" s="176"/>
      <c r="L6" s="177"/>
      <c r="M6" s="55" t="s">
        <v>163</v>
      </c>
      <c r="N6" s="55"/>
      <c r="O6" s="57"/>
      <c r="P6" s="175"/>
      <c r="Q6" s="176"/>
      <c r="R6" s="176"/>
      <c r="S6" s="176"/>
      <c r="T6" s="176"/>
      <c r="U6" s="176"/>
      <c r="V6" s="176"/>
      <c r="W6" s="176"/>
      <c r="X6" s="177"/>
      <c r="Y6" s="5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0" customFormat="1" ht="20.100000000000001" customHeight="1" x14ac:dyDescent="0.3">
      <c r="A7" s="56" t="s">
        <v>15</v>
      </c>
      <c r="B7" s="55" t="s">
        <v>56</v>
      </c>
      <c r="C7" s="57"/>
      <c r="D7" s="178"/>
      <c r="E7" s="179"/>
      <c r="F7" s="179"/>
      <c r="G7" s="179"/>
      <c r="H7" s="179"/>
      <c r="I7" s="179"/>
      <c r="J7" s="179"/>
      <c r="K7" s="179"/>
      <c r="L7" s="180"/>
      <c r="M7" s="55" t="s">
        <v>163</v>
      </c>
      <c r="N7" s="55"/>
      <c r="O7" s="57"/>
      <c r="P7" s="178"/>
      <c r="Q7" s="179"/>
      <c r="R7" s="179"/>
      <c r="S7" s="179"/>
      <c r="T7" s="179"/>
      <c r="U7" s="179"/>
      <c r="V7" s="179"/>
      <c r="W7" s="179"/>
      <c r="X7" s="180"/>
      <c r="Y7" s="5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10" customFormat="1" ht="20.100000000000001" customHeight="1" x14ac:dyDescent="0.3">
      <c r="A8" s="56" t="s">
        <v>16</v>
      </c>
      <c r="B8" s="55" t="s">
        <v>56</v>
      </c>
      <c r="C8" s="55" t="s">
        <v>68</v>
      </c>
      <c r="D8" s="181" t="s">
        <v>57</v>
      </c>
      <c r="E8" s="182"/>
      <c r="F8" s="182"/>
      <c r="G8" s="182"/>
      <c r="H8" s="182"/>
      <c r="I8" s="182"/>
      <c r="J8" s="182"/>
      <c r="K8" s="182"/>
      <c r="L8" s="183"/>
      <c r="M8" s="55" t="s">
        <v>163</v>
      </c>
      <c r="N8" s="55"/>
      <c r="O8" s="55"/>
      <c r="P8" s="181"/>
      <c r="Q8" s="182"/>
      <c r="R8" s="182"/>
      <c r="S8" s="182"/>
      <c r="T8" s="182"/>
      <c r="U8" s="182"/>
      <c r="V8" s="182"/>
      <c r="W8" s="182"/>
      <c r="X8" s="183"/>
      <c r="Y8" s="5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10" customFormat="1" ht="20.100000000000001" customHeight="1" x14ac:dyDescent="0.3">
      <c r="A9" s="56" t="s">
        <v>17</v>
      </c>
      <c r="B9" s="55" t="s">
        <v>56</v>
      </c>
      <c r="C9" s="55"/>
      <c r="D9" s="184"/>
      <c r="E9" s="185"/>
      <c r="F9" s="185"/>
      <c r="G9" s="185"/>
      <c r="H9" s="185"/>
      <c r="I9" s="185"/>
      <c r="J9" s="185"/>
      <c r="K9" s="185"/>
      <c r="L9" s="186"/>
      <c r="M9" s="55" t="s">
        <v>163</v>
      </c>
      <c r="N9" s="55"/>
      <c r="O9" s="55"/>
      <c r="P9" s="184"/>
      <c r="Q9" s="185"/>
      <c r="R9" s="185"/>
      <c r="S9" s="185"/>
      <c r="T9" s="185"/>
      <c r="U9" s="185"/>
      <c r="V9" s="185"/>
      <c r="W9" s="185"/>
      <c r="X9" s="186"/>
      <c r="Y9" s="5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10" customFormat="1" ht="20.100000000000001" customHeight="1" x14ac:dyDescent="0.3">
      <c r="A10" s="56" t="s">
        <v>18</v>
      </c>
      <c r="B10" s="55" t="s">
        <v>56</v>
      </c>
      <c r="C10" s="57" t="s">
        <v>69</v>
      </c>
      <c r="D10" s="175" t="s">
        <v>57</v>
      </c>
      <c r="E10" s="176"/>
      <c r="F10" s="176"/>
      <c r="G10" s="176"/>
      <c r="H10" s="176"/>
      <c r="I10" s="176"/>
      <c r="J10" s="176"/>
      <c r="K10" s="176"/>
      <c r="L10" s="177"/>
      <c r="M10" s="55" t="s">
        <v>163</v>
      </c>
      <c r="N10" s="55"/>
      <c r="O10" s="57"/>
      <c r="P10" s="175"/>
      <c r="Q10" s="176"/>
      <c r="R10" s="176"/>
      <c r="S10" s="176"/>
      <c r="T10" s="176"/>
      <c r="U10" s="176"/>
      <c r="V10" s="176"/>
      <c r="W10" s="176"/>
      <c r="X10" s="177"/>
      <c r="Y10" s="5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10" customFormat="1" ht="20.100000000000001" customHeight="1" x14ac:dyDescent="0.3">
      <c r="A11" s="56" t="s">
        <v>19</v>
      </c>
      <c r="B11" s="55" t="s">
        <v>56</v>
      </c>
      <c r="C11" s="57"/>
      <c r="D11" s="178"/>
      <c r="E11" s="179"/>
      <c r="F11" s="179"/>
      <c r="G11" s="179"/>
      <c r="H11" s="179"/>
      <c r="I11" s="179"/>
      <c r="J11" s="179"/>
      <c r="K11" s="179"/>
      <c r="L11" s="180"/>
      <c r="M11" s="55" t="s">
        <v>163</v>
      </c>
      <c r="N11" s="55"/>
      <c r="O11" s="57"/>
      <c r="P11" s="178"/>
      <c r="Q11" s="179"/>
      <c r="R11" s="179"/>
      <c r="S11" s="179"/>
      <c r="T11" s="179"/>
      <c r="U11" s="179"/>
      <c r="V11" s="179"/>
      <c r="W11" s="179"/>
      <c r="X11" s="180"/>
      <c r="Y11" s="5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10" customFormat="1" ht="20.100000000000001" customHeight="1" x14ac:dyDescent="0.3">
      <c r="A12" s="56" t="s">
        <v>20</v>
      </c>
      <c r="B12" s="55" t="s">
        <v>56</v>
      </c>
      <c r="C12" s="55" t="s">
        <v>166</v>
      </c>
      <c r="D12" s="181" t="s">
        <v>57</v>
      </c>
      <c r="E12" s="182"/>
      <c r="F12" s="182"/>
      <c r="G12" s="182"/>
      <c r="H12" s="182"/>
      <c r="I12" s="182"/>
      <c r="J12" s="182"/>
      <c r="K12" s="182"/>
      <c r="L12" s="183"/>
      <c r="M12" s="55" t="s">
        <v>163</v>
      </c>
      <c r="N12" s="55"/>
      <c r="O12" s="55"/>
      <c r="P12" s="181"/>
      <c r="Q12" s="182"/>
      <c r="R12" s="182"/>
      <c r="S12" s="182"/>
      <c r="T12" s="182"/>
      <c r="U12" s="182"/>
      <c r="V12" s="182"/>
      <c r="W12" s="182"/>
      <c r="X12" s="183"/>
      <c r="Y12" s="5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10" customFormat="1" ht="20.100000000000001" customHeight="1" x14ac:dyDescent="0.3">
      <c r="A13" s="56" t="s">
        <v>21</v>
      </c>
      <c r="B13" s="55" t="s">
        <v>56</v>
      </c>
      <c r="C13" s="55"/>
      <c r="D13" s="184"/>
      <c r="E13" s="185"/>
      <c r="F13" s="185"/>
      <c r="G13" s="185"/>
      <c r="H13" s="185"/>
      <c r="I13" s="185"/>
      <c r="J13" s="185"/>
      <c r="K13" s="185"/>
      <c r="L13" s="186"/>
      <c r="M13" s="55" t="s">
        <v>163</v>
      </c>
      <c r="N13" s="55"/>
      <c r="O13" s="55"/>
      <c r="P13" s="184"/>
      <c r="Q13" s="185"/>
      <c r="R13" s="185"/>
      <c r="S13" s="185"/>
      <c r="T13" s="185"/>
      <c r="U13" s="185"/>
      <c r="V13" s="185"/>
      <c r="W13" s="185"/>
      <c r="X13" s="186"/>
      <c r="Y13" s="5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10" customFormat="1" ht="20.100000000000001" customHeight="1" x14ac:dyDescent="0.3">
      <c r="A14" s="56" t="s">
        <v>22</v>
      </c>
      <c r="B14" s="55" t="s">
        <v>56</v>
      </c>
      <c r="C14" s="57" t="s">
        <v>227</v>
      </c>
      <c r="D14" s="175" t="s">
        <v>57</v>
      </c>
      <c r="E14" s="176"/>
      <c r="F14" s="176"/>
      <c r="G14" s="176"/>
      <c r="H14" s="176"/>
      <c r="I14" s="176"/>
      <c r="J14" s="176"/>
      <c r="K14" s="176"/>
      <c r="L14" s="177"/>
      <c r="M14" s="55" t="s">
        <v>163</v>
      </c>
      <c r="N14" s="55"/>
      <c r="O14" s="57"/>
      <c r="P14" s="175"/>
      <c r="Q14" s="176"/>
      <c r="R14" s="176"/>
      <c r="S14" s="176"/>
      <c r="T14" s="176"/>
      <c r="U14" s="176"/>
      <c r="V14" s="176"/>
      <c r="W14" s="176"/>
      <c r="X14" s="177"/>
      <c r="Y14" s="5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10" customFormat="1" ht="20.100000000000001" customHeight="1" x14ac:dyDescent="0.3">
      <c r="A15" s="56" t="s">
        <v>23</v>
      </c>
      <c r="B15" s="55" t="s">
        <v>56</v>
      </c>
      <c r="C15" s="57"/>
      <c r="D15" s="178"/>
      <c r="E15" s="179"/>
      <c r="F15" s="179"/>
      <c r="G15" s="179"/>
      <c r="H15" s="179"/>
      <c r="I15" s="179"/>
      <c r="J15" s="179"/>
      <c r="K15" s="179"/>
      <c r="L15" s="180"/>
      <c r="M15" s="55" t="s">
        <v>163</v>
      </c>
      <c r="N15" s="55"/>
      <c r="O15" s="57"/>
      <c r="P15" s="178"/>
      <c r="Q15" s="179"/>
      <c r="R15" s="179"/>
      <c r="S15" s="179"/>
      <c r="T15" s="179"/>
      <c r="U15" s="179"/>
      <c r="V15" s="179"/>
      <c r="W15" s="179"/>
      <c r="X15" s="180"/>
      <c r="Y15" s="5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10" customFormat="1" ht="20.100000000000001" customHeight="1" x14ac:dyDescent="0.3">
      <c r="A16" s="56" t="s">
        <v>58</v>
      </c>
      <c r="B16" s="55"/>
      <c r="C16" s="55"/>
      <c r="D16" s="181"/>
      <c r="E16" s="182"/>
      <c r="F16" s="182"/>
      <c r="G16" s="182"/>
      <c r="H16" s="182"/>
      <c r="I16" s="182"/>
      <c r="J16" s="182"/>
      <c r="K16" s="182"/>
      <c r="L16" s="183"/>
      <c r="M16" s="55"/>
      <c r="N16" s="55"/>
      <c r="O16" s="55"/>
      <c r="P16" s="181"/>
      <c r="Q16" s="182"/>
      <c r="R16" s="182"/>
      <c r="S16" s="182"/>
      <c r="T16" s="182"/>
      <c r="U16" s="182"/>
      <c r="V16" s="182"/>
      <c r="W16" s="182"/>
      <c r="X16" s="183"/>
      <c r="Y16" s="5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10" customFormat="1" ht="20.100000000000001" customHeight="1" x14ac:dyDescent="0.3">
      <c r="A17" s="56" t="s">
        <v>24</v>
      </c>
      <c r="B17" s="55"/>
      <c r="C17" s="55"/>
      <c r="D17" s="184"/>
      <c r="E17" s="185"/>
      <c r="F17" s="185"/>
      <c r="G17" s="185"/>
      <c r="H17" s="185"/>
      <c r="I17" s="185"/>
      <c r="J17" s="185"/>
      <c r="K17" s="185"/>
      <c r="L17" s="186"/>
      <c r="M17" s="55"/>
      <c r="N17" s="55"/>
      <c r="O17" s="55"/>
      <c r="P17" s="184"/>
      <c r="Q17" s="185"/>
      <c r="R17" s="185"/>
      <c r="S17" s="185"/>
      <c r="T17" s="185"/>
      <c r="U17" s="185"/>
      <c r="V17" s="185"/>
      <c r="W17" s="185"/>
      <c r="X17" s="186"/>
      <c r="Y17" s="5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s="10" customFormat="1" ht="20.100000000000001" customHeight="1" x14ac:dyDescent="0.3">
      <c r="A18" s="56" t="s">
        <v>25</v>
      </c>
      <c r="B18" s="55"/>
      <c r="C18" s="57"/>
      <c r="D18" s="175"/>
      <c r="E18" s="176"/>
      <c r="F18" s="176"/>
      <c r="G18" s="176"/>
      <c r="H18" s="176"/>
      <c r="I18" s="176"/>
      <c r="J18" s="176"/>
      <c r="K18" s="176"/>
      <c r="L18" s="177"/>
      <c r="M18" s="55"/>
      <c r="N18" s="55"/>
      <c r="O18" s="57"/>
      <c r="P18" s="175"/>
      <c r="Q18" s="176"/>
      <c r="R18" s="176"/>
      <c r="S18" s="176"/>
      <c r="T18" s="176"/>
      <c r="U18" s="176"/>
      <c r="V18" s="176"/>
      <c r="W18" s="176"/>
      <c r="X18" s="177"/>
      <c r="Y18" s="5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10" customFormat="1" ht="20.100000000000001" customHeight="1" x14ac:dyDescent="0.3">
      <c r="A19" s="56" t="s">
        <v>26</v>
      </c>
      <c r="B19" s="55"/>
      <c r="C19" s="57"/>
      <c r="D19" s="178"/>
      <c r="E19" s="179"/>
      <c r="F19" s="179"/>
      <c r="G19" s="179"/>
      <c r="H19" s="179"/>
      <c r="I19" s="179"/>
      <c r="J19" s="179"/>
      <c r="K19" s="179"/>
      <c r="L19" s="180"/>
      <c r="M19" s="55"/>
      <c r="N19" s="55"/>
      <c r="O19" s="57"/>
      <c r="P19" s="178"/>
      <c r="Q19" s="179"/>
      <c r="R19" s="179"/>
      <c r="S19" s="179"/>
      <c r="T19" s="179"/>
      <c r="U19" s="179"/>
      <c r="V19" s="179"/>
      <c r="W19" s="179"/>
      <c r="X19" s="180"/>
      <c r="Y19" s="5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s="10" customFormat="1" ht="20.100000000000001" customHeight="1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10" customFormat="1" ht="20.100000000000001" customHeight="1" x14ac:dyDescent="0.3">
      <c r="A21" s="54" t="s">
        <v>27</v>
      </c>
      <c r="B21" s="58">
        <v>1</v>
      </c>
      <c r="C21" s="58">
        <v>2</v>
      </c>
      <c r="D21" s="58">
        <v>3</v>
      </c>
      <c r="E21" s="58">
        <v>4</v>
      </c>
      <c r="F21" s="58">
        <v>5</v>
      </c>
      <c r="G21" s="58">
        <v>6</v>
      </c>
      <c r="H21" s="58">
        <v>7</v>
      </c>
      <c r="I21" s="58">
        <v>8</v>
      </c>
      <c r="J21" s="58">
        <v>9</v>
      </c>
      <c r="K21" s="58">
        <v>10</v>
      </c>
      <c r="L21" s="58">
        <v>11</v>
      </c>
      <c r="M21" s="58">
        <v>12</v>
      </c>
      <c r="N21" s="58">
        <v>13</v>
      </c>
      <c r="O21" s="58">
        <v>14</v>
      </c>
      <c r="P21" s="58">
        <v>15</v>
      </c>
      <c r="Q21" s="58">
        <v>16</v>
      </c>
      <c r="R21" s="58">
        <v>17</v>
      </c>
      <c r="S21" s="58">
        <v>18</v>
      </c>
      <c r="T21" s="58">
        <v>19</v>
      </c>
      <c r="U21" s="58">
        <v>20</v>
      </c>
      <c r="V21" s="58">
        <v>21</v>
      </c>
      <c r="W21" s="58">
        <v>22</v>
      </c>
      <c r="X21" s="58">
        <v>23</v>
      </c>
      <c r="Y21" s="5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10" customFormat="1" ht="20.100000000000001" customHeight="1" x14ac:dyDescent="0.3">
      <c r="A22" s="59" t="s">
        <v>12</v>
      </c>
      <c r="B22" s="63">
        <v>4712</v>
      </c>
      <c r="C22" s="56">
        <v>5443</v>
      </c>
      <c r="D22" s="56">
        <v>7030</v>
      </c>
      <c r="E22" s="56">
        <v>9849</v>
      </c>
      <c r="F22" s="56">
        <v>12861</v>
      </c>
      <c r="G22" s="56">
        <v>21328</v>
      </c>
      <c r="H22" s="56">
        <v>37237</v>
      </c>
      <c r="I22" s="56">
        <v>49370</v>
      </c>
      <c r="J22" s="56">
        <v>58978</v>
      </c>
      <c r="K22" s="56">
        <v>24828</v>
      </c>
      <c r="L22" s="56">
        <v>64723</v>
      </c>
      <c r="M22" s="84">
        <v>61917</v>
      </c>
      <c r="N22" s="55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10" customFormat="1" ht="20.100000000000001" customHeight="1" x14ac:dyDescent="0.3">
      <c r="A23" s="59" t="s">
        <v>13</v>
      </c>
      <c r="B23" s="63">
        <v>4854</v>
      </c>
      <c r="C23" s="56">
        <v>5494</v>
      </c>
      <c r="D23" s="56">
        <v>7432</v>
      </c>
      <c r="E23" s="56">
        <v>9852</v>
      </c>
      <c r="F23" s="56">
        <v>13155</v>
      </c>
      <c r="G23" s="56">
        <v>20955</v>
      </c>
      <c r="H23" s="56">
        <v>36078</v>
      </c>
      <c r="I23" s="56">
        <v>52362</v>
      </c>
      <c r="J23" s="56">
        <v>61943</v>
      </c>
      <c r="K23" s="56">
        <v>64748</v>
      </c>
      <c r="L23" s="56">
        <v>67402</v>
      </c>
      <c r="M23" s="84">
        <v>62961</v>
      </c>
      <c r="N23" s="55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1:47" s="10" customFormat="1" ht="20.100000000000001" customHeight="1" x14ac:dyDescent="0.3">
      <c r="A24" s="59" t="s">
        <v>14</v>
      </c>
      <c r="B24" s="63">
        <v>4776</v>
      </c>
      <c r="C24" s="56">
        <v>12753</v>
      </c>
      <c r="D24" s="56">
        <v>12716</v>
      </c>
      <c r="E24" s="56">
        <v>19110</v>
      </c>
      <c r="F24" s="56">
        <v>32550</v>
      </c>
      <c r="G24" s="56">
        <v>48799</v>
      </c>
      <c r="H24" s="56">
        <v>55075</v>
      </c>
      <c r="I24" s="56">
        <v>61352</v>
      </c>
      <c r="J24" s="56">
        <v>60832</v>
      </c>
      <c r="K24" s="56">
        <v>67215</v>
      </c>
      <c r="L24" s="56">
        <v>66256</v>
      </c>
      <c r="M24" s="84">
        <v>59365</v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10" customFormat="1" ht="20.100000000000001" customHeight="1" x14ac:dyDescent="0.3">
      <c r="A25" s="59" t="s">
        <v>15</v>
      </c>
      <c r="B25" s="63">
        <v>4972</v>
      </c>
      <c r="C25" s="56">
        <v>13199</v>
      </c>
      <c r="D25" s="56">
        <v>12993</v>
      </c>
      <c r="E25" s="56">
        <v>20665</v>
      </c>
      <c r="F25" s="56">
        <v>33423</v>
      </c>
      <c r="G25" s="56">
        <v>49067</v>
      </c>
      <c r="H25" s="56">
        <v>61189</v>
      </c>
      <c r="I25" s="56">
        <v>65182</v>
      </c>
      <c r="J25" s="56">
        <v>62585</v>
      </c>
      <c r="K25" s="56">
        <v>63226</v>
      </c>
      <c r="L25" s="56">
        <v>66662</v>
      </c>
      <c r="M25" s="84">
        <v>63236</v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10" customFormat="1" ht="20.100000000000001" customHeight="1" x14ac:dyDescent="0.3">
      <c r="A26" s="59" t="s">
        <v>16</v>
      </c>
      <c r="B26" s="63">
        <v>4852</v>
      </c>
      <c r="C26" s="56">
        <v>13750</v>
      </c>
      <c r="D26" s="56">
        <v>24710</v>
      </c>
      <c r="E26" s="56">
        <v>40471</v>
      </c>
      <c r="F26" s="56">
        <v>53626</v>
      </c>
      <c r="G26" s="56">
        <v>64082</v>
      </c>
      <c r="H26" s="56">
        <v>63882</v>
      </c>
      <c r="I26" s="56">
        <v>62374</v>
      </c>
      <c r="J26" s="56">
        <v>64851</v>
      </c>
      <c r="K26" s="56">
        <v>65842</v>
      </c>
      <c r="L26" s="56">
        <v>65863</v>
      </c>
      <c r="M26" s="84">
        <v>62075</v>
      </c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10" customFormat="1" ht="20.100000000000001" customHeight="1" x14ac:dyDescent="0.3">
      <c r="A27" s="59" t="s">
        <v>17</v>
      </c>
      <c r="B27" s="63">
        <v>4839</v>
      </c>
      <c r="C27" s="56">
        <v>14208</v>
      </c>
      <c r="D27" s="56">
        <v>25394</v>
      </c>
      <c r="E27" s="56">
        <v>43828</v>
      </c>
      <c r="F27" s="56">
        <v>50943</v>
      </c>
      <c r="G27" s="56">
        <v>60651</v>
      </c>
      <c r="H27" s="56">
        <v>60580</v>
      </c>
      <c r="I27" s="56">
        <v>65985</v>
      </c>
      <c r="J27" s="56">
        <v>67612</v>
      </c>
      <c r="K27" s="56">
        <v>67840</v>
      </c>
      <c r="L27" s="56">
        <v>69944</v>
      </c>
      <c r="M27" s="84">
        <v>64076</v>
      </c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10" customFormat="1" ht="20.100000000000001" customHeight="1" x14ac:dyDescent="0.3">
      <c r="A28" s="59" t="s">
        <v>18</v>
      </c>
      <c r="B28" s="63">
        <v>4706</v>
      </c>
      <c r="C28" s="56">
        <v>6974</v>
      </c>
      <c r="D28" s="56">
        <v>9181</v>
      </c>
      <c r="E28" s="56">
        <v>11835</v>
      </c>
      <c r="F28" s="56">
        <v>18596</v>
      </c>
      <c r="G28" s="56">
        <v>33083</v>
      </c>
      <c r="H28" s="56">
        <v>4911</v>
      </c>
      <c r="I28" s="56">
        <v>60828</v>
      </c>
      <c r="J28" s="56">
        <v>68779</v>
      </c>
      <c r="K28" s="56">
        <v>68733</v>
      </c>
      <c r="L28" s="56">
        <v>69292</v>
      </c>
      <c r="M28" s="84">
        <v>63540</v>
      </c>
      <c r="N28" s="55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10" customFormat="1" ht="20.100000000000001" customHeight="1" x14ac:dyDescent="0.3">
      <c r="A29" s="59" t="s">
        <v>19</v>
      </c>
      <c r="B29" s="63">
        <v>4849</v>
      </c>
      <c r="C29" s="56">
        <v>6951</v>
      </c>
      <c r="D29" s="56">
        <v>8896</v>
      </c>
      <c r="E29" s="56">
        <v>11417</v>
      </c>
      <c r="F29" s="56">
        <v>19142</v>
      </c>
      <c r="G29" s="56">
        <v>32252</v>
      </c>
      <c r="H29" s="56">
        <v>49583</v>
      </c>
      <c r="I29" s="56">
        <v>5018</v>
      </c>
      <c r="J29" s="56">
        <v>61951</v>
      </c>
      <c r="K29" s="56">
        <v>67170</v>
      </c>
      <c r="L29" s="56">
        <v>68036</v>
      </c>
      <c r="M29" s="84">
        <v>62646</v>
      </c>
      <c r="N29" s="55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10" customFormat="1" ht="20.100000000000001" customHeight="1" x14ac:dyDescent="0.3">
      <c r="A30" s="59" t="s">
        <v>20</v>
      </c>
      <c r="B30" s="63">
        <v>4840</v>
      </c>
      <c r="C30" s="56">
        <v>15370</v>
      </c>
      <c r="D30" s="56">
        <v>34684</v>
      </c>
      <c r="E30" s="56">
        <v>23876</v>
      </c>
      <c r="F30" s="56">
        <v>30070</v>
      </c>
      <c r="G30" s="56">
        <v>46866</v>
      </c>
      <c r="H30" s="56">
        <v>53000</v>
      </c>
      <c r="I30" s="56">
        <v>61351</v>
      </c>
      <c r="J30" s="56">
        <v>67440</v>
      </c>
      <c r="K30" s="56">
        <v>5008</v>
      </c>
      <c r="L30" s="56">
        <v>69593</v>
      </c>
      <c r="M30" s="84">
        <v>59393</v>
      </c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10" customFormat="1" ht="20.100000000000001" customHeight="1" x14ac:dyDescent="0.3">
      <c r="A31" s="59" t="s">
        <v>21</v>
      </c>
      <c r="B31" s="63">
        <v>5173</v>
      </c>
      <c r="C31" s="56">
        <v>17457</v>
      </c>
      <c r="D31" s="56">
        <v>35293</v>
      </c>
      <c r="E31" s="56">
        <v>21418</v>
      </c>
      <c r="F31" s="56">
        <v>27398</v>
      </c>
      <c r="G31" s="56">
        <v>45802</v>
      </c>
      <c r="H31" s="56">
        <v>5071</v>
      </c>
      <c r="I31" s="56">
        <v>64058</v>
      </c>
      <c r="J31" s="56">
        <v>68138</v>
      </c>
      <c r="K31" s="56">
        <v>4984</v>
      </c>
      <c r="L31" s="56">
        <v>70549</v>
      </c>
      <c r="M31" s="84">
        <v>62755</v>
      </c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10" customFormat="1" ht="20.100000000000001" customHeight="1" x14ac:dyDescent="0.3">
      <c r="A32" s="59" t="s">
        <v>22</v>
      </c>
      <c r="B32" s="63">
        <v>5118</v>
      </c>
      <c r="C32" s="56">
        <v>7380</v>
      </c>
      <c r="D32" s="56">
        <v>9744</v>
      </c>
      <c r="E32" s="56">
        <v>12404</v>
      </c>
      <c r="F32" s="56">
        <v>19448</v>
      </c>
      <c r="G32" s="56">
        <v>34812</v>
      </c>
      <c r="H32" s="56">
        <v>50279</v>
      </c>
      <c r="I32" s="56">
        <v>60470</v>
      </c>
      <c r="J32" s="56">
        <v>67051</v>
      </c>
      <c r="K32" s="56">
        <v>68167</v>
      </c>
      <c r="L32" s="56">
        <v>4955</v>
      </c>
      <c r="M32" s="84">
        <v>62144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10" customFormat="1" ht="20.100000000000001" customHeight="1" x14ac:dyDescent="0.3">
      <c r="A33" s="59" t="s">
        <v>23</v>
      </c>
      <c r="B33" s="63">
        <v>5251</v>
      </c>
      <c r="C33" s="56">
        <v>7463</v>
      </c>
      <c r="D33" s="56">
        <v>10036</v>
      </c>
      <c r="E33" s="56">
        <v>5047</v>
      </c>
      <c r="F33" s="56">
        <v>22210</v>
      </c>
      <c r="G33" s="56">
        <v>36841</v>
      </c>
      <c r="H33" s="56">
        <v>5008</v>
      </c>
      <c r="I33" s="56">
        <v>61065</v>
      </c>
      <c r="J33" s="56">
        <v>67152</v>
      </c>
      <c r="K33" s="56">
        <v>65898</v>
      </c>
      <c r="L33" s="56">
        <v>69353</v>
      </c>
      <c r="M33" s="84">
        <v>61198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10" customFormat="1" ht="20.100000000000001" customHeight="1" x14ac:dyDescent="0.3">
      <c r="A34" s="59" t="s">
        <v>58</v>
      </c>
      <c r="B34" s="63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84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10" customFormat="1" ht="20.100000000000001" customHeight="1" x14ac:dyDescent="0.3">
      <c r="A35" s="59" t="s">
        <v>24</v>
      </c>
      <c r="B35" s="63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84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10" customFormat="1" ht="20.100000000000001" customHeight="1" x14ac:dyDescent="0.3">
      <c r="A36" s="59" t="s">
        <v>25</v>
      </c>
      <c r="B36" s="63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84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10" customFormat="1" ht="20.100000000000001" customHeight="1" x14ac:dyDescent="0.3">
      <c r="A37" s="59" t="s">
        <v>26</v>
      </c>
      <c r="B37" s="63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84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10" customFormat="1" ht="20.100000000000001" customHeight="1" x14ac:dyDescent="0.45">
      <c r="A38" s="60"/>
      <c r="B38" s="61"/>
      <c r="C38" s="87" t="s">
        <v>29</v>
      </c>
      <c r="D38" s="87" t="s">
        <v>30</v>
      </c>
      <c r="E38" s="87" t="s">
        <v>31</v>
      </c>
      <c r="F38" s="87" t="s">
        <v>101</v>
      </c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2"/>
      <c r="S38" s="61"/>
      <c r="T38" s="61"/>
      <c r="U38" s="61"/>
      <c r="V38" s="61"/>
      <c r="W38" s="53"/>
      <c r="X38" s="53"/>
      <c r="Y38" s="5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7" s="10" customFormat="1" ht="20.100000000000001" customHeight="1" x14ac:dyDescent="0.45">
      <c r="A39" s="63" t="s">
        <v>28</v>
      </c>
      <c r="B39" s="64">
        <f>AVERAGE(B22:B37)</f>
        <v>4911.833333333333</v>
      </c>
      <c r="C39" s="59">
        <f>STDEVP(B22:B37)</f>
        <v>171.13729056585601</v>
      </c>
      <c r="D39" s="65">
        <f>C39/B39</f>
        <v>3.4841835818096981E-2</v>
      </c>
      <c r="E39" s="66">
        <f>1-3*(C39+C40)/(B40-B39)</f>
        <v>0.91624159860629006</v>
      </c>
      <c r="F39" s="86">
        <f>B40/B39</f>
        <v>12.644735502697568</v>
      </c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2"/>
      <c r="S39" s="61"/>
      <c r="T39" s="61"/>
      <c r="U39" s="61"/>
      <c r="V39" s="61"/>
      <c r="W39" s="53"/>
      <c r="X39" s="53"/>
      <c r="Y39" s="5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7" s="10" customFormat="1" ht="20.100000000000001" customHeight="1" x14ac:dyDescent="0.45">
      <c r="A40" s="67" t="s">
        <v>164</v>
      </c>
      <c r="B40" s="68">
        <f>AVERAGE(M22:M37)</f>
        <v>62108.833333333336</v>
      </c>
      <c r="C40" s="59">
        <f>STDEVP(M22:M37)</f>
        <v>1425.7724709394865</v>
      </c>
      <c r="D40" s="65">
        <f>C40/B40</f>
        <v>2.2956033697935932E-2</v>
      </c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2"/>
      <c r="S40" s="61"/>
      <c r="T40" s="61"/>
      <c r="U40" s="61"/>
      <c r="V40" s="61"/>
      <c r="W40" s="53"/>
      <c r="X40" s="53"/>
      <c r="Y40" s="5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7" s="10" customFormat="1" ht="20.100000000000001" customHeigh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10" customFormat="1" ht="20.100000000000001" customHeight="1" x14ac:dyDescent="0.3">
      <c r="A42" s="54" t="s">
        <v>59</v>
      </c>
      <c r="B42" s="58">
        <v>1</v>
      </c>
      <c r="C42" s="58">
        <v>2</v>
      </c>
      <c r="D42" s="58">
        <v>3</v>
      </c>
      <c r="E42" s="58">
        <v>4</v>
      </c>
      <c r="F42" s="58">
        <v>5</v>
      </c>
      <c r="G42" s="58">
        <v>6</v>
      </c>
      <c r="H42" s="58">
        <v>7</v>
      </c>
      <c r="I42" s="58">
        <v>8</v>
      </c>
      <c r="J42" s="58">
        <v>9</v>
      </c>
      <c r="K42" s="58">
        <v>10</v>
      </c>
      <c r="L42" s="58">
        <v>11</v>
      </c>
      <c r="M42" s="58">
        <v>12</v>
      </c>
      <c r="N42" s="58">
        <v>13</v>
      </c>
      <c r="O42" s="58">
        <v>14</v>
      </c>
      <c r="P42" s="58">
        <v>15</v>
      </c>
      <c r="Q42" s="58">
        <v>16</v>
      </c>
      <c r="R42" s="58">
        <v>17</v>
      </c>
      <c r="S42" s="58">
        <v>18</v>
      </c>
      <c r="T42" s="58">
        <v>19</v>
      </c>
      <c r="U42" s="58">
        <v>20</v>
      </c>
      <c r="V42" s="58">
        <v>21</v>
      </c>
      <c r="W42" s="58">
        <v>22</v>
      </c>
      <c r="X42" s="58">
        <v>23</v>
      </c>
      <c r="Y42" s="5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10" customFormat="1" ht="20.100000000000001" customHeight="1" x14ac:dyDescent="0.3">
      <c r="A43" s="59" t="str">
        <f>'Assay summary'!C2</f>
        <v>HW350003A</v>
      </c>
      <c r="B43" s="58"/>
      <c r="C43" s="66">
        <f>($B$40-C22)/($B$40-$B$39)*100</f>
        <v>99.071338240350599</v>
      </c>
      <c r="D43" s="66">
        <f t="shared" ref="D43:L43" si="0">($B$40-D22)/($B$40-$B$39)*100</f>
        <v>96.296717193792219</v>
      </c>
      <c r="E43" s="66">
        <f t="shared" si="0"/>
        <v>91.368137023503564</v>
      </c>
      <c r="F43" s="66">
        <f t="shared" si="0"/>
        <v>86.102126568409759</v>
      </c>
      <c r="G43" s="66">
        <f t="shared" si="0"/>
        <v>71.298902623097945</v>
      </c>
      <c r="H43" s="66">
        <f t="shared" si="0"/>
        <v>43.484506763175226</v>
      </c>
      <c r="I43" s="66">
        <f t="shared" si="0"/>
        <v>22.271855750010204</v>
      </c>
      <c r="J43" s="66">
        <f t="shared" si="0"/>
        <v>5.4737719344254687</v>
      </c>
      <c r="K43" s="104" t="s">
        <v>217</v>
      </c>
      <c r="L43" s="66">
        <f t="shared" si="0"/>
        <v>-4.5704611547225626</v>
      </c>
      <c r="M43" s="66"/>
      <c r="N43" s="59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10" customFormat="1" ht="20.100000000000001" customHeight="1" x14ac:dyDescent="0.3">
      <c r="A44" s="59"/>
      <c r="B44" s="58"/>
      <c r="C44" s="66">
        <f t="shared" ref="C44:L44" si="1">($B$40-C23)/($B$40-$B$39)*100</f>
        <v>98.982172724676715</v>
      </c>
      <c r="D44" s="66">
        <f t="shared" si="1"/>
        <v>95.593883129068544</v>
      </c>
      <c r="E44" s="66">
        <f t="shared" si="1"/>
        <v>91.362891993169811</v>
      </c>
      <c r="F44" s="66">
        <f t="shared" si="1"/>
        <v>85.588113595701415</v>
      </c>
      <c r="G44" s="66">
        <f t="shared" si="1"/>
        <v>71.951034727928615</v>
      </c>
      <c r="H44" s="66">
        <f t="shared" si="1"/>
        <v>45.510836815450702</v>
      </c>
      <c r="I44" s="66">
        <f t="shared" si="1"/>
        <v>17.04081216380813</v>
      </c>
      <c r="J44" s="66">
        <f t="shared" si="1"/>
        <v>0.28993362122722477</v>
      </c>
      <c r="K44" s="66">
        <f t="shared" si="1"/>
        <v>-4.6141697408372195</v>
      </c>
      <c r="L44" s="66">
        <f t="shared" si="1"/>
        <v>-9.2542732427691377</v>
      </c>
      <c r="M44" s="66"/>
      <c r="N44" s="59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10" customFormat="1" ht="20.100000000000001" customHeight="1" x14ac:dyDescent="0.3">
      <c r="A45" s="59" t="str">
        <f>'Assay summary'!C3</f>
        <v>HW356058</v>
      </c>
      <c r="B45" s="58"/>
      <c r="C45" s="66">
        <f t="shared" ref="C45:L45" si="2">($B$40-C24)/($B$40-$B$39)*100</f>
        <v>86.29094766042509</v>
      </c>
      <c r="D45" s="66">
        <f t="shared" si="2"/>
        <v>86.35563636787478</v>
      </c>
      <c r="E45" s="66">
        <f t="shared" si="2"/>
        <v>75.176728383190266</v>
      </c>
      <c r="F45" s="66">
        <f t="shared" si="2"/>
        <v>51.678992487951007</v>
      </c>
      <c r="G45" s="66">
        <f t="shared" si="2"/>
        <v>23.270159856868954</v>
      </c>
      <c r="H45" s="66">
        <f t="shared" si="2"/>
        <v>12.29755639864562</v>
      </c>
      <c r="I45" s="66">
        <f t="shared" si="2"/>
        <v>1.3232045969777011</v>
      </c>
      <c r="J45" s="66">
        <f t="shared" si="2"/>
        <v>2.2323431881625533</v>
      </c>
      <c r="K45" s="66">
        <f t="shared" si="2"/>
        <v>-8.9273330186315079</v>
      </c>
      <c r="L45" s="66">
        <f t="shared" si="2"/>
        <v>-7.2506716552732913</v>
      </c>
      <c r="M45" s="66"/>
      <c r="N45" s="5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10" customFormat="1" ht="20.100000000000001" customHeight="1" x14ac:dyDescent="0.3">
      <c r="A46" s="59"/>
      <c r="B46" s="58"/>
      <c r="C46" s="66">
        <f t="shared" ref="C46:L46" si="3">($B$40-C25)/($B$40-$B$39)*100</f>
        <v>85.511186484139614</v>
      </c>
      <c r="D46" s="66">
        <f t="shared" si="3"/>
        <v>85.871345233724384</v>
      </c>
      <c r="E46" s="66">
        <f t="shared" si="3"/>
        <v>72.45805432685863</v>
      </c>
      <c r="F46" s="66">
        <f t="shared" si="3"/>
        <v>50.152688660827202</v>
      </c>
      <c r="G46" s="66">
        <f t="shared" si="3"/>
        <v>22.801603813719836</v>
      </c>
      <c r="H46" s="66">
        <f t="shared" si="3"/>
        <v>1.6081845784452609</v>
      </c>
      <c r="I46" s="66">
        <f t="shared" si="3"/>
        <v>-5.3729507957876539</v>
      </c>
      <c r="J46" s="66">
        <f t="shared" si="3"/>
        <v>-0.83250287019715064</v>
      </c>
      <c r="K46" s="66">
        <f t="shared" si="3"/>
        <v>-1.9531910181769399</v>
      </c>
      <c r="L46" s="66">
        <f t="shared" si="3"/>
        <v>-7.9604990937753097</v>
      </c>
      <c r="M46" s="66"/>
      <c r="N46" s="5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10" customFormat="1" ht="20.100000000000001" customHeight="1" x14ac:dyDescent="0.3">
      <c r="A47" s="59" t="str">
        <f>'Assay summary'!C4</f>
        <v>HW356035</v>
      </c>
      <c r="B47" s="58"/>
      <c r="C47" s="66">
        <f t="shared" ref="C47:L47" si="4">($B$40-C26)/($B$40-$B$39)*100</f>
        <v>84.547849246172589</v>
      </c>
      <c r="D47" s="66">
        <f t="shared" si="4"/>
        <v>65.386005093507237</v>
      </c>
      <c r="E47" s="66">
        <f t="shared" si="4"/>
        <v>37.830364063383279</v>
      </c>
      <c r="F47" s="66">
        <f t="shared" si="4"/>
        <v>14.830906049851103</v>
      </c>
      <c r="G47" s="66">
        <f t="shared" si="4"/>
        <v>-3.4497730067427734</v>
      </c>
      <c r="H47" s="66">
        <f t="shared" si="4"/>
        <v>-3.1001043178255228</v>
      </c>
      <c r="I47" s="66">
        <f t="shared" si="4"/>
        <v>-0.46360240338945097</v>
      </c>
      <c r="J47" s="66">
        <f t="shared" si="4"/>
        <v>-4.7942491156296034</v>
      </c>
      <c r="K47" s="66">
        <f t="shared" si="4"/>
        <v>-6.5268574692145824</v>
      </c>
      <c r="L47" s="66">
        <f t="shared" si="4"/>
        <v>-6.5635726815508928</v>
      </c>
      <c r="M47" s="66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10" customFormat="1" ht="20.100000000000001" customHeight="1" x14ac:dyDescent="0.3">
      <c r="A48" s="59"/>
      <c r="B48" s="58"/>
      <c r="C48" s="66">
        <f t="shared" ref="C48:L48" si="5">($B$40-C27)/($B$40-$B$39)*100</f>
        <v>83.747107948552085</v>
      </c>
      <c r="D48" s="66">
        <f t="shared" si="5"/>
        <v>64.190138177410233</v>
      </c>
      <c r="E48" s="66">
        <f t="shared" si="5"/>
        <v>31.961175119907224</v>
      </c>
      <c r="F48" s="66">
        <f t="shared" si="5"/>
        <v>19.521711511676024</v>
      </c>
      <c r="G48" s="66">
        <f t="shared" si="5"/>
        <v>2.5487933516326655</v>
      </c>
      <c r="H48" s="66">
        <f t="shared" si="5"/>
        <v>2.6729257361982897</v>
      </c>
      <c r="I48" s="66">
        <f t="shared" si="5"/>
        <v>-6.7768705817904156</v>
      </c>
      <c r="J48" s="66">
        <f t="shared" si="5"/>
        <v>-9.621425366132252</v>
      </c>
      <c r="K48" s="66">
        <f t="shared" si="5"/>
        <v>-10.020047671497919</v>
      </c>
      <c r="L48" s="66">
        <f t="shared" si="5"/>
        <v>-13.698562278907398</v>
      </c>
      <c r="M48" s="66"/>
      <c r="N48" s="5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10" customFormat="1" ht="20.100000000000001" customHeight="1" x14ac:dyDescent="0.3">
      <c r="A49" s="59" t="str">
        <f>'Assay summary'!C5</f>
        <v>HW356057</v>
      </c>
      <c r="B49" s="58"/>
      <c r="C49" s="66">
        <f t="shared" ref="C49:L49" si="6">($B$40-C28)/($B$40-$B$39)*100</f>
        <v>96.394624426689049</v>
      </c>
      <c r="D49" s="66">
        <f t="shared" si="6"/>
        <v>92.536030444487182</v>
      </c>
      <c r="E49" s="66">
        <f t="shared" si="6"/>
        <v>87.895926942555263</v>
      </c>
      <c r="F49" s="66">
        <f t="shared" si="6"/>
        <v>76.075376913707601</v>
      </c>
      <c r="G49" s="66">
        <f t="shared" si="6"/>
        <v>50.747125431986525</v>
      </c>
      <c r="H49" s="104" t="s">
        <v>216</v>
      </c>
      <c r="I49" s="66">
        <f t="shared" si="6"/>
        <v>2.2393365619408985</v>
      </c>
      <c r="J49" s="66">
        <f t="shared" si="6"/>
        <v>-11.661742165964412</v>
      </c>
      <c r="K49" s="66">
        <f t="shared" si="6"/>
        <v>-11.581318367513443</v>
      </c>
      <c r="L49" s="66">
        <f t="shared" si="6"/>
        <v>-12.558642353037161</v>
      </c>
      <c r="M49" s="66"/>
      <c r="N49" s="5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s="10" customFormat="1" ht="20.100000000000001" customHeight="1" x14ac:dyDescent="0.3">
      <c r="A50" s="59"/>
      <c r="B50" s="58"/>
      <c r="C50" s="66">
        <f t="shared" ref="C50:L50" si="7">($B$40-C29)/($B$40-$B$39)*100</f>
        <v>96.434836325914532</v>
      </c>
      <c r="D50" s="66">
        <f t="shared" si="7"/>
        <v>93.034308326194264</v>
      </c>
      <c r="E50" s="66">
        <f t="shared" si="7"/>
        <v>88.626734502392324</v>
      </c>
      <c r="F50" s="66">
        <f t="shared" si="7"/>
        <v>75.120781392963508</v>
      </c>
      <c r="G50" s="66">
        <f t="shared" si="7"/>
        <v>52.199998834437707</v>
      </c>
      <c r="H50" s="66">
        <f t="shared" si="7"/>
        <v>21.89945859631333</v>
      </c>
      <c r="I50" s="104" t="s">
        <v>214</v>
      </c>
      <c r="J50" s="66">
        <f t="shared" si="7"/>
        <v>0.27594687367053478</v>
      </c>
      <c r="K50" s="66">
        <f t="shared" si="7"/>
        <v>-8.8486575636251263</v>
      </c>
      <c r="L50" s="66">
        <f t="shared" si="7"/>
        <v>-10.362722986636824</v>
      </c>
      <c r="M50" s="66"/>
      <c r="N50" s="59"/>
      <c r="O50" s="66"/>
      <c r="P50" s="66"/>
      <c r="Q50" s="66"/>
      <c r="R50" s="66"/>
      <c r="S50" s="66"/>
      <c r="T50" s="66"/>
      <c r="U50" s="66"/>
      <c r="V50" s="66"/>
      <c r="W50" s="66"/>
      <c r="X50" s="104"/>
      <c r="Y50" s="6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s="10" customFormat="1" ht="20.100000000000001" customHeight="1" x14ac:dyDescent="0.3">
      <c r="A51" s="59" t="str">
        <f>'Assay summary'!C6</f>
        <v>HW356061</v>
      </c>
      <c r="B51" s="58"/>
      <c r="C51" s="66">
        <f t="shared" ref="C51:L51" si="8">($B$40-C30)/($B$40-$B$39)*100</f>
        <v>81.715532865942848</v>
      </c>
      <c r="D51" s="66">
        <f t="shared" si="8"/>
        <v>47.948027577203938</v>
      </c>
      <c r="E51" s="66">
        <f t="shared" si="8"/>
        <v>66.844123526292179</v>
      </c>
      <c r="F51" s="66">
        <f t="shared" si="8"/>
        <v>56.01488423052492</v>
      </c>
      <c r="G51" s="66">
        <f t="shared" si="8"/>
        <v>26.649707735254186</v>
      </c>
      <c r="H51" s="66">
        <f t="shared" si="8"/>
        <v>15.9253690461621</v>
      </c>
      <c r="I51" s="66">
        <f t="shared" si="8"/>
        <v>1.3249529404222875</v>
      </c>
      <c r="J51" s="66">
        <f t="shared" si="8"/>
        <v>-9.3207102936634154</v>
      </c>
      <c r="K51" s="66">
        <f t="shared" si="8"/>
        <v>99.831867638745635</v>
      </c>
      <c r="L51" s="66">
        <f t="shared" si="8"/>
        <v>-13.084893729857622</v>
      </c>
      <c r="M51" s="66"/>
      <c r="N51" s="5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s="10" customFormat="1" ht="20.100000000000001" customHeight="1" x14ac:dyDescent="0.3">
      <c r="A52" s="59"/>
      <c r="B52" s="58"/>
      <c r="C52" s="66">
        <f t="shared" ref="C52:L52" si="9">($B$40-C31)/($B$40-$B$39)*100</f>
        <v>78.066740097091341</v>
      </c>
      <c r="D52" s="66">
        <f t="shared" si="9"/>
        <v>46.883286419450911</v>
      </c>
      <c r="E52" s="66">
        <f t="shared" si="9"/>
        <v>71.141551713085192</v>
      </c>
      <c r="F52" s="66">
        <f t="shared" si="9"/>
        <v>60.686457914459389</v>
      </c>
      <c r="G52" s="66">
        <f t="shared" si="9"/>
        <v>28.50994516029396</v>
      </c>
      <c r="H52" s="104" t="s">
        <v>215</v>
      </c>
      <c r="I52" s="66">
        <f t="shared" si="9"/>
        <v>-3.4078127640727032</v>
      </c>
      <c r="J52" s="66">
        <f t="shared" si="9"/>
        <v>-10.541054017984623</v>
      </c>
      <c r="K52" s="66">
        <f t="shared" si="9"/>
        <v>99.873827881415707</v>
      </c>
      <c r="L52" s="66">
        <f t="shared" si="9"/>
        <v>-14.756310062882081</v>
      </c>
      <c r="M52" s="66"/>
      <c r="N52" s="5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s="10" customFormat="1" ht="20.100000000000001" customHeight="1" x14ac:dyDescent="0.3">
      <c r="A53" s="59" t="str">
        <f>'Assay summary'!C7</f>
        <v>HW356064</v>
      </c>
      <c r="B53" s="58"/>
      <c r="C53" s="66">
        <f t="shared" ref="C53:K53" si="10">($B$40-C32)/($B$40-$B$39)*100</f>
        <v>95.684796988187031</v>
      </c>
      <c r="D53" s="66">
        <f t="shared" si="10"/>
        <v>91.551713085185128</v>
      </c>
      <c r="E53" s="66">
        <f t="shared" si="10"/>
        <v>86.901119522585688</v>
      </c>
      <c r="F53" s="66">
        <f t="shared" si="10"/>
        <v>74.585788298920107</v>
      </c>
      <c r="G53" s="66">
        <f t="shared" si="10"/>
        <v>47.724239616296899</v>
      </c>
      <c r="H53" s="66">
        <f t="shared" si="10"/>
        <v>20.682611558881298</v>
      </c>
      <c r="I53" s="66">
        <f t="shared" si="10"/>
        <v>2.8652435151027777</v>
      </c>
      <c r="J53" s="66">
        <f t="shared" si="10"/>
        <v>-8.6406046937193626</v>
      </c>
      <c r="K53" s="66">
        <f t="shared" si="10"/>
        <v>-10.591755977877623</v>
      </c>
      <c r="L53" s="104" t="s">
        <v>213</v>
      </c>
      <c r="M53" s="66"/>
      <c r="N53" s="5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s="10" customFormat="1" ht="20.100000000000001" customHeight="1" x14ac:dyDescent="0.3">
      <c r="A54" s="59"/>
      <c r="B54" s="58"/>
      <c r="C54" s="66">
        <f t="shared" ref="C54:L54" si="11">($B$40-C33)/($B$40-$B$39)*100</f>
        <v>95.539684482286376</v>
      </c>
      <c r="D54" s="66">
        <f t="shared" si="11"/>
        <v>91.041196799365949</v>
      </c>
      <c r="E54" s="66">
        <f t="shared" si="11"/>
        <v>99.763682244406766</v>
      </c>
      <c r="F54" s="66">
        <f t="shared" si="11"/>
        <v>69.756863704972872</v>
      </c>
      <c r="G54" s="66">
        <f t="shared" si="11"/>
        <v>44.176850767231386</v>
      </c>
      <c r="H54" s="104" t="s">
        <v>214</v>
      </c>
      <c r="I54" s="66">
        <f t="shared" si="11"/>
        <v>1.8249791655739562</v>
      </c>
      <c r="J54" s="66">
        <f t="shared" si="11"/>
        <v>-8.8171873816225759</v>
      </c>
      <c r="K54" s="66">
        <f t="shared" si="11"/>
        <v>-6.6247647021114116</v>
      </c>
      <c r="L54" s="66">
        <f t="shared" si="11"/>
        <v>-12.665291303156923</v>
      </c>
      <c r="M54" s="66"/>
      <c r="N54" s="5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s="10" customFormat="1" ht="20.100000000000001" customHeight="1" x14ac:dyDescent="0.3">
      <c r="A55" s="59"/>
      <c r="B55" s="58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5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10" customFormat="1" ht="20.100000000000001" customHeight="1" x14ac:dyDescent="0.3">
      <c r="A56" s="53"/>
      <c r="B56" s="58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5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10" customFormat="1" ht="20.100000000000001" customHeight="1" x14ac:dyDescent="0.3">
      <c r="A57" s="59"/>
      <c r="B57" s="58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5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s="10" customFormat="1" ht="20.100000000000001" customHeight="1" x14ac:dyDescent="0.3">
      <c r="A58" s="59"/>
      <c r="B58" s="58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5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s="10" customFormat="1" ht="20.100000000000001" customHeight="1" x14ac:dyDescent="0.3">
      <c r="A59" s="60"/>
      <c r="B59" s="6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1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10" customFormat="1" ht="20.100000000000001" customHeight="1" x14ac:dyDescent="0.3">
      <c r="A60" s="53"/>
      <c r="B60" s="187" t="str">
        <f>B61&amp;" in "&amp;'Assay summary'!$B$2</f>
        <v>HW350003A in WRN(517-1238) in FI assay_ATP preincubation</v>
      </c>
      <c r="C60" s="188"/>
      <c r="D60" s="188"/>
      <c r="E60" s="188"/>
      <c r="F60" s="189"/>
      <c r="G60" s="61"/>
      <c r="H60" s="61"/>
      <c r="I60" s="61"/>
      <c r="J60" s="61"/>
      <c r="K60" s="53"/>
      <c r="L60" s="53"/>
      <c r="M60" s="53"/>
      <c r="N60" s="53"/>
      <c r="O60" s="53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10" customFormat="1" ht="20.100000000000001" customHeight="1" x14ac:dyDescent="0.3">
      <c r="A61" s="53"/>
      <c r="B61" s="70" t="str">
        <f>'Assay summary'!C2</f>
        <v>HW350003A</v>
      </c>
      <c r="C61" s="71"/>
      <c r="D61" s="72" t="s">
        <v>32</v>
      </c>
      <c r="E61" s="72"/>
      <c r="F61" s="73"/>
      <c r="G61" s="61"/>
      <c r="H61" s="61"/>
      <c r="I61" s="61"/>
      <c r="J61" s="61"/>
      <c r="K61" s="53" t="str">
        <f ca="1">[1]!xf4_FitData("",[1]!xf4_SetModel("205"),[1]!xf4_SetParameters(0,FALSE,TRUE,100,FALSE,TRUE,1,FALSE,TRUE,0.1,FALSE,TRUE),[1]!xf4_SetData(B62,B63:B72,D61,E63:E72))</f>
        <v>#Ok</v>
      </c>
      <c r="L61" s="53"/>
      <c r="M61" s="53"/>
      <c r="N61" s="53"/>
      <c r="O61" s="53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10" customFormat="1" ht="20.100000000000001" customHeight="1" x14ac:dyDescent="0.3">
      <c r="A62" s="53"/>
      <c r="B62" s="74" t="s">
        <v>38</v>
      </c>
      <c r="C62" s="75" t="s">
        <v>33</v>
      </c>
      <c r="D62" s="75" t="s">
        <v>34</v>
      </c>
      <c r="E62" s="75" t="s">
        <v>35</v>
      </c>
      <c r="F62" s="75" t="s">
        <v>29</v>
      </c>
      <c r="G62" s="74" t="s">
        <v>36</v>
      </c>
      <c r="H62" s="74" t="s">
        <v>93</v>
      </c>
      <c r="I62" s="74" t="s">
        <v>88</v>
      </c>
      <c r="J62" s="74" t="s">
        <v>37</v>
      </c>
      <c r="K62" s="53" t="str">
        <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f>
        <v>#Ok</v>
      </c>
      <c r="L62" s="53"/>
      <c r="M62" s="53"/>
      <c r="N62" s="53"/>
      <c r="O62" s="53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10" customFormat="1" ht="20.100000000000001" customHeight="1" x14ac:dyDescent="0.3">
      <c r="A63" s="53"/>
      <c r="B63" s="76">
        <f ca="1">OFFSET(INDEX('Assay protocol'!C:C,MATCH(B61,'Assay protocol'!C:C,0)),0,2)</f>
        <v>10000</v>
      </c>
      <c r="C63" s="66">
        <f ca="1">OFFSET(INDEX(A:A,MATCH(B61,A:A,0)),0,2)</f>
        <v>99.071338240350599</v>
      </c>
      <c r="D63" s="66">
        <f ca="1">OFFSET(INDEX(A:A,MATCH(B61,A:A,0)),1,2)</f>
        <v>98.982172724676715</v>
      </c>
      <c r="E63" s="66">
        <f ca="1">AVERAGE(C63:D63)</f>
        <v>99.026755482513664</v>
      </c>
      <c r="F63" s="66">
        <f ca="1">STDEV(C63:D63)</f>
        <v>6.3049540780998434E-2</v>
      </c>
      <c r="G63" s="77">
        <v>-9.0437623659273729</v>
      </c>
      <c r="H63" s="85">
        <v>97.823728432455383</v>
      </c>
      <c r="I63" s="85">
        <v>40.062010872815243</v>
      </c>
      <c r="J63" s="77">
        <v>0.94346586196323201</v>
      </c>
      <c r="K63" s="53" t="str">
        <f ca="1">IF(I63&lt;B63,I62&amp;"="&amp;ROUND(I63,1)&amp;"nM",I62&amp;"&gt;"&amp;B63&amp;"nM")</f>
        <v>IC50=40.1nM</v>
      </c>
      <c r="L63" s="53"/>
      <c r="M63" s="53"/>
      <c r="N63" s="53"/>
      <c r="O63" s="53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10" customFormat="1" ht="20.100000000000001" customHeight="1" x14ac:dyDescent="0.3">
      <c r="A64" s="53"/>
      <c r="B64" s="76">
        <f ca="1">B63/OFFSET(INDEX('Assay protocol'!C:C,MATCH(B61,'Assay protocol'!C:C,0)),0,3)</f>
        <v>3333.3333333333335</v>
      </c>
      <c r="C64" s="66">
        <f ca="1">OFFSET(INDEX(A:A,MATCH(B61,A:A,0)),0,3)</f>
        <v>96.296717193792219</v>
      </c>
      <c r="D64" s="66">
        <f ca="1">OFFSET(INDEX(A:A,MATCH(B61,A:A,0)),1,3)</f>
        <v>95.593883129068544</v>
      </c>
      <c r="E64" s="66">
        <f ca="1">AVERAGE(C64:D64)</f>
        <v>95.945300161430382</v>
      </c>
      <c r="F64" s="66">
        <f t="shared" ref="F64:F72" ca="1" si="12">STDEV(C64:D64)</f>
        <v>0.49697873321501518</v>
      </c>
      <c r="G64" s="61"/>
      <c r="H64" s="61"/>
      <c r="I64" s="61"/>
      <c r="J64" s="61"/>
      <c r="K64" s="53"/>
      <c r="L64" s="53"/>
      <c r="M64" s="53"/>
      <c r="N64" s="53"/>
      <c r="O64" s="5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s="10" customFormat="1" ht="20.100000000000001" customHeight="1" x14ac:dyDescent="0.3">
      <c r="A65" s="53"/>
      <c r="B65" s="76">
        <f ca="1">B64/OFFSET(INDEX('Assay protocol'!C:C,MATCH(B61,'Assay protocol'!C:C,0)),0,3)</f>
        <v>1111.1111111111111</v>
      </c>
      <c r="C65" s="66">
        <f ca="1">OFFSET(INDEX(A:A,MATCH(B61,A:A,0)),0,4)</f>
        <v>91.368137023503564</v>
      </c>
      <c r="D65" s="66">
        <f ca="1">OFFSET(INDEX(A:A,MATCH(B61,A:A,0)),1,4)</f>
        <v>91.362891993169811</v>
      </c>
      <c r="E65" s="66">
        <f ca="1">AVERAGE(C65:D65)</f>
        <v>91.365514508336688</v>
      </c>
      <c r="F65" s="66">
        <f t="shared" ca="1" si="12"/>
        <v>3.7087965165263645E-3</v>
      </c>
      <c r="G65" s="61"/>
      <c r="H65" s="61"/>
      <c r="I65" s="61"/>
      <c r="J65" s="61"/>
      <c r="K65" s="53"/>
      <c r="L65" s="53"/>
      <c r="M65" s="53"/>
      <c r="N65" s="53"/>
      <c r="O65" s="53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s="10" customFormat="1" ht="20.100000000000001" customHeight="1" x14ac:dyDescent="0.3">
      <c r="A66" s="53"/>
      <c r="B66" s="76">
        <f ca="1">B65/OFFSET(INDEX('Assay protocol'!C:C,MATCH(B61,'Assay protocol'!C:C,0)),0,3)</f>
        <v>370.37037037037038</v>
      </c>
      <c r="C66" s="66">
        <f ca="1">OFFSET(INDEX(A:A,MATCH(B61,A:A,0)),0,5)</f>
        <v>86.102126568409759</v>
      </c>
      <c r="D66" s="66">
        <f ca="1">OFFSET(INDEX(A:A,MATCH(B61,A:A,0)),1,5)</f>
        <v>85.588113595701415</v>
      </c>
      <c r="E66" s="66">
        <f ca="1">AVERAGE(C66:D66)</f>
        <v>85.845120082055587</v>
      </c>
      <c r="F66" s="66">
        <f t="shared" ca="1" si="12"/>
        <v>0.36346205861992537</v>
      </c>
      <c r="G66" s="61"/>
      <c r="H66" s="61"/>
      <c r="I66" s="61"/>
      <c r="J66" s="61"/>
      <c r="K66" s="53"/>
      <c r="L66" s="53"/>
      <c r="M66" s="53"/>
      <c r="N66" s="53"/>
      <c r="O66" s="53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s="10" customFormat="1" ht="20.100000000000001" customHeight="1" x14ac:dyDescent="0.3">
      <c r="A67" s="53"/>
      <c r="B67" s="76">
        <f ca="1">B66/OFFSET(INDEX('Assay protocol'!C:C,MATCH(B61,'Assay protocol'!C:C,0)),0,3)</f>
        <v>123.4567901234568</v>
      </c>
      <c r="C67" s="66">
        <f ca="1">OFFSET(INDEX(A:A,MATCH(B61,A:A,0)),0,6)</f>
        <v>71.298902623097945</v>
      </c>
      <c r="D67" s="66">
        <f ca="1">OFFSET(INDEX(A:A,MATCH(B61,A:A,0)),1,6)</f>
        <v>71.951034727928615</v>
      </c>
      <c r="E67" s="66">
        <f t="shared" ref="E67:E71" ca="1" si="13">AVERAGE(C67:D67)</f>
        <v>71.624968675513287</v>
      </c>
      <c r="F67" s="66">
        <f t="shared" ca="1" si="12"/>
        <v>0.46112703355522344</v>
      </c>
      <c r="G67" s="61"/>
      <c r="H67" s="61"/>
      <c r="I67" s="61"/>
      <c r="J67" s="61"/>
      <c r="K67" s="61"/>
      <c r="L67" s="61"/>
      <c r="M67" s="53"/>
      <c r="N67" s="53"/>
      <c r="O67" s="53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s="10" customFormat="1" ht="20.100000000000001" customHeight="1" x14ac:dyDescent="0.3">
      <c r="A68" s="53"/>
      <c r="B68" s="76">
        <f ca="1">B67/OFFSET(INDEX('Assay protocol'!C:C,MATCH(B61,'Assay protocol'!C:C,0)),0,3)</f>
        <v>41.152263374485599</v>
      </c>
      <c r="C68" s="66">
        <f ca="1">OFFSET(INDEX(A:A,MATCH(B61,A:A,0)),0,7)</f>
        <v>43.484506763175226</v>
      </c>
      <c r="D68" s="66">
        <f ca="1">OFFSET(INDEX(A:A,MATCH(B61,A:A,0)),1,7)</f>
        <v>45.510836815450702</v>
      </c>
      <c r="E68" s="66">
        <f ca="1">AVERAGE(C68:D68)</f>
        <v>44.49767178931296</v>
      </c>
      <c r="F68" s="66">
        <f t="shared" ca="1" si="12"/>
        <v>1.4328317208860806</v>
      </c>
      <c r="G68" s="61"/>
      <c r="H68" s="61"/>
      <c r="I68" s="61"/>
      <c r="J68" s="61"/>
      <c r="K68" s="61"/>
      <c r="L68" s="61"/>
      <c r="M68" s="53"/>
      <c r="N68" s="53"/>
      <c r="O68" s="53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s="10" customFormat="1" ht="20.100000000000001" customHeight="1" x14ac:dyDescent="0.3">
      <c r="A69" s="53"/>
      <c r="B69" s="76">
        <f ca="1">B68/OFFSET(INDEX('Assay protocol'!C:C,MATCH(B61,'Assay protocol'!C:C,0)),0,3)</f>
        <v>13.717421124828533</v>
      </c>
      <c r="C69" s="66">
        <f ca="1">OFFSET(INDEX(A:A,MATCH(B61,A:A,0)),0,8)</f>
        <v>22.271855750010204</v>
      </c>
      <c r="D69" s="66">
        <f ca="1">OFFSET(INDEX(A:A,MATCH(B61,A:A,0)),1,8)</f>
        <v>17.04081216380813</v>
      </c>
      <c r="E69" s="66">
        <f t="shared" ca="1" si="13"/>
        <v>19.656333956909165</v>
      </c>
      <c r="F69" s="66">
        <f t="shared" ca="1" si="12"/>
        <v>3.6989063924858883</v>
      </c>
      <c r="G69" s="61"/>
      <c r="H69" s="61"/>
      <c r="I69" s="61"/>
      <c r="J69" s="61"/>
      <c r="K69" s="61"/>
      <c r="L69" s="61"/>
      <c r="M69" s="53"/>
      <c r="N69" s="53"/>
      <c r="O69" s="5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s="10" customFormat="1" ht="20.100000000000001" customHeight="1" x14ac:dyDescent="0.3">
      <c r="A70" s="53"/>
      <c r="B70" s="76">
        <f ca="1">B69/OFFSET(INDEX('Assay protocol'!C:C,MATCH(B61,'Assay protocol'!C:C,0)),0,3)</f>
        <v>4.5724737082761777</v>
      </c>
      <c r="C70" s="66">
        <f ca="1">OFFSET(INDEX(A:A,MATCH(B61,A:A,0)),0,9)</f>
        <v>5.4737719344254687</v>
      </c>
      <c r="D70" s="66">
        <f ca="1">OFFSET(INDEX(A:A,MATCH(B61,A:A,0)),1,9)</f>
        <v>0.28993362122722477</v>
      </c>
      <c r="E70" s="66">
        <f t="shared" ca="1" si="13"/>
        <v>2.8818527778263467</v>
      </c>
      <c r="F70" s="66">
        <f t="shared" ca="1" si="12"/>
        <v>3.6655272238371128</v>
      </c>
      <c r="G70" s="61"/>
      <c r="H70" s="61"/>
      <c r="I70" s="61"/>
      <c r="J70" s="61"/>
      <c r="K70" s="53"/>
      <c r="L70" s="53"/>
      <c r="M70" s="53"/>
      <c r="N70" s="53"/>
      <c r="O70" s="5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s="10" customFormat="1" ht="20.100000000000001" customHeight="1" x14ac:dyDescent="0.3">
      <c r="A71" s="53"/>
      <c r="B71" s="76">
        <f ca="1">B70/OFFSET(INDEX('Assay protocol'!C:C,MATCH(B61,'Assay protocol'!C:C,0)),0,3)</f>
        <v>1.524157902758726</v>
      </c>
      <c r="C71" s="66" t="str">
        <f ca="1">OFFSET(INDEX(A:A,MATCH(B61,A:A,0)),0,10)</f>
        <v>65.2*</v>
      </c>
      <c r="D71" s="66">
        <f ca="1">OFFSET(INDEX(A:A,MATCH(B61,A:A,0)),1,10)</f>
        <v>-4.6141697408372195</v>
      </c>
      <c r="E71" s="66">
        <f t="shared" ca="1" si="13"/>
        <v>-4.6141697408372195</v>
      </c>
      <c r="F71" s="66"/>
      <c r="G71" s="61"/>
      <c r="H71" s="61"/>
      <c r="I71" s="61"/>
      <c r="J71" s="61"/>
      <c r="K71" s="53"/>
      <c r="L71" s="53"/>
      <c r="M71" s="53"/>
      <c r="N71" s="53"/>
      <c r="O71" s="53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10" customFormat="1" ht="20.100000000000001" customHeight="1" x14ac:dyDescent="0.3">
      <c r="A72" s="53"/>
      <c r="B72" s="76">
        <f ca="1">B71/OFFSET(INDEX('Assay protocol'!C:C,MATCH(B61,'Assay protocol'!C:C,0)),0,3)</f>
        <v>0.5080526342529087</v>
      </c>
      <c r="C72" s="66">
        <f ca="1">OFFSET(INDEX(A:A,MATCH(B61,A:A,0)),0,11)</f>
        <v>-4.5704611547225626</v>
      </c>
      <c r="D72" s="66">
        <f ca="1">OFFSET(INDEX(A:A,MATCH(B61,A:A,0)),1,11)</f>
        <v>-9.2542732427691377</v>
      </c>
      <c r="E72" s="66">
        <f ca="1">AVERAGE(C72:D72)</f>
        <v>-6.9123671987458497</v>
      </c>
      <c r="F72" s="66">
        <f t="shared" ca="1" si="12"/>
        <v>3.3119552892612556</v>
      </c>
      <c r="G72" s="61"/>
      <c r="H72" s="61"/>
      <c r="I72" s="61"/>
      <c r="J72" s="61"/>
      <c r="K72" s="53"/>
      <c r="L72" s="53"/>
      <c r="M72" s="53"/>
      <c r="N72" s="53"/>
      <c r="O72" s="5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s="10" customFormat="1" ht="20.100000000000001" customHeight="1" x14ac:dyDescent="0.55000000000000004">
      <c r="A73" s="53"/>
      <c r="B73" s="78"/>
      <c r="C73" s="78"/>
      <c r="D73" s="78"/>
      <c r="E73" s="78"/>
      <c r="F73" s="78"/>
      <c r="G73" s="61"/>
      <c r="H73" s="61"/>
      <c r="I73" s="61"/>
      <c r="J73" s="61"/>
      <c r="K73" s="53"/>
      <c r="L73" s="53"/>
      <c r="M73" s="53"/>
      <c r="N73" s="53"/>
      <c r="O73" s="61"/>
      <c r="AD73" s="61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s="10" customFormat="1" ht="20.100000000000001" customHeight="1" x14ac:dyDescent="0.3">
      <c r="A74" s="53"/>
      <c r="B74" s="79"/>
      <c r="C74" s="61"/>
      <c r="D74" s="61"/>
      <c r="E74" s="61"/>
      <c r="F74" s="61"/>
      <c r="G74" s="61"/>
      <c r="H74" s="61"/>
      <c r="I74" s="61"/>
      <c r="J74" s="61"/>
      <c r="K74" s="53"/>
      <c r="L74" s="53"/>
      <c r="M74" s="53"/>
      <c r="N74" s="53"/>
      <c r="O74" s="61"/>
      <c r="AD74" s="61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s="10" customFormat="1" ht="20.100000000000001" customHeight="1" x14ac:dyDescent="0.3">
      <c r="A75" s="53"/>
      <c r="B75" s="187" t="str">
        <f>B76&amp;" in "&amp;'Assay summary'!$B$2</f>
        <v>HW356058 in WRN(517-1238) in FI assay_ATP preincubation</v>
      </c>
      <c r="C75" s="188"/>
      <c r="D75" s="188"/>
      <c r="E75" s="188"/>
      <c r="F75" s="189"/>
      <c r="G75" s="53"/>
      <c r="H75" s="53"/>
      <c r="I75" s="53"/>
      <c r="J75" s="53"/>
      <c r="K75" s="53"/>
      <c r="L75" s="53"/>
      <c r="M75" s="53"/>
      <c r="N75" s="53"/>
      <c r="O75" s="61"/>
      <c r="AD75" s="61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s="10" customFormat="1" ht="20.100000000000001" customHeight="1" x14ac:dyDescent="0.3">
      <c r="A76" s="53"/>
      <c r="B76" s="70" t="str">
        <f>'Assay summary'!C3</f>
        <v>HW356058</v>
      </c>
      <c r="C76" s="71"/>
      <c r="D76" s="72" t="s">
        <v>32</v>
      </c>
      <c r="E76" s="72"/>
      <c r="F76" s="73"/>
      <c r="G76" s="61"/>
      <c r="H76" s="61"/>
      <c r="I76" s="61"/>
      <c r="J76" s="61"/>
      <c r="K76" s="53" t="str">
        <f ca="1">[1]!xf4_FitData("",[1]!xf4_SetModel("205"),[1]!xf4_SetParameters(0,FALSE,TRUE,100,FALSE,TRUE,1,FALSE,TRUE,0.1,FALSE,TRUE),[1]!xf4_SetData(B77,B78:B88,D76,E78:E88))</f>
        <v>#Ok</v>
      </c>
      <c r="L76" s="53"/>
      <c r="M76" s="53"/>
      <c r="N76" s="53"/>
      <c r="O76" s="61"/>
      <c r="AD76" s="61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s="10" customFormat="1" ht="20.100000000000001" customHeight="1" x14ac:dyDescent="0.3">
      <c r="A77" s="53"/>
      <c r="B77" s="74" t="s">
        <v>38</v>
      </c>
      <c r="C77" s="75" t="s">
        <v>33</v>
      </c>
      <c r="D77" s="75" t="s">
        <v>34</v>
      </c>
      <c r="E77" s="75" t="s">
        <v>35</v>
      </c>
      <c r="F77" s="75" t="s">
        <v>29</v>
      </c>
      <c r="G77" s="74" t="s">
        <v>36</v>
      </c>
      <c r="H77" s="74" t="s">
        <v>94</v>
      </c>
      <c r="I77" s="74" t="s">
        <v>88</v>
      </c>
      <c r="J77" s="74" t="s">
        <v>37</v>
      </c>
      <c r="K77" s="53" t="str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#Ok</v>
      </c>
      <c r="L77" s="53"/>
      <c r="M77" s="53"/>
      <c r="N77" s="53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0" customFormat="1" ht="20.100000000000001" customHeight="1" x14ac:dyDescent="0.3">
      <c r="A78" s="53"/>
      <c r="B78" s="76">
        <f ca="1">OFFSET(INDEX('Assay protocol'!C:C,MATCH(B76,'Assay protocol'!C:C,0)),0,2)</f>
        <v>10000</v>
      </c>
      <c r="C78" s="66">
        <f ca="1">OFFSET(INDEX(A:A,MATCH(B76,A:A,0)),0,2)</f>
        <v>86.29094766042509</v>
      </c>
      <c r="D78" s="66">
        <f ca="1">OFFSET(INDEX(A:A,MATCH(B76,A:A,0)),1,2)</f>
        <v>85.511186484139614</v>
      </c>
      <c r="E78" s="66">
        <f ca="1">AVERAGE(C78:D78)</f>
        <v>85.901067072282359</v>
      </c>
      <c r="F78" s="66">
        <f ca="1">STDEV(C78:D78)</f>
        <v>0.5513744154574588</v>
      </c>
      <c r="G78" s="77">
        <v>-4.6930525365186027</v>
      </c>
      <c r="H78" s="85">
        <v>89.328301335658182</v>
      </c>
      <c r="I78" s="59">
        <v>262.13505978103223</v>
      </c>
      <c r="J78" s="77">
        <v>1.1132131030961412</v>
      </c>
      <c r="K78" s="53" t="str">
        <f ca="1">IF(I78&lt;B78,I77&amp;"="&amp;ROUND(I78,0)&amp;"nM",I77&amp;"&gt;"&amp;B78&amp;"nM")</f>
        <v>IC50=262nM</v>
      </c>
      <c r="L78" s="53"/>
      <c r="M78" s="53"/>
      <c r="N78" s="53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0" customFormat="1" ht="20.100000000000001" customHeight="1" x14ac:dyDescent="0.3">
      <c r="A79" s="53"/>
      <c r="B79" s="76">
        <f ca="1">B78/OFFSET(INDEX('Assay protocol'!C:C,MATCH(B76,'Assay protocol'!C:C,0)),0,3)</f>
        <v>3333.3333333333335</v>
      </c>
      <c r="C79" s="66">
        <f ca="1">OFFSET(INDEX(A:A,MATCH(B76,A:A,0)),0,3)</f>
        <v>86.35563636787478</v>
      </c>
      <c r="D79" s="66">
        <f ca="1">OFFSET(INDEX(A:A,MATCH(B76,A:A,0)),1,3)</f>
        <v>85.871345233724384</v>
      </c>
      <c r="E79" s="66">
        <f ca="1">AVERAGE(C79:D79)</f>
        <v>86.113490800799582</v>
      </c>
      <c r="F79" s="66">
        <f t="shared" ref="F79:F87" ca="1" si="14">STDEV(C79:D79)</f>
        <v>0.34244554502626928</v>
      </c>
      <c r="G79" s="61"/>
      <c r="H79" s="61"/>
      <c r="I79" s="61"/>
      <c r="J79" s="61"/>
      <c r="K79" s="53"/>
      <c r="L79" s="53"/>
      <c r="M79" s="53"/>
      <c r="N79" s="53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0" customFormat="1" ht="20.100000000000001" customHeight="1" x14ac:dyDescent="0.3">
      <c r="A80" s="53"/>
      <c r="B80" s="76">
        <f ca="1">B79/OFFSET(INDEX('Assay protocol'!C:C,MATCH(B76,'Assay protocol'!C:C,0)),0,3)</f>
        <v>1111.1111111111111</v>
      </c>
      <c r="C80" s="66">
        <f ca="1">OFFSET(INDEX(A:A,MATCH(B76,A:A,0)),0,4)</f>
        <v>75.176728383190266</v>
      </c>
      <c r="D80" s="66">
        <f ca="1">OFFSET(INDEX(A:A,MATCH(B76,A:A,0)),1,4)</f>
        <v>72.45805432685863</v>
      </c>
      <c r="E80" s="66">
        <f ca="1">AVERAGE(C80:D80)</f>
        <v>73.817391355024455</v>
      </c>
      <c r="F80" s="66">
        <f t="shared" ca="1" si="14"/>
        <v>1.9223928610680379</v>
      </c>
      <c r="G80" s="61"/>
      <c r="H80" s="61"/>
      <c r="I80" s="61"/>
      <c r="J80" s="61"/>
      <c r="K80" s="53"/>
      <c r="L80" s="53"/>
      <c r="M80" s="53"/>
      <c r="N80" s="53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10" customFormat="1" ht="20.100000000000001" customHeight="1" x14ac:dyDescent="0.3">
      <c r="A81" s="53"/>
      <c r="B81" s="76">
        <f ca="1">B80/OFFSET(INDEX('Assay protocol'!C:C,MATCH(B76,'Assay protocol'!C:C,0)),0,3)</f>
        <v>370.37037037037038</v>
      </c>
      <c r="C81" s="66">
        <f ca="1">OFFSET(INDEX(A:A,MATCH(B76,A:A,0)),0,5)</f>
        <v>51.678992487951007</v>
      </c>
      <c r="D81" s="66">
        <f ca="1">OFFSET(INDEX(A:A,MATCH(B76,A:A,0)),1,5)</f>
        <v>50.152688660827202</v>
      </c>
      <c r="E81" s="66">
        <f ca="1">AVERAGE(C81:D81)</f>
        <v>50.915840574389108</v>
      </c>
      <c r="F81" s="66">
        <f t="shared" ca="1" si="14"/>
        <v>1.079259786310222</v>
      </c>
      <c r="G81" s="61"/>
      <c r="H81" s="61"/>
      <c r="I81" s="61"/>
      <c r="J81" s="61"/>
      <c r="K81" s="53"/>
      <c r="L81" s="53"/>
      <c r="M81" s="53"/>
      <c r="N81" s="53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s="10" customFormat="1" ht="20.100000000000001" customHeight="1" x14ac:dyDescent="0.3">
      <c r="A82" s="53"/>
      <c r="B82" s="76">
        <f ca="1">B81/OFFSET(INDEX('Assay protocol'!C:C,MATCH(B76,'Assay protocol'!C:C,0)),0,3)</f>
        <v>123.4567901234568</v>
      </c>
      <c r="C82" s="66">
        <f ca="1">OFFSET(INDEX(A:A,MATCH(B76,A:A,0)),0,6)</f>
        <v>23.270159856868954</v>
      </c>
      <c r="D82" s="66">
        <f ca="1">OFFSET(INDEX(A:A,MATCH(B76,A:A,0)),1,6)</f>
        <v>22.801603813719836</v>
      </c>
      <c r="E82" s="66">
        <f t="shared" ref="E82:E86" ca="1" si="15">AVERAGE(C82:D82)</f>
        <v>23.035881835294397</v>
      </c>
      <c r="F82" s="66">
        <f t="shared" ca="1" si="14"/>
        <v>0.33131915547667762</v>
      </c>
      <c r="G82" s="61"/>
      <c r="H82" s="61"/>
      <c r="I82" s="53"/>
      <c r="J82" s="61"/>
      <c r="K82" s="53"/>
      <c r="L82" s="53"/>
      <c r="M82" s="53"/>
      <c r="N82" s="53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s="10" customFormat="1" ht="20.100000000000001" customHeight="1" x14ac:dyDescent="0.3">
      <c r="A83" s="53"/>
      <c r="B83" s="76">
        <f ca="1">B82/OFFSET(INDEX('Assay protocol'!C:C,MATCH(B76,'Assay protocol'!C:C,0)),0,3)</f>
        <v>41.152263374485599</v>
      </c>
      <c r="C83" s="66">
        <f ca="1">OFFSET(INDEX(A:A,MATCH(B76,A:A,0)),0,7)</f>
        <v>12.29755639864562</v>
      </c>
      <c r="D83" s="66">
        <f ca="1">OFFSET(INDEX(A:A,MATCH(B76,A:A,0)),1,7)</f>
        <v>1.6081845784452609</v>
      </c>
      <c r="E83" s="66">
        <f t="shared" ca="1" si="15"/>
        <v>6.9528704885454404</v>
      </c>
      <c r="F83" s="66">
        <f t="shared" ca="1" si="14"/>
        <v>7.5585273006880618</v>
      </c>
      <c r="G83" s="61"/>
      <c r="H83" s="61"/>
      <c r="I83" s="61"/>
      <c r="J83" s="61"/>
      <c r="K83" s="53"/>
      <c r="L83" s="53"/>
      <c r="M83" s="53"/>
      <c r="N83" s="53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s="10" customFormat="1" ht="20.100000000000001" customHeight="1" x14ac:dyDescent="0.3">
      <c r="A84" s="53"/>
      <c r="B84" s="76">
        <f ca="1">B83/OFFSET(INDEX('Assay protocol'!C:C,MATCH(B76,'Assay protocol'!C:C,0)),0,3)</f>
        <v>13.717421124828533</v>
      </c>
      <c r="C84" s="66">
        <f ca="1">OFFSET(INDEX(A:A,MATCH(B76,A:A,0)),0,8)</f>
        <v>1.3232045969777011</v>
      </c>
      <c r="D84" s="66">
        <f ca="1">OFFSET(INDEX(A:A,MATCH(B76,A:A,0)),1,8)</f>
        <v>-5.3729507957876539</v>
      </c>
      <c r="E84" s="66">
        <f t="shared" ca="1" si="15"/>
        <v>-2.0248730994049762</v>
      </c>
      <c r="F84" s="66">
        <f t="shared" ca="1" si="14"/>
        <v>4.7348968861032521</v>
      </c>
      <c r="G84" s="61"/>
      <c r="H84" s="61"/>
      <c r="I84" s="61"/>
      <c r="J84" s="61"/>
      <c r="K84" s="53"/>
      <c r="L84" s="53"/>
      <c r="M84" s="53"/>
      <c r="N84" s="53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s="10" customFormat="1" ht="20.100000000000001" customHeight="1" x14ac:dyDescent="0.3">
      <c r="A85" s="53"/>
      <c r="B85" s="76">
        <f ca="1">B84/OFFSET(INDEX('Assay protocol'!C:C,MATCH(B76,'Assay protocol'!C:C,0)),0,3)</f>
        <v>4.5724737082761777</v>
      </c>
      <c r="C85" s="66">
        <f ca="1">OFFSET(INDEX(A:A,MATCH(B76,A:A,0)),0,9)</f>
        <v>2.2323431881625533</v>
      </c>
      <c r="D85" s="66">
        <f ca="1">OFFSET(INDEX(A:A,MATCH(B76,A:A,0)),1,9)</f>
        <v>-0.83250287019715064</v>
      </c>
      <c r="E85" s="66">
        <f t="shared" ca="1" si="15"/>
        <v>0.69992015898270132</v>
      </c>
      <c r="F85" s="66">
        <f t="shared" ca="1" si="14"/>
        <v>2.1671734311590081</v>
      </c>
      <c r="G85" s="61"/>
      <c r="H85" s="61"/>
      <c r="I85" s="61"/>
      <c r="J85" s="61"/>
      <c r="K85" s="53"/>
      <c r="L85" s="53"/>
      <c r="M85" s="53"/>
      <c r="N85" s="53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s="10" customFormat="1" ht="20.100000000000001" customHeight="1" x14ac:dyDescent="0.3">
      <c r="A86" s="53"/>
      <c r="B86" s="76">
        <f ca="1">B85/OFFSET(INDEX('Assay protocol'!C:C,MATCH(B76,'Assay protocol'!C:C,0)),0,3)</f>
        <v>1.524157902758726</v>
      </c>
      <c r="C86" s="66">
        <f ca="1">OFFSET(INDEX(A:A,MATCH(B76,A:A,0)),0,10)</f>
        <v>-8.9273330186315079</v>
      </c>
      <c r="D86" s="66">
        <f ca="1">OFFSET(INDEX(A:A,MATCH(B76,A:A,0)),1,10)</f>
        <v>-1.9531910181769399</v>
      </c>
      <c r="E86" s="66">
        <f t="shared" ca="1" si="15"/>
        <v>-5.4402620184042236</v>
      </c>
      <c r="F86" s="66">
        <f t="shared" ca="1" si="14"/>
        <v>4.9314631014793395</v>
      </c>
      <c r="G86" s="61"/>
      <c r="H86" s="61"/>
      <c r="I86" s="61"/>
      <c r="J86" s="61"/>
      <c r="K86" s="53"/>
      <c r="L86" s="53"/>
      <c r="M86" s="53"/>
      <c r="N86" s="53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s="10" customFormat="1" ht="20.100000000000001" customHeight="1" x14ac:dyDescent="0.3">
      <c r="A87" s="53"/>
      <c r="B87" s="76">
        <f ca="1">B86/OFFSET(INDEX('Assay protocol'!C:C,MATCH(B76,'Assay protocol'!C:C,0)),0,3)</f>
        <v>0.5080526342529087</v>
      </c>
      <c r="C87" s="66">
        <f ca="1">OFFSET(INDEX(A:A,MATCH(B76,A:A,0)),0,11)</f>
        <v>-7.2506716552732913</v>
      </c>
      <c r="D87" s="66">
        <f ca="1">OFFSET(INDEX(A:A,MATCH(B76,A:A,0)),1,11)</f>
        <v>-7.9604990937753097</v>
      </c>
      <c r="E87" s="66">
        <f ca="1">AVERAGE(C87:D87)</f>
        <v>-7.6055853745243009</v>
      </c>
      <c r="F87" s="66">
        <f t="shared" ca="1" si="14"/>
        <v>0.50192379523705433</v>
      </c>
      <c r="G87" s="61"/>
      <c r="H87" s="61"/>
      <c r="I87" s="61"/>
      <c r="J87" s="61"/>
      <c r="K87" s="53"/>
      <c r="L87" s="53"/>
      <c r="M87" s="53"/>
      <c r="N87" s="53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s="10" customFormat="1" ht="20.100000000000001" customHeight="1" x14ac:dyDescent="0.55000000000000004">
      <c r="A88" s="53"/>
      <c r="B88" s="78"/>
      <c r="C88" s="78"/>
      <c r="D88" s="78"/>
      <c r="E88" s="78"/>
      <c r="F88" s="78"/>
      <c r="G88" s="61"/>
      <c r="H88" s="61"/>
      <c r="I88" s="61"/>
      <c r="J88" s="61"/>
      <c r="K88" s="53"/>
      <c r="L88" s="53"/>
      <c r="M88" s="53"/>
      <c r="N88" s="53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s="10" customFormat="1" ht="20.100000000000001" customHeight="1" x14ac:dyDescent="0.3">
      <c r="A89" s="53"/>
      <c r="B89" s="79"/>
      <c r="C89" s="61"/>
      <c r="D89" s="61"/>
      <c r="E89" s="61"/>
      <c r="F89" s="61"/>
      <c r="G89" s="61"/>
      <c r="H89" s="61"/>
      <c r="I89" s="61"/>
      <c r="J89" s="61"/>
      <c r="K89" s="53"/>
      <c r="L89" s="53"/>
      <c r="M89" s="53"/>
      <c r="N89" s="53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s="10" customFormat="1" ht="20.100000000000001" customHeight="1" x14ac:dyDescent="0.3">
      <c r="A90" s="53"/>
      <c r="B90" s="187" t="str">
        <f>B91&amp;" in "&amp;'Assay summary'!$B$2</f>
        <v>HW356035 in WRN(517-1238) in FI assay_ATP preincubation</v>
      </c>
      <c r="C90" s="188"/>
      <c r="D90" s="188"/>
      <c r="E90" s="188"/>
      <c r="F90" s="189"/>
      <c r="G90" s="53"/>
      <c r="H90" s="53"/>
      <c r="I90" s="53"/>
      <c r="J90" s="53"/>
      <c r="K90" s="53"/>
      <c r="L90" s="53"/>
      <c r="M90" s="53"/>
      <c r="N90" s="53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s="10" customFormat="1" ht="20.100000000000001" customHeight="1" x14ac:dyDescent="0.3">
      <c r="A91" s="53"/>
      <c r="B91" s="70" t="str">
        <f>'Assay summary'!C4</f>
        <v>HW356035</v>
      </c>
      <c r="C91" s="71"/>
      <c r="D91" s="72" t="s">
        <v>32</v>
      </c>
      <c r="E91" s="72"/>
      <c r="F91" s="73"/>
      <c r="G91" s="61"/>
      <c r="H91" s="61"/>
      <c r="I91" s="61"/>
      <c r="J91" s="61"/>
      <c r="K91" s="53" t="str">
        <f ca="1">[1]!xf4_FitData("",[1]!xf4_SetModel("205"),[1]!xf4_SetParameters(0,FALSE,TRUE,100,FALSE,TRUE,1,FALSE,TRUE,0.1,FALSE,TRUE),[1]!xf4_SetData(B92,B93:B103,D91,E93:E103))</f>
        <v>#Ok</v>
      </c>
      <c r="L91" s="53"/>
      <c r="M91" s="53"/>
      <c r="N91" s="53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s="10" customFormat="1" ht="20.100000000000001" customHeight="1" x14ac:dyDescent="0.3">
      <c r="A92" s="53"/>
      <c r="B92" s="74" t="s">
        <v>38</v>
      </c>
      <c r="C92" s="75" t="s">
        <v>33</v>
      </c>
      <c r="D92" s="75" t="s">
        <v>34</v>
      </c>
      <c r="E92" s="75" t="s">
        <v>35</v>
      </c>
      <c r="F92" s="75" t="s">
        <v>29</v>
      </c>
      <c r="G92" s="74" t="s">
        <v>36</v>
      </c>
      <c r="H92" s="74" t="s">
        <v>94</v>
      </c>
      <c r="I92" s="74" t="s">
        <v>88</v>
      </c>
      <c r="J92" s="74" t="s">
        <v>37</v>
      </c>
      <c r="K92" s="53" t="str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#Ok</v>
      </c>
      <c r="L92" s="53"/>
      <c r="M92" s="53"/>
      <c r="N92" s="53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s="10" customFormat="1" ht="20.100000000000001" customHeight="1" x14ac:dyDescent="0.3">
      <c r="A93" s="53"/>
      <c r="B93" s="76">
        <f ca="1">OFFSET(INDEX('Assay protocol'!C:C,MATCH(B91,'Assay protocol'!C:C,0)),0,2)</f>
        <v>10000</v>
      </c>
      <c r="C93" s="66">
        <f ca="1">OFFSET(INDEX(A:A,MATCH(B91,A:A,0)),0,2)</f>
        <v>84.547849246172589</v>
      </c>
      <c r="D93" s="66">
        <f ca="1">OFFSET(INDEX(A:A,MATCH(B91,A:A,0)),1,2)</f>
        <v>83.747107948552085</v>
      </c>
      <c r="E93" s="66">
        <f ca="1">AVERAGE(C93:D93)</f>
        <v>84.147478597362337</v>
      </c>
      <c r="F93" s="66">
        <f ca="1">STDEV(C93:D93)</f>
        <v>0.56620960152357425</v>
      </c>
      <c r="G93" s="77">
        <v>-7.8828639279450874</v>
      </c>
      <c r="H93" s="59">
        <v>108.84836597754305</v>
      </c>
      <c r="I93" s="59">
        <v>1968.8677983432588</v>
      </c>
      <c r="J93" s="77">
        <v>0.82969978338931316</v>
      </c>
      <c r="K93" s="53" t="str">
        <f ca="1">IF(I93&lt;B93,I92&amp;"="&amp;ROUND(I93,0)&amp;"nM",I92&amp;"&gt;"&amp;B93&amp;"nM")</f>
        <v>IC50=1969nM</v>
      </c>
      <c r="L93" s="53"/>
      <c r="M93" s="53"/>
      <c r="N93" s="53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s="10" customFormat="1" ht="20.100000000000001" customHeight="1" x14ac:dyDescent="0.3">
      <c r="A94" s="53"/>
      <c r="B94" s="76">
        <f ca="1">B93/OFFSET(INDEX('Assay protocol'!C:C,MATCH(B91,'Assay protocol'!C:C,0)),0,3)</f>
        <v>3333.3333333333335</v>
      </c>
      <c r="C94" s="66">
        <f ca="1">OFFSET(INDEX(A:A,MATCH(B91,A:A,0)),0,3)</f>
        <v>65.386005093507237</v>
      </c>
      <c r="D94" s="66">
        <f ca="1">OFFSET(INDEX(A:A,MATCH(B91,A:A,0)),1,3)</f>
        <v>64.190138177410233</v>
      </c>
      <c r="E94" s="66">
        <f ca="1">AVERAGE(C94:D94)</f>
        <v>64.788071635458735</v>
      </c>
      <c r="F94" s="66">
        <f t="shared" ref="F94:F102" ca="1" si="16">STDEV(C94:D94)</f>
        <v>0.84560560576883503</v>
      </c>
      <c r="G94" s="61"/>
      <c r="H94" s="61"/>
      <c r="I94" s="61"/>
      <c r="J94" s="61"/>
      <c r="K94" s="53"/>
      <c r="L94" s="53"/>
      <c r="M94" s="53"/>
      <c r="N94" s="53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s="10" customFormat="1" ht="20.100000000000001" customHeight="1" x14ac:dyDescent="0.3">
      <c r="A95" s="53"/>
      <c r="B95" s="76">
        <f ca="1">B94/OFFSET(INDEX('Assay protocol'!C:C,MATCH(B91,'Assay protocol'!C:C,0)),0,3)</f>
        <v>1111.1111111111111</v>
      </c>
      <c r="C95" s="66">
        <f ca="1">OFFSET(INDEX(A:A,MATCH(B91,A:A,0)),0,4)</f>
        <v>37.830364063383279</v>
      </c>
      <c r="D95" s="66">
        <f ca="1">OFFSET(INDEX(A:A,MATCH(B91,A:A,0)),1,4)</f>
        <v>31.961175119907224</v>
      </c>
      <c r="E95" s="66">
        <f ca="1">AVERAGE(C95:D95)</f>
        <v>34.895769591645248</v>
      </c>
      <c r="F95" s="66">
        <f t="shared" ca="1" si="16"/>
        <v>4.1501433019970255</v>
      </c>
      <c r="G95" s="61"/>
      <c r="H95" s="61"/>
      <c r="I95" s="61"/>
      <c r="J95" s="61"/>
      <c r="K95" s="53"/>
      <c r="L95" s="53"/>
      <c r="M95" s="53"/>
      <c r="N95" s="53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s="10" customFormat="1" ht="20.100000000000001" customHeight="1" x14ac:dyDescent="0.3">
      <c r="A96" s="53"/>
      <c r="B96" s="76">
        <f ca="1">B95/OFFSET(INDEX('Assay protocol'!C:C,MATCH(B91,'Assay protocol'!C:C,0)),0,3)</f>
        <v>370.37037037037038</v>
      </c>
      <c r="C96" s="66">
        <f ca="1">OFFSET(INDEX(A:A,MATCH(B91,A:A,0)),0,5)</f>
        <v>14.830906049851103</v>
      </c>
      <c r="D96" s="66">
        <f ca="1">OFFSET(INDEX(A:A,MATCH(B91,A:A,0)),1,5)</f>
        <v>19.521711511676024</v>
      </c>
      <c r="E96" s="66">
        <f ca="1">AVERAGE(C96:D96)</f>
        <v>17.176308780763563</v>
      </c>
      <c r="F96" s="66">
        <f t="shared" ca="1" si="16"/>
        <v>3.3169003512833082</v>
      </c>
      <c r="G96" s="61"/>
      <c r="H96" s="61"/>
      <c r="I96" s="61"/>
      <c r="J96" s="61"/>
      <c r="K96" s="53"/>
      <c r="L96" s="53"/>
      <c r="M96" s="53"/>
      <c r="N96" s="53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s="10" customFormat="1" ht="20.100000000000001" customHeight="1" x14ac:dyDescent="0.3">
      <c r="A97" s="53"/>
      <c r="B97" s="76">
        <f ca="1">B96/OFFSET(INDEX('Assay protocol'!C:C,MATCH(B91,'Assay protocol'!C:C,0)),0,3)</f>
        <v>123.4567901234568</v>
      </c>
      <c r="C97" s="66">
        <f ca="1">OFFSET(INDEX(A:A,MATCH(B91,A:A,0)),0,6)</f>
        <v>-3.4497730067427734</v>
      </c>
      <c r="D97" s="66">
        <f ca="1">OFFSET(INDEX(A:A,MATCH(B91,A:A,0)),1,6)</f>
        <v>2.5487933516326655</v>
      </c>
      <c r="E97" s="66">
        <f t="shared" ref="E97:E102" ca="1" si="17">AVERAGE(C97:D97)</f>
        <v>-0.45048982755505396</v>
      </c>
      <c r="F97" s="66">
        <f t="shared" ca="1" si="16"/>
        <v>4.2416269494047665</v>
      </c>
      <c r="G97" s="61"/>
      <c r="H97" s="61"/>
      <c r="I97" s="53"/>
      <c r="J97" s="61"/>
      <c r="K97" s="53"/>
      <c r="L97" s="53"/>
      <c r="M97" s="53"/>
      <c r="N97" s="53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s="10" customFormat="1" ht="20.100000000000001" customHeight="1" x14ac:dyDescent="0.3">
      <c r="A98" s="53"/>
      <c r="B98" s="76">
        <f ca="1">B97/OFFSET(INDEX('Assay protocol'!C:C,MATCH(B91,'Assay protocol'!C:C,0)),0,3)</f>
        <v>41.152263374485599</v>
      </c>
      <c r="C98" s="66">
        <f ca="1">OFFSET(INDEX(A:A,MATCH(B91,A:A,0)),0,7)</f>
        <v>-3.1001043178255228</v>
      </c>
      <c r="D98" s="66">
        <f ca="1">OFFSET(INDEX(A:A,MATCH(B91,A:A,0)),1,7)</f>
        <v>2.6729257361982897</v>
      </c>
      <c r="E98" s="66">
        <f t="shared" ca="1" si="17"/>
        <v>-0.21358929081361655</v>
      </c>
      <c r="F98" s="66">
        <f t="shared" ca="1" si="16"/>
        <v>4.0821486991939784</v>
      </c>
      <c r="G98" s="61"/>
      <c r="H98" s="61"/>
      <c r="I98" s="61"/>
      <c r="J98" s="61"/>
      <c r="K98" s="53"/>
      <c r="L98" s="53"/>
      <c r="M98" s="53"/>
      <c r="N98" s="53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s="10" customFormat="1" ht="20.100000000000001" customHeight="1" x14ac:dyDescent="0.3">
      <c r="A99" s="53"/>
      <c r="B99" s="76">
        <f ca="1">B98/OFFSET(INDEX('Assay protocol'!C:C,MATCH(B91,'Assay protocol'!C:C,0)),0,3)</f>
        <v>13.717421124828533</v>
      </c>
      <c r="C99" s="66">
        <f ca="1">OFFSET(INDEX(A:A,MATCH(B91,A:A,0)),0,8)</f>
        <v>-0.46360240338945097</v>
      </c>
      <c r="D99" s="66">
        <f ca="1">OFFSET(INDEX(A:A,MATCH(B91,A:A,0)),1,8)</f>
        <v>-6.7768705817904156</v>
      </c>
      <c r="E99" s="66">
        <f t="shared" ca="1" si="17"/>
        <v>-3.6202364925899331</v>
      </c>
      <c r="F99" s="66">
        <f t="shared" ca="1" si="16"/>
        <v>4.4641547403965642</v>
      </c>
      <c r="G99" s="61"/>
      <c r="H99" s="61"/>
      <c r="I99" s="61"/>
      <c r="J99" s="61"/>
      <c r="K99" s="53"/>
      <c r="L99" s="53"/>
      <c r="M99" s="53"/>
      <c r="N99" s="53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s="10" customFormat="1" ht="20.100000000000001" customHeight="1" x14ac:dyDescent="0.3">
      <c r="A100" s="53"/>
      <c r="B100" s="76">
        <f ca="1">B99/OFFSET(INDEX('Assay protocol'!C:C,MATCH(B91,'Assay protocol'!C:C,0)),0,3)</f>
        <v>4.5724737082761777</v>
      </c>
      <c r="C100" s="66">
        <f ca="1">OFFSET(INDEX(A:A,MATCH(B91,A:A,0)),0,9)</f>
        <v>-4.7942491156296034</v>
      </c>
      <c r="D100" s="66">
        <f ca="1">OFFSET(INDEX(A:A,MATCH(B91,A:A,0)),1,9)</f>
        <v>-9.621425366132252</v>
      </c>
      <c r="E100" s="66">
        <f ca="1">AVERAGE(C100:D100)</f>
        <v>-7.2078372408809273</v>
      </c>
      <c r="F100" s="66">
        <f t="shared" ca="1" si="16"/>
        <v>3.4133290607130768</v>
      </c>
      <c r="G100" s="61"/>
      <c r="H100" s="61"/>
      <c r="I100" s="61"/>
      <c r="J100" s="61"/>
      <c r="K100" s="53"/>
      <c r="L100" s="53"/>
      <c r="M100" s="53"/>
      <c r="N100" s="53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s="10" customFormat="1" ht="20.100000000000001" customHeight="1" x14ac:dyDescent="0.3">
      <c r="A101" s="53"/>
      <c r="B101" s="76">
        <f ca="1">B100/OFFSET(INDEX('Assay protocol'!C:C,MATCH(B91,'Assay protocol'!C:C,0)),0,3)</f>
        <v>1.524157902758726</v>
      </c>
      <c r="C101" s="66">
        <f ca="1">OFFSET(INDEX(A:A,MATCH(B91,A:A,0)),0,10)</f>
        <v>-6.5268574692145824</v>
      </c>
      <c r="D101" s="66">
        <f ca="1">OFFSET(INDEX(A:A,MATCH(B91,A:A,0)),1,10)</f>
        <v>-10.020047671497919</v>
      </c>
      <c r="E101" s="66">
        <f t="shared" ca="1" si="17"/>
        <v>-8.27345257035625</v>
      </c>
      <c r="F101" s="66">
        <f t="shared" ca="1" si="16"/>
        <v>2.4700584800089604</v>
      </c>
      <c r="G101" s="61"/>
      <c r="H101" s="61"/>
      <c r="I101" s="61"/>
      <c r="J101" s="61"/>
      <c r="K101" s="53"/>
      <c r="L101" s="53"/>
      <c r="M101" s="53"/>
      <c r="N101" s="53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s="10" customFormat="1" ht="20.100000000000001" customHeight="1" x14ac:dyDescent="0.3">
      <c r="A102" s="53"/>
      <c r="B102" s="76">
        <f ca="1">B101/OFFSET(INDEX('Assay protocol'!C:C,MATCH(B91,'Assay protocol'!C:C,0)),0,3)</f>
        <v>0.5080526342529087</v>
      </c>
      <c r="C102" s="66">
        <f ca="1">OFFSET(INDEX(A:A,MATCH(B91,A:A,0)),0,11)</f>
        <v>-6.5635726815508928</v>
      </c>
      <c r="D102" s="66">
        <f ca="1">OFFSET(INDEX(A:A,MATCH(B91,A:A,0)),1,11)</f>
        <v>-13.698562278907398</v>
      </c>
      <c r="E102" s="66">
        <f t="shared" ca="1" si="17"/>
        <v>-10.131067480229145</v>
      </c>
      <c r="F102" s="66">
        <f t="shared" ca="1" si="16"/>
        <v>5.0451995279862603</v>
      </c>
      <c r="G102" s="61"/>
      <c r="H102" s="61"/>
      <c r="I102" s="61"/>
      <c r="J102" s="61"/>
      <c r="K102" s="53"/>
      <c r="L102" s="53"/>
      <c r="M102" s="53"/>
      <c r="N102" s="53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s="10" customFormat="1" ht="20.100000000000001" customHeight="1" x14ac:dyDescent="0.45">
      <c r="A103" s="62"/>
      <c r="B103" s="62"/>
      <c r="C103" s="62"/>
      <c r="D103" s="62"/>
      <c r="E103" s="62"/>
      <c r="F103" s="62"/>
      <c r="G103" s="62"/>
      <c r="H103" s="62"/>
      <c r="I103" s="61"/>
      <c r="J103" s="61"/>
      <c r="K103" s="53"/>
      <c r="L103" s="53"/>
      <c r="M103" s="53"/>
      <c r="N103" s="53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s="10" customFormat="1" ht="20.100000000000001" customHeight="1" x14ac:dyDescent="0.3">
      <c r="A104" s="53"/>
      <c r="B104" s="79"/>
      <c r="C104" s="61"/>
      <c r="D104" s="61"/>
      <c r="E104" s="61"/>
      <c r="F104" s="61"/>
      <c r="G104" s="61"/>
      <c r="H104" s="61"/>
      <c r="I104" s="61"/>
      <c r="J104" s="61"/>
      <c r="K104" s="53"/>
      <c r="L104" s="53"/>
      <c r="M104" s="53"/>
      <c r="N104" s="53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s="10" customFormat="1" ht="20.100000000000001" customHeight="1" x14ac:dyDescent="0.3">
      <c r="A105" s="53"/>
      <c r="B105" s="187" t="str">
        <f>B106&amp;" in "&amp;'Assay summary'!$B$2</f>
        <v>HW356057 in WRN(517-1238) in FI assay_ATP preincubation</v>
      </c>
      <c r="C105" s="188"/>
      <c r="D105" s="188"/>
      <c r="E105" s="188"/>
      <c r="F105" s="189"/>
      <c r="G105" s="53"/>
      <c r="H105" s="53"/>
      <c r="I105" s="53"/>
      <c r="J105" s="53"/>
      <c r="K105" s="53"/>
      <c r="L105" s="53"/>
      <c r="M105" s="53"/>
      <c r="N105" s="53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s="10" customFormat="1" ht="20.100000000000001" customHeight="1" x14ac:dyDescent="0.3">
      <c r="A106" s="53"/>
      <c r="B106" s="70" t="str">
        <f>'Assay summary'!C5</f>
        <v>HW356057</v>
      </c>
      <c r="C106" s="71"/>
      <c r="D106" s="72" t="s">
        <v>32</v>
      </c>
      <c r="E106" s="72"/>
      <c r="F106" s="73"/>
      <c r="G106" s="61"/>
      <c r="H106" s="61"/>
      <c r="I106" s="61"/>
      <c r="J106" s="61"/>
      <c r="K106" s="53" t="str">
        <f ca="1">[1]!xf4_FitData("",[1]!xf4_SetModel("205"),[1]!xf4_SetParameters(0,FALSE,TRUE,100,FALSE,TRUE,1,FALSE,TRUE,0.1,FALSE,TRUE),[1]!xf4_SetData(B107,B108:B118,D106,E108:E118))</f>
        <v>#Ok</v>
      </c>
      <c r="L106" s="53"/>
      <c r="M106" s="53"/>
      <c r="N106" s="53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s="10" customFormat="1" ht="20.100000000000001" customHeight="1" x14ac:dyDescent="0.3">
      <c r="A107" s="53"/>
      <c r="B107" s="74" t="s">
        <v>38</v>
      </c>
      <c r="C107" s="75" t="s">
        <v>33</v>
      </c>
      <c r="D107" s="75" t="s">
        <v>34</v>
      </c>
      <c r="E107" s="75" t="s">
        <v>35</v>
      </c>
      <c r="F107" s="75" t="s">
        <v>29</v>
      </c>
      <c r="G107" s="74" t="s">
        <v>36</v>
      </c>
      <c r="H107" s="74" t="s">
        <v>94</v>
      </c>
      <c r="I107" s="74" t="s">
        <v>88</v>
      </c>
      <c r="J107" s="74" t="s">
        <v>37</v>
      </c>
      <c r="K107" s="53" t="str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#Ok</v>
      </c>
      <c r="L107" s="53"/>
      <c r="M107" s="53"/>
      <c r="N107" s="53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s="10" customFormat="1" ht="20.100000000000001" customHeight="1" x14ac:dyDescent="0.3">
      <c r="A108" s="53"/>
      <c r="B108" s="76">
        <f ca="1">OFFSET(INDEX('Assay protocol'!C:C,MATCH(B106,'Assay protocol'!C:C,0)),0,2)</f>
        <v>10000</v>
      </c>
      <c r="C108" s="66">
        <f ca="1">OFFSET(INDEX(A:A,MATCH(B106,A:A,0)),0,2)</f>
        <v>96.394624426689049</v>
      </c>
      <c r="D108" s="66">
        <f ca="1">OFFSET(INDEX(A:A,MATCH(B106,A:A,0)),1,2)</f>
        <v>96.434836325914532</v>
      </c>
      <c r="E108" s="66">
        <f ca="1">AVERAGE(C108:D108)</f>
        <v>96.41473037630179</v>
      </c>
      <c r="F108" s="66">
        <f ca="1">STDEV(C108:D108)</f>
        <v>2.8434106626728923E-2</v>
      </c>
      <c r="G108" s="85">
        <v>-11.797552653448969</v>
      </c>
      <c r="H108" s="85">
        <v>96.462061354988521</v>
      </c>
      <c r="I108" s="85">
        <v>89.27973817797357</v>
      </c>
      <c r="J108" s="77">
        <v>1.0035512929287298</v>
      </c>
      <c r="K108" s="53" t="str">
        <f ca="1">IF(I108&lt;B108,I107&amp;"="&amp;ROUND(I108,1)&amp;"nM",I107&amp;"&gt;"&amp;B108&amp;"nM")</f>
        <v>IC50=89.3nM</v>
      </c>
      <c r="L108" s="53"/>
      <c r="M108" s="53"/>
      <c r="N108" s="53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s="10" customFormat="1" ht="20.100000000000001" customHeight="1" x14ac:dyDescent="0.3">
      <c r="A109" s="53"/>
      <c r="B109" s="76">
        <f ca="1">B108/OFFSET(INDEX('Assay protocol'!C:C,MATCH(B106,'Assay protocol'!C:C,0)),0,3)</f>
        <v>3333.3333333333335</v>
      </c>
      <c r="C109" s="66">
        <f ca="1">OFFSET(INDEX(A:A,MATCH(B106,A:A,0)),0,3)</f>
        <v>92.536030444487182</v>
      </c>
      <c r="D109" s="66">
        <f ca="1">OFFSET(INDEX(A:A,MATCH(B106,A:A,0)),1,3)</f>
        <v>93.034308326194264</v>
      </c>
      <c r="E109" s="66">
        <f ca="1">AVERAGE(C109:D109)</f>
        <v>92.785169385340723</v>
      </c>
      <c r="F109" s="66">
        <f t="shared" ref="F109:F117" ca="1" si="18">STDEV(C109:D109)</f>
        <v>0.35233566907034625</v>
      </c>
      <c r="G109" s="61"/>
      <c r="H109" s="61"/>
      <c r="I109" s="61"/>
      <c r="J109" s="61"/>
      <c r="K109" s="53"/>
      <c r="L109" s="53"/>
      <c r="M109" s="53"/>
      <c r="N109" s="53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s="10" customFormat="1" ht="20.100000000000001" customHeight="1" x14ac:dyDescent="0.3">
      <c r="A110" s="53"/>
      <c r="B110" s="76">
        <f ca="1">B109/OFFSET(INDEX('Assay protocol'!C:C,MATCH(B106,'Assay protocol'!C:C,0)),0,3)</f>
        <v>1111.1111111111111</v>
      </c>
      <c r="C110" s="66">
        <f ca="1">OFFSET(INDEX(A:A,MATCH(B106,A:A,0)),0,4)</f>
        <v>87.895926942555263</v>
      </c>
      <c r="D110" s="66">
        <f ca="1">OFFSET(INDEX(A:A,MATCH(B106,A:A,0)),1,4)</f>
        <v>88.626734502392324</v>
      </c>
      <c r="E110" s="66">
        <f ca="1">AVERAGE(C110:D110)</f>
        <v>88.261330722473787</v>
      </c>
      <c r="F110" s="66">
        <f t="shared" ca="1" si="18"/>
        <v>0.51675898130317921</v>
      </c>
      <c r="G110" s="61"/>
      <c r="H110" s="61"/>
      <c r="I110" s="61"/>
      <c r="J110" s="61"/>
      <c r="K110" s="53"/>
      <c r="L110" s="53"/>
      <c r="M110" s="53"/>
      <c r="N110" s="53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s="10" customFormat="1" ht="20.100000000000001" customHeight="1" x14ac:dyDescent="0.3">
      <c r="A111" s="53"/>
      <c r="B111" s="76">
        <f ca="1">B110/OFFSET(INDEX('Assay protocol'!C:C,MATCH(B106,'Assay protocol'!C:C,0)),0,3)</f>
        <v>370.37037037037038</v>
      </c>
      <c r="C111" s="66">
        <f ca="1">OFFSET(INDEX(A:A,MATCH(B106,A:A,0)),0,5)</f>
        <v>76.075376913707601</v>
      </c>
      <c r="D111" s="66">
        <f ca="1">OFFSET(INDEX(A:A,MATCH(B106,A:A,0)),1,5)</f>
        <v>75.120781392963508</v>
      </c>
      <c r="E111" s="66">
        <f ca="1">AVERAGE(C111:D111)</f>
        <v>75.598079153335561</v>
      </c>
      <c r="F111" s="66">
        <f t="shared" ca="1" si="18"/>
        <v>0.67500096600845139</v>
      </c>
      <c r="G111" s="61"/>
      <c r="H111" s="61"/>
      <c r="I111" s="61"/>
      <c r="J111" s="61"/>
      <c r="K111" s="53"/>
      <c r="L111" s="53"/>
      <c r="M111" s="53"/>
      <c r="N111" s="53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s="10" customFormat="1" ht="20.100000000000001" customHeight="1" x14ac:dyDescent="0.3">
      <c r="A112" s="53"/>
      <c r="B112" s="76">
        <f ca="1">B111/OFFSET(INDEX('Assay protocol'!C:C,MATCH(B106,'Assay protocol'!C:C,0)),0,3)</f>
        <v>123.4567901234568</v>
      </c>
      <c r="C112" s="66">
        <f ca="1">OFFSET(INDEX(A:A,MATCH(B106,A:A,0)),0,6)</f>
        <v>50.747125431986525</v>
      </c>
      <c r="D112" s="66">
        <f ca="1">OFFSET(INDEX(A:A,MATCH(B106,A:A,0)),1,6)</f>
        <v>52.199998834437707</v>
      </c>
      <c r="E112" s="66">
        <f t="shared" ref="E112:E117" ca="1" si="19">AVERAGE(C112:D112)</f>
        <v>51.473562133212113</v>
      </c>
      <c r="F112" s="66">
        <f t="shared" ca="1" si="18"/>
        <v>1.0273366350788027</v>
      </c>
      <c r="G112" s="61"/>
      <c r="H112" s="61"/>
      <c r="I112" s="53"/>
      <c r="J112" s="61"/>
      <c r="K112" s="53"/>
      <c r="L112" s="53"/>
      <c r="M112" s="53"/>
      <c r="N112" s="53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s="10" customFormat="1" ht="20.100000000000001" customHeight="1" x14ac:dyDescent="0.3">
      <c r="A113" s="53"/>
      <c r="B113" s="76">
        <f ca="1">B112/OFFSET(INDEX('Assay protocol'!C:C,MATCH(B106,'Assay protocol'!C:C,0)),0,3)</f>
        <v>41.152263374485599</v>
      </c>
      <c r="C113" s="66" t="str">
        <f ca="1">OFFSET(INDEX(A:A,MATCH(B106,A:A,0)),0,7)</f>
        <v>100.0*</v>
      </c>
      <c r="D113" s="66">
        <f ca="1">OFFSET(INDEX(A:A,MATCH(B106,A:A,0)),1,7)</f>
        <v>21.89945859631333</v>
      </c>
      <c r="E113" s="66">
        <f t="shared" ca="1" si="19"/>
        <v>21.89945859631333</v>
      </c>
      <c r="F113" s="66"/>
      <c r="G113" s="61"/>
      <c r="H113" s="61"/>
      <c r="I113" s="61"/>
      <c r="J113" s="61"/>
      <c r="K113" s="53"/>
      <c r="L113" s="53"/>
      <c r="M113" s="53"/>
      <c r="N113" s="53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s="10" customFormat="1" ht="20.100000000000001" customHeight="1" x14ac:dyDescent="0.3">
      <c r="A114" s="53"/>
      <c r="B114" s="76">
        <f ca="1">B113/OFFSET(INDEX('Assay protocol'!C:C,MATCH(B106,'Assay protocol'!C:C,0)),0,3)</f>
        <v>13.717421124828533</v>
      </c>
      <c r="C114" s="66">
        <f ca="1">OFFSET(INDEX(A:A,MATCH(B106,A:A,0)),0,8)</f>
        <v>2.2393365619408985</v>
      </c>
      <c r="D114" s="66" t="str">
        <f ca="1">OFFSET(INDEX(A:A,MATCH(B106,A:A,0)),1,8)</f>
        <v>99.8*</v>
      </c>
      <c r="E114" s="66">
        <f t="shared" ca="1" si="19"/>
        <v>2.2393365619408985</v>
      </c>
      <c r="F114" s="66"/>
      <c r="G114" s="61"/>
      <c r="H114" s="61"/>
      <c r="I114" s="61"/>
      <c r="J114" s="61"/>
      <c r="K114" s="53"/>
      <c r="L114" s="53"/>
      <c r="M114" s="53"/>
      <c r="N114" s="53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s="10" customFormat="1" ht="20.100000000000001" customHeight="1" x14ac:dyDescent="0.3">
      <c r="A115" s="53"/>
      <c r="B115" s="76">
        <f ca="1">B114/OFFSET(INDEX('Assay protocol'!C:C,MATCH(B106,'Assay protocol'!C:C,0)),0,3)</f>
        <v>4.5724737082761777</v>
      </c>
      <c r="C115" s="66">
        <f ca="1">OFFSET(INDEX(A:A,MATCH(B106,A:A,0)),0,9)</f>
        <v>-11.661742165964412</v>
      </c>
      <c r="D115" s="66">
        <f ca="1">OFFSET(INDEX(A:A,MATCH(B106,A:A,0)),1,9)</f>
        <v>0.27594687367053478</v>
      </c>
      <c r="E115" s="66">
        <f ca="1">AVERAGE(C115:D115)</f>
        <v>-5.6928976461469389</v>
      </c>
      <c r="F115" s="66">
        <f t="shared" ca="1" si="18"/>
        <v>8.4412208716221944</v>
      </c>
      <c r="G115" s="61"/>
      <c r="H115" s="61"/>
      <c r="I115" s="61"/>
      <c r="J115" s="61"/>
      <c r="K115" s="53"/>
      <c r="L115" s="53"/>
      <c r="M115" s="53"/>
      <c r="N115" s="53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s="10" customFormat="1" ht="20.100000000000001" customHeight="1" x14ac:dyDescent="0.3">
      <c r="A116" s="53"/>
      <c r="B116" s="76">
        <f ca="1">B115/OFFSET(INDEX('Assay protocol'!C:C,MATCH(B106,'Assay protocol'!C:C,0)),0,3)</f>
        <v>1.524157902758726</v>
      </c>
      <c r="C116" s="66">
        <f ca="1">OFFSET(INDEX(A:A,MATCH(B106,A:A,0)),0,10)</f>
        <v>-11.581318367513443</v>
      </c>
      <c r="D116" s="66">
        <f ca="1">OFFSET(INDEX(A:A,MATCH(B106,A:A,0)),1,10)</f>
        <v>-8.8486575636251263</v>
      </c>
      <c r="E116" s="66">
        <f t="shared" ca="1" si="19"/>
        <v>-10.214987965569286</v>
      </c>
      <c r="F116" s="66">
        <f t="shared" ca="1" si="18"/>
        <v>1.9322829851121013</v>
      </c>
      <c r="G116" s="61"/>
      <c r="H116" s="61"/>
      <c r="I116" s="61"/>
      <c r="J116" s="61"/>
      <c r="K116" s="53"/>
      <c r="L116" s="53"/>
      <c r="M116" s="53"/>
      <c r="N116" s="53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s="10" customFormat="1" ht="20.100000000000001" customHeight="1" x14ac:dyDescent="0.3">
      <c r="A117" s="53"/>
      <c r="B117" s="76">
        <f ca="1">B116/OFFSET(INDEX('Assay protocol'!C:C,MATCH(B106,'Assay protocol'!C:C,0)),0,3)</f>
        <v>0.5080526342529087</v>
      </c>
      <c r="C117" s="66">
        <f ca="1">OFFSET(INDEX(A:A,MATCH(B106,A:A,0)),0,11)</f>
        <v>-12.558642353037161</v>
      </c>
      <c r="D117" s="66">
        <f ca="1">OFFSET(INDEX(A:A,MATCH(B106,A:A,0)),1,11)</f>
        <v>-10.362722986636824</v>
      </c>
      <c r="E117" s="66">
        <f t="shared" ca="1" si="19"/>
        <v>-11.460682669836991</v>
      </c>
      <c r="F117" s="66">
        <f t="shared" ca="1" si="18"/>
        <v>1.5527494749205455</v>
      </c>
      <c r="G117" s="61"/>
      <c r="H117" s="61"/>
      <c r="I117" s="61"/>
      <c r="J117" s="61"/>
      <c r="K117" s="53"/>
      <c r="L117" s="53"/>
      <c r="M117" s="53"/>
      <c r="N117" s="53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s="10" customFormat="1" ht="20.100000000000001" customHeight="1" x14ac:dyDescent="0.45">
      <c r="A118" s="62"/>
      <c r="B118" s="62"/>
      <c r="C118" s="62"/>
      <c r="D118" s="62"/>
      <c r="E118" s="62"/>
      <c r="F118" s="62"/>
      <c r="G118" s="62"/>
      <c r="H118" s="61"/>
      <c r="I118" s="61"/>
      <c r="J118" s="61"/>
      <c r="K118" s="53"/>
      <c r="L118" s="53"/>
      <c r="M118" s="53"/>
      <c r="N118" s="53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s="10" customFormat="1" ht="20.100000000000001" customHeight="1" x14ac:dyDescent="0.3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s="10" customFormat="1" ht="20.100000000000001" customHeight="1" x14ac:dyDescent="0.3">
      <c r="A120" s="53"/>
      <c r="B120" s="156" t="str">
        <f>B121&amp;" in "&amp;'Assay summary'!$B$2</f>
        <v>HW356061 in WRN(517-1238) in FI assay_ATP preincubation</v>
      </c>
      <c r="C120" s="157"/>
      <c r="D120" s="157"/>
      <c r="E120" s="157"/>
      <c r="F120" s="158"/>
      <c r="G120" s="53"/>
      <c r="H120" s="53"/>
      <c r="I120" s="53"/>
      <c r="J120" s="53"/>
      <c r="K120" s="53"/>
      <c r="L120" s="53"/>
      <c r="M120" s="53"/>
      <c r="N120" s="53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s="10" customFormat="1" ht="20.100000000000001" customHeight="1" x14ac:dyDescent="0.3">
      <c r="A121" s="53"/>
      <c r="B121" s="70" t="str">
        <f>'Assay summary'!C6</f>
        <v>HW356061</v>
      </c>
      <c r="C121" s="71"/>
      <c r="D121" s="72" t="s">
        <v>32</v>
      </c>
      <c r="E121" s="72"/>
      <c r="F121" s="73"/>
      <c r="G121" s="61"/>
      <c r="H121" s="61"/>
      <c r="I121" s="61"/>
      <c r="J121" s="61"/>
      <c r="K121" s="53" t="str">
        <f ca="1">[1]!xf4_FitData("",[1]!xf4_SetModel("205"),[1]!xf4_SetParameters(0,FALSE,TRUE,100,FALSE,TRUE,1,FALSE,TRUE,0.1,FALSE,TRUE),[1]!xf4_SetData(B122,B123:B133,D121,E123:E133))</f>
        <v>#Ok</v>
      </c>
      <c r="L121" s="53"/>
      <c r="M121" s="53"/>
      <c r="N121" s="53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s="10" customFormat="1" ht="20.100000000000001" customHeight="1" x14ac:dyDescent="0.3">
      <c r="A122" s="53"/>
      <c r="B122" s="74" t="s">
        <v>38</v>
      </c>
      <c r="C122" s="75" t="s">
        <v>33</v>
      </c>
      <c r="D122" s="75" t="s">
        <v>34</v>
      </c>
      <c r="E122" s="75" t="s">
        <v>35</v>
      </c>
      <c r="F122" s="75" t="s">
        <v>29</v>
      </c>
      <c r="G122" s="74" t="s">
        <v>36</v>
      </c>
      <c r="H122" s="74" t="s">
        <v>94</v>
      </c>
      <c r="I122" s="74" t="s">
        <v>88</v>
      </c>
      <c r="J122" s="74" t="s">
        <v>37</v>
      </c>
      <c r="K122" s="53" t="str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#Ok</v>
      </c>
      <c r="L122" s="53"/>
      <c r="M122" s="53"/>
      <c r="N122" s="53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s="10" customFormat="1" ht="20.100000000000001" customHeight="1" x14ac:dyDescent="0.3">
      <c r="A123" s="53"/>
      <c r="B123" s="76">
        <f ca="1">OFFSET(INDEX('Assay protocol'!C:C,MATCH(B121,'Assay protocol'!C:C,0)),0,2)</f>
        <v>10000</v>
      </c>
      <c r="C123" s="66">
        <f ca="1">OFFSET(INDEX(A:A,MATCH(B121,A:A,0)),0,2)</f>
        <v>81.715532865942848</v>
      </c>
      <c r="D123" s="66">
        <f ca="1">OFFSET(INDEX(A:A,MATCH(B121,A:A,0)),1,2)</f>
        <v>78.066740097091341</v>
      </c>
      <c r="E123" s="66">
        <f ca="1">AVERAGE(C123:D123)</f>
        <v>79.891136481517094</v>
      </c>
      <c r="F123" s="66">
        <f ca="1">STDEV(C123:D123)</f>
        <v>2.5800861099993395</v>
      </c>
      <c r="G123" s="85">
        <v>-14.607026951828205</v>
      </c>
      <c r="H123" s="85">
        <v>82.988813137088044</v>
      </c>
      <c r="I123" s="59">
        <v>128.54071405098992</v>
      </c>
      <c r="J123" s="77">
        <v>0.83877708940250562</v>
      </c>
      <c r="K123" s="53" t="str">
        <f ca="1">IF(I123&lt;B123,I122&amp;"="&amp;ROUND(I123,0)&amp;"nM",I122&amp;"&gt;"&amp;B123&amp;"nM")</f>
        <v>IC50=129nM</v>
      </c>
      <c r="L123" s="53"/>
      <c r="M123" s="53"/>
      <c r="N123" s="53"/>
      <c r="O123" s="61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s="10" customFormat="1" ht="20.100000000000001" customHeight="1" x14ac:dyDescent="0.3">
      <c r="A124" s="53"/>
      <c r="B124" s="76">
        <f ca="1">B123/OFFSET(INDEX('Assay protocol'!C:C,MATCH(B121,'Assay protocol'!C:C,0)),0,3)</f>
        <v>3333.3333333333335</v>
      </c>
      <c r="C124" s="66">
        <f ca="1">OFFSET(INDEX(A:A,MATCH(B121,A:A,0)),0,3)</f>
        <v>47.948027577203938</v>
      </c>
      <c r="D124" s="66">
        <f ca="1">OFFSET(INDEX(A:A,MATCH(B121,A:A,0)),1,3)</f>
        <v>46.883286419450911</v>
      </c>
      <c r="E124" s="159">
        <f ca="1">AVERAGE(C124:D124)</f>
        <v>47.415656998327421</v>
      </c>
      <c r="F124" s="66">
        <f t="shared" ref="F124:F132" ca="1" si="20">STDEV(C124:D124)</f>
        <v>0.75288569285558049</v>
      </c>
      <c r="G124" s="61"/>
      <c r="H124" s="61"/>
      <c r="I124" s="61"/>
      <c r="J124" s="61"/>
      <c r="K124" s="53"/>
      <c r="L124" s="53"/>
      <c r="M124" s="53"/>
      <c r="N124" s="53"/>
      <c r="O124" s="61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s="10" customFormat="1" ht="20.100000000000001" customHeight="1" x14ac:dyDescent="0.3">
      <c r="A125" s="53"/>
      <c r="B125" s="76">
        <f ca="1">B124/OFFSET(INDEX('Assay protocol'!C:C,MATCH(B121,'Assay protocol'!C:C,0)),0,3)</f>
        <v>1111.1111111111111</v>
      </c>
      <c r="C125" s="66">
        <f ca="1">OFFSET(INDEX(A:A,MATCH(B121,A:A,0)),0,4)</f>
        <v>66.844123526292179</v>
      </c>
      <c r="D125" s="66">
        <f ca="1">OFFSET(INDEX(A:A,MATCH(B121,A:A,0)),1,4)</f>
        <v>71.141551713085192</v>
      </c>
      <c r="E125" s="66">
        <f ca="1">AVERAGE(C125:D125)</f>
        <v>68.992837619688686</v>
      </c>
      <c r="F125" s="66">
        <f t="shared" ca="1" si="20"/>
        <v>3.038740612543549</v>
      </c>
      <c r="G125" s="61"/>
      <c r="H125" s="61"/>
      <c r="I125" s="61"/>
      <c r="J125" s="61"/>
      <c r="K125" s="53"/>
      <c r="L125" s="53"/>
      <c r="M125" s="53"/>
      <c r="N125" s="53"/>
      <c r="O125" s="53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s="10" customFormat="1" ht="20.100000000000001" customHeight="1" x14ac:dyDescent="0.3">
      <c r="A126" s="53"/>
      <c r="B126" s="76">
        <f ca="1">B125/OFFSET(INDEX('Assay protocol'!C:C,MATCH(B121,'Assay protocol'!C:C,0)),0,3)</f>
        <v>370.37037037037038</v>
      </c>
      <c r="C126" s="66">
        <f ca="1">OFFSET(INDEX(A:A,MATCH(B121,A:A,0)),0,5)</f>
        <v>56.01488423052492</v>
      </c>
      <c r="D126" s="66">
        <f ca="1">OFFSET(INDEX(A:A,MATCH(B121,A:A,0)),1,5)</f>
        <v>60.686457914459389</v>
      </c>
      <c r="E126" s="66">
        <f ca="1">AVERAGE(C126:D126)</f>
        <v>58.350671072492155</v>
      </c>
      <c r="F126" s="66">
        <f t="shared" ca="1" si="20"/>
        <v>3.303301430722684</v>
      </c>
      <c r="G126" s="61"/>
      <c r="H126" s="61"/>
      <c r="I126" s="61"/>
      <c r="J126" s="61"/>
      <c r="K126" s="53"/>
      <c r="L126" s="53"/>
      <c r="M126" s="53"/>
      <c r="N126" s="53"/>
      <c r="O126" s="5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s="10" customFormat="1" ht="20.100000000000001" customHeight="1" x14ac:dyDescent="0.3">
      <c r="A127" s="53"/>
      <c r="B127" s="76">
        <f ca="1">B126/OFFSET(INDEX('Assay protocol'!C:C,MATCH(B121,'Assay protocol'!C:C,0)),0,3)</f>
        <v>123.4567901234568</v>
      </c>
      <c r="C127" s="66">
        <f ca="1">OFFSET(INDEX(A:A,MATCH(B121,A:A,0)),0,6)</f>
        <v>26.649707735254186</v>
      </c>
      <c r="D127" s="66">
        <f ca="1">OFFSET(INDEX(A:A,MATCH(B121,A:A,0)),1,6)</f>
        <v>28.50994516029396</v>
      </c>
      <c r="E127" s="66">
        <f t="shared" ref="E127:E132" ca="1" si="21">AVERAGE(C127:D127)</f>
        <v>27.579826447774074</v>
      </c>
      <c r="F127" s="66">
        <f t="shared" ca="1" si="20"/>
        <v>1.315386497862626</v>
      </c>
      <c r="G127" s="61"/>
      <c r="H127" s="61"/>
      <c r="I127" s="53"/>
      <c r="J127" s="61"/>
      <c r="K127" s="53"/>
      <c r="L127" s="53"/>
      <c r="M127" s="53"/>
      <c r="N127" s="53"/>
      <c r="O127" s="53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s="10" customFormat="1" ht="20.100000000000001" customHeight="1" x14ac:dyDescent="0.3">
      <c r="A128" s="53"/>
      <c r="B128" s="76">
        <f ca="1">B127/OFFSET(INDEX('Assay protocol'!C:C,MATCH(B121,'Assay protocol'!C:C,0)),0,3)</f>
        <v>41.152263374485599</v>
      </c>
      <c r="C128" s="66">
        <f ca="1">OFFSET(INDEX(A:A,MATCH(B121,A:A,0)),0,7)</f>
        <v>15.9253690461621</v>
      </c>
      <c r="D128" s="66" t="str">
        <f ca="1">OFFSET(INDEX(A:A,MATCH(B121,A:A,0)),1,7)</f>
        <v>99.7*</v>
      </c>
      <c r="E128" s="66">
        <f t="shared" ca="1" si="21"/>
        <v>15.9253690461621</v>
      </c>
      <c r="F128" s="66"/>
      <c r="G128" s="61"/>
      <c r="H128" s="61"/>
      <c r="I128" s="61"/>
      <c r="J128" s="61"/>
      <c r="K128" s="53"/>
      <c r="L128" s="53"/>
      <c r="M128" s="53"/>
      <c r="N128" s="53"/>
      <c r="O128" s="53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s="10" customFormat="1" ht="20.100000000000001" customHeight="1" x14ac:dyDescent="0.3">
      <c r="A129" s="53"/>
      <c r="B129" s="76">
        <f ca="1">B128/OFFSET(INDEX('Assay protocol'!C:C,MATCH(B121,'Assay protocol'!C:C,0)),0,3)</f>
        <v>13.717421124828533</v>
      </c>
      <c r="C129" s="66">
        <f ca="1">OFFSET(INDEX(A:A,MATCH(B121,A:A,0)),0,8)</f>
        <v>1.3249529404222875</v>
      </c>
      <c r="D129" s="66">
        <f ca="1">OFFSET(INDEX(A:A,MATCH(B121,A:A,0)),1,8)</f>
        <v>-3.4078127640727032</v>
      </c>
      <c r="E129" s="66">
        <f t="shared" ca="1" si="21"/>
        <v>-1.0414299118252077</v>
      </c>
      <c r="F129" s="66">
        <f t="shared" ca="1" si="20"/>
        <v>3.3465707234155362</v>
      </c>
      <c r="G129" s="61"/>
      <c r="H129" s="61"/>
      <c r="I129" s="61"/>
      <c r="J129" s="61"/>
      <c r="K129" s="53"/>
      <c r="L129" s="53"/>
      <c r="M129" s="53"/>
      <c r="N129" s="53"/>
      <c r="O129" s="53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s="10" customFormat="1" ht="20.100000000000001" customHeight="1" x14ac:dyDescent="0.3">
      <c r="A130" s="53"/>
      <c r="B130" s="76">
        <f ca="1">B129/OFFSET(INDEX('Assay protocol'!C:C,MATCH(B121,'Assay protocol'!C:C,0)),0,3)</f>
        <v>4.5724737082761777</v>
      </c>
      <c r="C130" s="66">
        <f ca="1">OFFSET(INDEX(A:A,MATCH(B121,A:A,0)),0,9)</f>
        <v>-9.3207102936634154</v>
      </c>
      <c r="D130" s="66">
        <f ca="1">OFFSET(INDEX(A:A,MATCH(B121,A:A,0)),1,9)</f>
        <v>-10.541054017984623</v>
      </c>
      <c r="E130" s="66">
        <f t="shared" ca="1" si="21"/>
        <v>-9.930882155824019</v>
      </c>
      <c r="F130" s="66">
        <f t="shared" ca="1" si="20"/>
        <v>0.86291332284597233</v>
      </c>
      <c r="G130" s="61"/>
      <c r="H130" s="61"/>
      <c r="I130" s="61"/>
      <c r="J130" s="61"/>
      <c r="K130" s="53"/>
      <c r="L130" s="53"/>
      <c r="M130" s="53"/>
      <c r="N130" s="53"/>
      <c r="O130" s="53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s="10" customFormat="1" ht="20.100000000000001" customHeight="1" x14ac:dyDescent="0.3">
      <c r="A131" s="53"/>
      <c r="B131" s="76">
        <f ca="1">B130/OFFSET(INDEX('Assay protocol'!C:C,MATCH(B121,'Assay protocol'!C:C,0)),0,3)</f>
        <v>1.524157902758726</v>
      </c>
      <c r="C131" s="66">
        <f ca="1">OFFSET(INDEX(A:A,MATCH(B121,A:A,0)),0,10)</f>
        <v>99.831867638745635</v>
      </c>
      <c r="D131" s="66">
        <f ca="1">OFFSET(INDEX(A:A,MATCH(B121,A:A,0)),1,10)</f>
        <v>99.873827881415707</v>
      </c>
      <c r="E131" s="159">
        <f ca="1">AVERAGE(C131:D131)</f>
        <v>99.852847760080664</v>
      </c>
      <c r="F131" s="66">
        <f t="shared" ca="1" si="20"/>
        <v>2.9670372132241059E-2</v>
      </c>
      <c r="G131" s="61"/>
      <c r="H131" s="61"/>
      <c r="I131" s="61"/>
      <c r="J131" s="61"/>
      <c r="K131" s="53"/>
      <c r="L131" s="53"/>
      <c r="M131" s="53"/>
      <c r="N131" s="53"/>
      <c r="O131" s="53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s="10" customFormat="1" ht="20.100000000000001" customHeight="1" x14ac:dyDescent="0.3">
      <c r="A132" s="53"/>
      <c r="B132" s="76">
        <f ca="1">B131/OFFSET(INDEX('Assay protocol'!C:C,MATCH(B121,'Assay protocol'!C:C,0)),0,3)</f>
        <v>0.5080526342529087</v>
      </c>
      <c r="C132" s="66">
        <f ca="1">OFFSET(INDEX(A:A,MATCH(B121,A:A,0)),0,11)</f>
        <v>-13.084893729857622</v>
      </c>
      <c r="D132" s="66">
        <f ca="1">OFFSET(INDEX(A:A,MATCH(B121,A:A,0)),1,11)</f>
        <v>-14.756310062882081</v>
      </c>
      <c r="E132" s="66">
        <f t="shared" ca="1" si="21"/>
        <v>-13.920601896369853</v>
      </c>
      <c r="F132" s="66">
        <f t="shared" ca="1" si="20"/>
        <v>1.1818698232675475</v>
      </c>
      <c r="G132" s="61"/>
      <c r="H132" s="61"/>
      <c r="I132" s="61"/>
      <c r="J132" s="61"/>
      <c r="K132" s="53"/>
      <c r="L132" s="53"/>
      <c r="M132" s="53"/>
      <c r="N132" s="53"/>
      <c r="O132" s="53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s="10" customFormat="1" ht="20.100000000000001" customHeight="1" x14ac:dyDescent="0.45">
      <c r="A133" s="62"/>
      <c r="B133" s="62"/>
      <c r="C133" s="62"/>
      <c r="D133" s="62"/>
      <c r="E133" s="62"/>
      <c r="F133" s="62"/>
      <c r="G133" s="62"/>
      <c r="H133" s="62"/>
      <c r="I133" s="61"/>
      <c r="J133" s="61"/>
      <c r="K133" s="53"/>
      <c r="L133" s="53"/>
      <c r="M133" s="53"/>
      <c r="N133" s="53"/>
      <c r="O133" s="53"/>
      <c r="AD133" s="61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s="10" customFormat="1" ht="20.100000000000001" customHeight="1" x14ac:dyDescent="0.3">
      <c r="AD134" s="61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s="10" customFormat="1" ht="20.100000000000001" customHeight="1" x14ac:dyDescent="0.3">
      <c r="B135" s="156" t="str">
        <f>B136&amp;" in "&amp;'Assay summary'!$B$2</f>
        <v>HW356064 in WRN(517-1238) in FI assay_ATP preincubation</v>
      </c>
      <c r="C135" s="157"/>
      <c r="D135" s="157"/>
      <c r="E135" s="157"/>
      <c r="F135" s="158"/>
      <c r="G135" s="53"/>
      <c r="H135" s="53"/>
      <c r="I135" s="53"/>
      <c r="J135" s="53"/>
      <c r="K135" s="53"/>
      <c r="L135" s="53"/>
      <c r="M135" s="53"/>
      <c r="N135" s="53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s="10" customFormat="1" ht="20.100000000000001" customHeight="1" x14ac:dyDescent="0.3">
      <c r="B136" s="70" t="str">
        <f>'Assay summary'!C7</f>
        <v>HW356064</v>
      </c>
      <c r="C136" s="71"/>
      <c r="D136" s="72" t="s">
        <v>32</v>
      </c>
      <c r="E136" s="72"/>
      <c r="F136" s="73"/>
      <c r="G136" s="61"/>
      <c r="H136" s="61"/>
      <c r="I136" s="61"/>
      <c r="J136" s="61"/>
      <c r="K136" s="53" t="str">
        <f ca="1">[1]!xf4_FitData("",[1]!xf4_SetModel("205"),[1]!xf4_SetParameters(0,FALSE,TRUE,100,FALSE,TRUE,1,FALSE,TRUE,0.1,FALSE,TRUE),[1]!xf4_SetData(B137,B138:B148,D136,E138:E148))</f>
        <v>#Ok</v>
      </c>
      <c r="L136" s="53"/>
      <c r="M136" s="53"/>
      <c r="N136" s="53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s="10" customFormat="1" ht="20.100000000000001" customHeight="1" x14ac:dyDescent="0.3">
      <c r="B137" s="74" t="s">
        <v>38</v>
      </c>
      <c r="C137" s="75" t="s">
        <v>33</v>
      </c>
      <c r="D137" s="75" t="s">
        <v>34</v>
      </c>
      <c r="E137" s="75" t="s">
        <v>35</v>
      </c>
      <c r="F137" s="75" t="s">
        <v>29</v>
      </c>
      <c r="G137" s="74" t="s">
        <v>36</v>
      </c>
      <c r="H137" s="74" t="s">
        <v>94</v>
      </c>
      <c r="I137" s="74" t="s">
        <v>88</v>
      </c>
      <c r="J137" s="74" t="s">
        <v>37</v>
      </c>
      <c r="K137" s="53" t="str">
        <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f>
        <v>#Ok</v>
      </c>
      <c r="L137" s="53"/>
      <c r="M137" s="53"/>
      <c r="N137" s="53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s="10" customFormat="1" ht="20.100000000000001" customHeight="1" x14ac:dyDescent="0.3">
      <c r="B138" s="76">
        <f ca="1">OFFSET(INDEX('Assay protocol'!C:C,MATCH(B136,'Assay protocol'!C:C,0)),0,2)</f>
        <v>10000</v>
      </c>
      <c r="C138" s="66">
        <f ca="1">OFFSET(INDEX(A:A,MATCH(B136,A:A,0)),0,2)</f>
        <v>95.684796988187031</v>
      </c>
      <c r="D138" s="66">
        <f ca="1">OFFSET(INDEX(A:A,MATCH(B136,A:A,0)),1,2)</f>
        <v>95.539684482286376</v>
      </c>
      <c r="E138" s="66">
        <f ca="1">AVERAGE(C138:D138)</f>
        <v>95.612240735236696</v>
      </c>
      <c r="F138" s="66">
        <f ca="1">STDEV(C138:D138)</f>
        <v>0.10261003695732654</v>
      </c>
      <c r="G138" s="85">
        <v>-11.942375049897979</v>
      </c>
      <c r="H138" s="85">
        <v>97.473554006685774</v>
      </c>
      <c r="I138" s="59">
        <v>102.90874672417564</v>
      </c>
      <c r="J138" s="77">
        <v>0.98949404230382021</v>
      </c>
      <c r="K138" s="53" t="str">
        <f ca="1">IF(I138&lt;B138,I137&amp;"="&amp;ROUND(I138,0)&amp;"nM",I137&amp;"&gt;"&amp;B138&amp;"nM")</f>
        <v>IC50=103nM</v>
      </c>
      <c r="L138" s="53"/>
      <c r="M138" s="53"/>
      <c r="N138" s="53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s="10" customFormat="1" ht="20.100000000000001" customHeight="1" x14ac:dyDescent="0.3">
      <c r="B139" s="76">
        <f ca="1">B138/OFFSET(INDEX('Assay protocol'!C:C,MATCH(B136,'Assay protocol'!C:C,0)),0,3)</f>
        <v>3333.3333333333335</v>
      </c>
      <c r="C139" s="66">
        <f ca="1">OFFSET(INDEX(A:A,MATCH(B136,A:A,0)),0,3)</f>
        <v>91.551713085185128</v>
      </c>
      <c r="D139" s="66">
        <f ca="1">OFFSET(INDEX(A:A,MATCH(B136,A:A,0)),1,3)</f>
        <v>91.041196799365949</v>
      </c>
      <c r="E139" s="66">
        <f ca="1">AVERAGE(C139:D139)</f>
        <v>91.296454942275545</v>
      </c>
      <c r="F139" s="66">
        <f t="shared" ref="F139:F147" ca="1" si="22">STDEV(C139:D139)</f>
        <v>0.36098952760891118</v>
      </c>
      <c r="G139" s="61"/>
      <c r="H139" s="61"/>
      <c r="I139" s="61"/>
      <c r="J139" s="61"/>
      <c r="K139" s="53"/>
      <c r="L139" s="53"/>
      <c r="M139" s="53"/>
      <c r="N139" s="53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s="10" customFormat="1" ht="20.100000000000001" customHeight="1" x14ac:dyDescent="0.3">
      <c r="B140" s="76">
        <f ca="1">B139/OFFSET(INDEX('Assay protocol'!C:C,MATCH(B136,'Assay protocol'!C:C,0)),0,3)</f>
        <v>1111.1111111111111</v>
      </c>
      <c r="C140" s="66">
        <f ca="1">OFFSET(INDEX(A:A,MATCH(B136,A:A,0)),0,4)</f>
        <v>86.901119522585688</v>
      </c>
      <c r="D140" s="66">
        <f ca="1">OFFSET(INDEX(A:A,MATCH(B136,A:A,0)),1,4)</f>
        <v>99.763682244406766</v>
      </c>
      <c r="E140" s="66">
        <f ca="1">AVERAGE(C140:D140)</f>
        <v>93.332400883496234</v>
      </c>
      <c r="F140" s="66">
        <f t="shared" ca="1" si="22"/>
        <v>9.0952053240369803</v>
      </c>
      <c r="G140" s="61"/>
      <c r="H140" s="61"/>
      <c r="I140" s="61"/>
      <c r="J140" s="61"/>
      <c r="K140" s="53"/>
      <c r="L140" s="53"/>
      <c r="M140" s="53"/>
      <c r="N140" s="53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s="10" customFormat="1" ht="20.100000000000001" customHeight="1" x14ac:dyDescent="0.3">
      <c r="B141" s="76">
        <f ca="1">B140/OFFSET(INDEX('Assay protocol'!C:C,MATCH(B136,'Assay protocol'!C:C,0)),0,3)</f>
        <v>370.37037037037038</v>
      </c>
      <c r="C141" s="66">
        <f ca="1">OFFSET(INDEX(A:A,MATCH(B136,A:A,0)),0,5)</f>
        <v>74.585788298920107</v>
      </c>
      <c r="D141" s="66">
        <f ca="1">OFFSET(INDEX(A:A,MATCH(B136,A:A,0)),1,5)</f>
        <v>69.756863704972872</v>
      </c>
      <c r="E141" s="66">
        <f ca="1">AVERAGE(C141:D141)</f>
        <v>72.171326001946483</v>
      </c>
      <c r="F141" s="66">
        <f t="shared" ca="1" si="22"/>
        <v>3.4145653262185856</v>
      </c>
      <c r="G141" s="61"/>
      <c r="H141" s="61"/>
      <c r="I141" s="61"/>
      <c r="J141" s="61"/>
      <c r="K141" s="53"/>
      <c r="L141" s="53"/>
      <c r="M141" s="53"/>
      <c r="N141" s="53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s="10" customFormat="1" ht="20.100000000000001" customHeight="1" x14ac:dyDescent="0.3">
      <c r="B142" s="76">
        <f ca="1">B141/OFFSET(INDEX('Assay protocol'!C:C,MATCH(B136,'Assay protocol'!C:C,0)),0,3)</f>
        <v>123.4567901234568</v>
      </c>
      <c r="C142" s="66">
        <f ca="1">OFFSET(INDEX(A:A,MATCH(B136,A:A,0)),0,6)</f>
        <v>47.724239616296899</v>
      </c>
      <c r="D142" s="66">
        <f ca="1">OFFSET(INDEX(A:A,MATCH(B136,A:A,0)),1,6)</f>
        <v>44.176850767231386</v>
      </c>
      <c r="E142" s="66">
        <f t="shared" ref="E142:E145" ca="1" si="23">AVERAGE(C142:D142)</f>
        <v>45.950545191764142</v>
      </c>
      <c r="F142" s="66">
        <f t="shared" ca="1" si="22"/>
        <v>2.5083827106797663</v>
      </c>
      <c r="G142" s="61"/>
      <c r="H142" s="61"/>
      <c r="I142" s="53"/>
      <c r="J142" s="61"/>
      <c r="K142" s="53"/>
      <c r="L142" s="53"/>
      <c r="M142" s="53"/>
      <c r="N142" s="53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s="10" customFormat="1" ht="20.100000000000001" customHeight="1" x14ac:dyDescent="0.3">
      <c r="B143" s="76">
        <f ca="1">B142/OFFSET(INDEX('Assay protocol'!C:C,MATCH(B136,'Assay protocol'!C:C,0)),0,3)</f>
        <v>41.152263374485599</v>
      </c>
      <c r="C143" s="66">
        <f ca="1">OFFSET(INDEX(A:A,MATCH(B136,A:A,0)),0,7)</f>
        <v>20.682611558881298</v>
      </c>
      <c r="D143" s="66" t="str">
        <f ca="1">OFFSET(INDEX(A:A,MATCH(B136,A:A,0)),1,7)</f>
        <v>99.8*</v>
      </c>
      <c r="E143" s="66">
        <f t="shared" ca="1" si="23"/>
        <v>20.682611558881298</v>
      </c>
      <c r="F143" s="66"/>
      <c r="G143" s="61"/>
      <c r="H143" s="61"/>
      <c r="I143" s="61"/>
      <c r="J143" s="61"/>
      <c r="K143" s="53"/>
      <c r="L143" s="53"/>
      <c r="M143" s="53"/>
      <c r="N143" s="53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s="10" customFormat="1" ht="20.100000000000001" customHeight="1" x14ac:dyDescent="0.3">
      <c r="B144" s="76">
        <f ca="1">B143/OFFSET(INDEX('Assay protocol'!C:C,MATCH(B136,'Assay protocol'!C:C,0)),0,3)</f>
        <v>13.717421124828533</v>
      </c>
      <c r="C144" s="66">
        <f ca="1">OFFSET(INDEX(A:A,MATCH(B136,A:A,0)),0,8)</f>
        <v>2.8652435151027777</v>
      </c>
      <c r="D144" s="66">
        <f ca="1">OFFSET(INDEX(A:A,MATCH(B136,A:A,0)),1,8)</f>
        <v>1.8249791655739562</v>
      </c>
      <c r="E144" s="66">
        <f t="shared" ca="1" si="23"/>
        <v>2.345111340338367</v>
      </c>
      <c r="F144" s="66">
        <f t="shared" ca="1" si="22"/>
        <v>0.73557797577844264</v>
      </c>
      <c r="G144" s="61"/>
      <c r="H144" s="61"/>
      <c r="I144" s="61"/>
      <c r="J144" s="61"/>
      <c r="K144" s="53"/>
      <c r="L144" s="53"/>
      <c r="M144" s="53"/>
      <c r="N144" s="53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s="10" customFormat="1" ht="20.100000000000001" customHeight="1" x14ac:dyDescent="0.3">
      <c r="B145" s="76">
        <f ca="1">B144/OFFSET(INDEX('Assay protocol'!C:C,MATCH(B136,'Assay protocol'!C:C,0)),0,3)</f>
        <v>4.5724737082761777</v>
      </c>
      <c r="C145" s="66">
        <f ca="1">OFFSET(INDEX(A:A,MATCH(B136,A:A,0)),0,9)</f>
        <v>-8.6406046937193626</v>
      </c>
      <c r="D145" s="66">
        <f ca="1">OFFSET(INDEX(A:A,MATCH(B136,A:A,0)),1,9)</f>
        <v>-8.8171873816225759</v>
      </c>
      <c r="E145" s="66">
        <f t="shared" ca="1" si="23"/>
        <v>-8.7288960376709692</v>
      </c>
      <c r="F145" s="66">
        <f t="shared" ca="1" si="22"/>
        <v>0.12486281605650985</v>
      </c>
      <c r="G145" s="61"/>
      <c r="H145" s="61"/>
      <c r="I145" s="61"/>
      <c r="J145" s="61"/>
      <c r="K145" s="53"/>
      <c r="L145" s="53"/>
      <c r="M145" s="53"/>
      <c r="N145" s="53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s="10" customFormat="1" ht="20.100000000000001" customHeight="1" x14ac:dyDescent="0.3">
      <c r="B146" s="76">
        <f ca="1">B145/OFFSET(INDEX('Assay protocol'!C:C,MATCH(B136,'Assay protocol'!C:C,0)),0,3)</f>
        <v>1.524157902758726</v>
      </c>
      <c r="C146" s="66">
        <f ca="1">OFFSET(INDEX(A:A,MATCH(B136,A:A,0)),0,10)</f>
        <v>-10.591755977877623</v>
      </c>
      <c r="D146" s="66">
        <f ca="1">OFFSET(INDEX(A:A,MATCH(B136,A:A,0)),1,10)</f>
        <v>-6.6247647021114116</v>
      </c>
      <c r="E146" s="66">
        <f ca="1">AVERAGE(C146:D146)</f>
        <v>-8.6082603399945175</v>
      </c>
      <c r="F146" s="66">
        <f t="shared" ca="1" si="22"/>
        <v>2.8050864320021613</v>
      </c>
      <c r="G146" s="61"/>
      <c r="H146" s="61"/>
      <c r="I146" s="61"/>
      <c r="J146" s="61"/>
      <c r="K146" s="53"/>
      <c r="L146" s="53"/>
      <c r="M146" s="53"/>
      <c r="N146" s="53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s="10" customFormat="1" ht="20.100000000000001" customHeight="1" x14ac:dyDescent="0.3">
      <c r="B147" s="76">
        <f ca="1">B146/OFFSET(INDEX('Assay protocol'!C:C,MATCH(B136,'Assay protocol'!C:C,0)),0,3)</f>
        <v>0.5080526342529087</v>
      </c>
      <c r="C147" s="66" t="str">
        <f ca="1">OFFSET(INDEX(A:A,MATCH(B136,A:A,0)),0,11)</f>
        <v>99.9*</v>
      </c>
      <c r="D147" s="66">
        <f ca="1">OFFSET(INDEX(A:A,MATCH(B136,A:A,0)),1,11)</f>
        <v>-12.665291303156923</v>
      </c>
      <c r="E147" s="66">
        <f t="shared" ref="E147" ca="1" si="24">AVERAGE(C147:D147)</f>
        <v>-12.665291303156923</v>
      </c>
      <c r="F147" s="66"/>
      <c r="G147" s="61"/>
      <c r="H147" s="61"/>
      <c r="I147" s="61"/>
      <c r="J147" s="61"/>
      <c r="K147" s="53"/>
      <c r="L147" s="53"/>
      <c r="M147" s="53"/>
      <c r="N147" s="53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1:47" s="10" customFormat="1" ht="20.100000000000001" customHeight="1" x14ac:dyDescent="0.3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AD148" s="61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1:47" s="10" customFormat="1" ht="20.100000000000001" customHeight="1" x14ac:dyDescent="0.3">
      <c r="A149" s="5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53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1:47" s="10" customFormat="1" ht="20.100000000000001" customHeight="1" x14ac:dyDescent="0.3">
      <c r="A150" s="5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53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1:47" s="10" customFormat="1" ht="20.100000000000001" customHeight="1" x14ac:dyDescent="0.3">
      <c r="A151" s="5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53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1:47" s="10" customFormat="1" ht="20.100000000000001" customHeight="1" x14ac:dyDescent="0.3">
      <c r="A152" s="5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53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1:47" s="10" customFormat="1" ht="20.100000000000001" customHeight="1" x14ac:dyDescent="0.3">
      <c r="A153" s="5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53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1:47" s="10" customFormat="1" ht="20.100000000000001" customHeight="1" x14ac:dyDescent="0.3">
      <c r="A154" s="5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53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1:47" s="10" customFormat="1" ht="20.100000000000001" customHeight="1" x14ac:dyDescent="0.3">
      <c r="A155" s="5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53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1:47" s="10" customFormat="1" ht="20.100000000000001" customHeight="1" x14ac:dyDescent="0.3">
      <c r="A156" s="5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53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1:47" s="10" customFormat="1" ht="20.100000000000001" customHeight="1" x14ac:dyDescent="0.3">
      <c r="A157" s="5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53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1:47" s="10" customFormat="1" ht="20.100000000000001" customHeight="1" x14ac:dyDescent="0.3">
      <c r="A158" s="5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53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1:47" s="10" customFormat="1" ht="20.100000000000001" customHeight="1" x14ac:dyDescent="0.3">
      <c r="A159" s="5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53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1:47" ht="20.100000000000001" customHeight="1" x14ac:dyDescent="0.3">
      <c r="A160" s="5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5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0.100000000000001" customHeight="1" x14ac:dyDescent="0.3">
      <c r="A161" s="5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5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0.100000000000001" customHeight="1" x14ac:dyDescent="0.3">
      <c r="A162" s="5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5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0.100000000000001" customHeight="1" x14ac:dyDescent="0.3">
      <c r="A163" s="5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5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0.100000000000001" customHeight="1" x14ac:dyDescent="0.3">
      <c r="A164" s="5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5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0.100000000000001" customHeight="1" x14ac:dyDescent="0.3">
      <c r="A165" s="5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5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0.100000000000001" customHeight="1" x14ac:dyDescent="0.3">
      <c r="A166" s="5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5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100000000000001" customHeight="1" x14ac:dyDescent="0.3">
      <c r="A167" s="5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5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0.100000000000001" customHeight="1" x14ac:dyDescent="0.3">
      <c r="A168" s="5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5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0.100000000000001" customHeight="1" x14ac:dyDescent="0.3">
      <c r="A169" s="5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5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0.100000000000001" customHeight="1" x14ac:dyDescent="0.3">
      <c r="A170" s="5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5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0.100000000000001" customHeight="1" x14ac:dyDescent="0.3">
      <c r="A171" s="5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5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0.100000000000001" customHeight="1" x14ac:dyDescent="0.3">
      <c r="A172" s="5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5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0.100000000000001" customHeight="1" x14ac:dyDescent="0.3">
      <c r="A173" s="5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10"/>
    </row>
    <row r="174" spans="1:26" ht="20.100000000000001" customHeight="1" x14ac:dyDescent="0.3">
      <c r="A174" s="5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10"/>
    </row>
    <row r="175" spans="1:26" ht="20.100000000000001" customHeight="1" x14ac:dyDescent="0.3">
      <c r="A175" s="5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5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0.100000000000001" customHeight="1" x14ac:dyDescent="0.3">
      <c r="A176" s="5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5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0.100000000000001" customHeight="1" x14ac:dyDescent="0.3">
      <c r="A177" s="5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5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0.100000000000001" customHeight="1" x14ac:dyDescent="0.3">
      <c r="A178" s="5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53"/>
      <c r="M178" s="53"/>
      <c r="N178" s="53"/>
      <c r="O178" s="5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0.100000000000001" customHeight="1" x14ac:dyDescent="0.3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0.100000000000001" customHeight="1" x14ac:dyDescent="0.3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.100000000000001" customHeight="1" x14ac:dyDescent="0.3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0.100000000000001" customHeight="1" x14ac:dyDescent="0.3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0.100000000000001" customHeight="1" x14ac:dyDescent="0.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0.100000000000001" customHeight="1" x14ac:dyDescent="0.3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0.100000000000001" customHeight="1" x14ac:dyDescent="0.3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0.100000000000001" customHeight="1" x14ac:dyDescent="0.3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0.100000000000001" customHeight="1" x14ac:dyDescent="0.3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0.100000000000001" customHeight="1" x14ac:dyDescent="0.3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0.100000000000001" customHeight="1" x14ac:dyDescent="0.3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0.100000000000001" customHeight="1" x14ac:dyDescent="0.3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0.100000000000001" customHeight="1" x14ac:dyDescent="0.3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0.100000000000001" customHeight="1" x14ac:dyDescent="0.3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0.100000000000001" customHeight="1" x14ac:dyDescent="0.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0.100000000000001" customHeight="1" x14ac:dyDescent="0.3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0.100000000000001" customHeight="1" x14ac:dyDescent="0.3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0.100000000000001" customHeight="1" x14ac:dyDescent="0.3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0.100000000000001" customHeight="1" x14ac:dyDescent="0.3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0.100000000000001" customHeight="1" x14ac:dyDescent="0.3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0.100000000000001" customHeight="1" x14ac:dyDescent="0.3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0.100000000000001" customHeight="1" x14ac:dyDescent="0.3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0.100000000000001" customHeight="1" x14ac:dyDescent="0.3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0.100000000000001" customHeight="1" x14ac:dyDescent="0.3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</sheetData>
  <mergeCells count="20">
    <mergeCell ref="B75:F75"/>
    <mergeCell ref="B90:F90"/>
    <mergeCell ref="B105:F105"/>
    <mergeCell ref="D16:L17"/>
    <mergeCell ref="P16:X17"/>
    <mergeCell ref="D18:L19"/>
    <mergeCell ref="P18:X19"/>
    <mergeCell ref="B60:F60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</mergeCells>
  <phoneticPr fontId="3" type="noConversion"/>
  <conditionalFormatting sqref="B63:B7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1025" r:id="rId5">
          <objectPr defaultSize="0" autoPict="0" r:id="rId6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025" r:id="rId5"/>
      </mc:Fallback>
    </mc:AlternateContent>
    <mc:AlternateContent xmlns:mc="http://schemas.openxmlformats.org/markup-compatibility/2006">
      <mc:Choice Requires="x14">
        <oleObject progId="IDBS_XLfitContainer.XFCObjectRepository" shapeId="1258" r:id="rId7">
          <objectPr defaultSize="0" autoPict="0" r:id="rId8">
            <anchor moveWithCells="1">
              <from>
                <xdr:col>26</xdr:col>
                <xdr:colOff>0</xdr:colOff>
                <xdr:row>60</xdr:row>
                <xdr:rowOff>0</xdr:rowOff>
              </from>
              <to>
                <xdr:col>28</xdr:col>
                <xdr:colOff>409575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8" r:id="rId7"/>
      </mc:Fallback>
    </mc:AlternateContent>
    <mc:AlternateContent xmlns:mc="http://schemas.openxmlformats.org/markup-compatibility/2006">
      <mc:Choice Requires="x14">
        <oleObject progId="IDBS_XLfitContainer.XFCObjectRepository" shapeId="1259" r:id="rId9">
          <objectPr defaultSize="0" autoPict="0" r:id="rId10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28575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9" r:id="rId9"/>
      </mc:Fallback>
    </mc:AlternateContent>
    <mc:AlternateContent xmlns:mc="http://schemas.openxmlformats.org/markup-compatibility/2006">
      <mc:Choice Requires="x14">
        <oleObject progId="IDBS_XLfitContainer.XFCObjectRepository" shapeId="1298" r:id="rId11">
          <objectPr defaultSize="0" autoPict="0" r:id="rId8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298" r:id="rId11"/>
      </mc:Fallback>
    </mc:AlternateContent>
    <mc:AlternateContent xmlns:mc="http://schemas.openxmlformats.org/markup-compatibility/2006">
      <mc:Choice Requires="x14">
        <oleObject progId="IDBS_XLfitContainer.XFCObjectRepository" shapeId="1299" r:id="rId12">
          <objectPr defaultSize="0" r:id="rId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299" r:id="rId12"/>
      </mc:Fallback>
    </mc:AlternateContent>
    <mc:AlternateContent xmlns:mc="http://schemas.openxmlformats.org/markup-compatibility/2006">
      <mc:Choice Requires="x14">
        <oleObject progId="IDBS_XLfitContainer.XFCObjectRepository" shapeId="1310" r:id="rId1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0" r:id="rId13"/>
      </mc:Fallback>
    </mc:AlternateContent>
    <mc:AlternateContent xmlns:mc="http://schemas.openxmlformats.org/markup-compatibility/2006">
      <mc:Choice Requires="x14">
        <oleObject progId="IDBS_XLfitContainer.XFCObjectRepository" shapeId="1311" r:id="rId1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1" r:id="rId14"/>
      </mc:Fallback>
    </mc:AlternateContent>
    <mc:AlternateContent xmlns:mc="http://schemas.openxmlformats.org/markup-compatibility/2006">
      <mc:Choice Requires="x14">
        <oleObject progId="IDBS_XLfitContainer.XFCObjectRepository" shapeId="1318" r:id="rId1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8" r:id="rId15"/>
      </mc:Fallback>
    </mc:AlternateContent>
    <mc:AlternateContent xmlns:mc="http://schemas.openxmlformats.org/markup-compatibility/2006">
      <mc:Choice Requires="x14">
        <oleObject progId="IDBS_XLfitContainer.XFCObjectRepository" shapeId="1319" r:id="rId1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9" r:id="rId16"/>
      </mc:Fallback>
    </mc:AlternateContent>
    <mc:AlternateContent xmlns:mc="http://schemas.openxmlformats.org/markup-compatibility/2006">
      <mc:Choice Requires="x14">
        <oleObject progId="IDBS_XLfitContainer.XFCObjectRepository" shapeId="1332" r:id="rId1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2" r:id="rId17"/>
      </mc:Fallback>
    </mc:AlternateContent>
    <mc:AlternateContent xmlns:mc="http://schemas.openxmlformats.org/markup-compatibility/2006">
      <mc:Choice Requires="x14">
        <oleObject progId="IDBS_XLfitContainer.XFCObjectRepository" shapeId="1333" r:id="rId1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3" r:id="rId18"/>
      </mc:Fallback>
    </mc:AlternateContent>
    <mc:AlternateContent xmlns:mc="http://schemas.openxmlformats.org/markup-compatibility/2006">
      <mc:Choice Requires="x14">
        <oleObject progId="IDBS_XLfitContainer.XFCObjectRepository" shapeId="1334" r:id="rId1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4" r:id="rId19"/>
      </mc:Fallback>
    </mc:AlternateContent>
    <mc:AlternateContent xmlns:mc="http://schemas.openxmlformats.org/markup-compatibility/2006">
      <mc:Choice Requires="x14">
        <oleObject progId="IDBS_XLfitContainer.XFCObjectRepository" shapeId="1335" r:id="rId20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5" r:id="rId20"/>
      </mc:Fallback>
    </mc:AlternateContent>
    <mc:AlternateContent xmlns:mc="http://schemas.openxmlformats.org/markup-compatibility/2006">
      <mc:Choice Requires="x14">
        <oleObject progId="IDBS_XLfitContainer.XFCObjectRepository" shapeId="1340" r:id="rId2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0" r:id="rId22"/>
      </mc:Fallback>
    </mc:AlternateContent>
    <mc:AlternateContent xmlns:mc="http://schemas.openxmlformats.org/markup-compatibility/2006">
      <mc:Choice Requires="x14">
        <oleObject progId="IDBS_XLfitContainer.XFCObjectRepository" shapeId="1341" r:id="rId2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1" r:id="rId23"/>
      </mc:Fallback>
    </mc:AlternateContent>
    <mc:AlternateContent xmlns:mc="http://schemas.openxmlformats.org/markup-compatibility/2006">
      <mc:Choice Requires="x14">
        <oleObject progId="IDBS_XLfitContainer.XFCObjectRepository" shapeId="1342" r:id="rId2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2" r:id="rId24"/>
      </mc:Fallback>
    </mc:AlternateContent>
    <mc:AlternateContent xmlns:mc="http://schemas.openxmlformats.org/markup-compatibility/2006">
      <mc:Choice Requires="x14">
        <oleObject progId="IDBS_XLfitContainer.XFCObjectRepository" shapeId="1343" r:id="rId25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3" r:id="rId25"/>
      </mc:Fallback>
    </mc:AlternateContent>
    <mc:AlternateContent xmlns:mc="http://schemas.openxmlformats.org/markup-compatibility/2006">
      <mc:Choice Requires="x14">
        <oleObject progId="IDBS_XLfitContainer.XFCObjectRepository" shapeId="1362" r:id="rId26">
          <objectPr defaultSize="0" autoPict="0" r:id="rId10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362" r:id="rId26"/>
      </mc:Fallback>
    </mc:AlternateContent>
    <mc:AlternateContent xmlns:mc="http://schemas.openxmlformats.org/markup-compatibility/2006">
      <mc:Choice Requires="x14">
        <oleObject progId="IDBS_XLfitContainer.XFCObjectRepository" shapeId="1363" r:id="rId27">
          <objectPr defaultSize="0" r:id="rId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363" r:id="rId27"/>
      </mc:Fallback>
    </mc:AlternateContent>
    <mc:AlternateContent xmlns:mc="http://schemas.openxmlformats.org/markup-compatibility/2006">
      <mc:Choice Requires="x14">
        <oleObject progId="IDBS_XLfitContainer.XFCObjectRepository" shapeId="1372" r:id="rId28">
          <objectPr defaultSize="0" r:id="rId2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2" r:id="rId28"/>
      </mc:Fallback>
    </mc:AlternateContent>
    <mc:AlternateContent xmlns:mc="http://schemas.openxmlformats.org/markup-compatibility/2006">
      <mc:Choice Requires="x14">
        <oleObject progId="IDBS_XLfitContainer.XFCObjectRepository" shapeId="1373" r:id="rId2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3" r:id="rId29"/>
      </mc:Fallback>
    </mc:AlternateContent>
    <mc:AlternateContent xmlns:mc="http://schemas.openxmlformats.org/markup-compatibility/2006">
      <mc:Choice Requires="x14">
        <oleObject progId="IDBS_XLfitContainer.XFCObjectRepository" shapeId="1374" r:id="rId3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4" r:id="rId30"/>
      </mc:Fallback>
    </mc:AlternateContent>
    <mc:AlternateContent xmlns:mc="http://schemas.openxmlformats.org/markup-compatibility/2006">
      <mc:Choice Requires="x14">
        <oleObject progId="IDBS_XLfitContainer.XFCObjectRepository" shapeId="1375" r:id="rId3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5" r:id="rId31"/>
      </mc:Fallback>
    </mc:AlternateContent>
    <mc:AlternateContent xmlns:mc="http://schemas.openxmlformats.org/markup-compatibility/2006">
      <mc:Choice Requires="x14">
        <oleObject progId="IDBS_XLfitContainer.XFCObjectRepository" shapeId="1379" r:id="rId3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9" r:id="rId32"/>
      </mc:Fallback>
    </mc:AlternateContent>
    <mc:AlternateContent xmlns:mc="http://schemas.openxmlformats.org/markup-compatibility/2006">
      <mc:Choice Requires="x14">
        <oleObject progId="IDBS_XLfitContainer.XFCObjectRepository" shapeId="1380" r:id="rId33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0" r:id="rId33"/>
      </mc:Fallback>
    </mc:AlternateContent>
    <mc:AlternateContent xmlns:mc="http://schemas.openxmlformats.org/markup-compatibility/2006">
      <mc:Choice Requires="x14">
        <oleObject progId="IDBS_XLfitContainer.XFCObjectRepository" shapeId="1381" r:id="rId34">
          <objectPr defaultSize="0" r:id="rId2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1" r:id="rId34"/>
      </mc:Fallback>
    </mc:AlternateContent>
    <mc:AlternateContent xmlns:mc="http://schemas.openxmlformats.org/markup-compatibility/2006">
      <mc:Choice Requires="x14">
        <oleObject progId="IDBS_XLfitContainer.XFCObjectRepository" shapeId="1382" r:id="rId35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2" r:id="rId35"/>
      </mc:Fallback>
    </mc:AlternateContent>
    <mc:AlternateContent xmlns:mc="http://schemas.openxmlformats.org/markup-compatibility/2006">
      <mc:Choice Requires="x14">
        <oleObject progId="IDBS_XLfitContainer.XFCObjectRepository" shapeId="1386" r:id="rId3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6" r:id="rId36"/>
      </mc:Fallback>
    </mc:AlternateContent>
    <mc:AlternateContent xmlns:mc="http://schemas.openxmlformats.org/markup-compatibility/2006">
      <mc:Choice Requires="x14">
        <oleObject progId="IDBS_XLfitContainer.XFCObjectRepository" shapeId="1387" r:id="rId3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7" r:id="rId37"/>
      </mc:Fallback>
    </mc:AlternateContent>
    <mc:AlternateContent xmlns:mc="http://schemas.openxmlformats.org/markup-compatibility/2006">
      <mc:Choice Requires="x14">
        <oleObject progId="IDBS_XLfitContainer.XFCObjectRepository" shapeId="1388" r:id="rId3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8" r:id="rId38"/>
      </mc:Fallback>
    </mc:AlternateContent>
    <mc:AlternateContent xmlns:mc="http://schemas.openxmlformats.org/markup-compatibility/2006">
      <mc:Choice Requires="x14">
        <oleObject progId="IDBS_XLfitContainer.XFCObjectRepository" shapeId="1389" r:id="rId3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9" r:id="rId39"/>
      </mc:Fallback>
    </mc:AlternateContent>
    <mc:AlternateContent xmlns:mc="http://schemas.openxmlformats.org/markup-compatibility/2006">
      <mc:Choice Requires="x14">
        <oleObject progId="IDBS_XLfitContainer.XFCObjectRepository" shapeId="1435" r:id="rId40">
          <objectPr defaultSize="0" autoPict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5" r:id="rId40"/>
      </mc:Fallback>
    </mc:AlternateContent>
    <mc:AlternateContent xmlns:mc="http://schemas.openxmlformats.org/markup-compatibility/2006">
      <mc:Choice Requires="x14">
        <oleObject progId="IDBS_XLfitContainer.XFCObjectRepository" shapeId="1436" r:id="rId4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6" r:id="rId41"/>
      </mc:Fallback>
    </mc:AlternateContent>
    <mc:AlternateContent xmlns:mc="http://schemas.openxmlformats.org/markup-compatibility/2006">
      <mc:Choice Requires="x14">
        <oleObject progId="IDBS_XLfitContainer.XFCObjectRepository" shapeId="1437" r:id="rId42">
          <objectPr defaultSize="0" autoPict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7" r:id="rId42"/>
      </mc:Fallback>
    </mc:AlternateContent>
    <mc:AlternateContent xmlns:mc="http://schemas.openxmlformats.org/markup-compatibility/2006">
      <mc:Choice Requires="x14">
        <oleObject progId="IDBS_XLfitContainer.XFCObjectRepository" shapeId="1438" r:id="rId4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8" r:id="rId43"/>
      </mc:Fallback>
    </mc:AlternateContent>
    <mc:AlternateContent xmlns:mc="http://schemas.openxmlformats.org/markup-compatibility/2006">
      <mc:Choice Requires="x14">
        <oleObject progId="IDBS_XLfitContainer.XFCObjectRepository" shapeId="1445" r:id="rId4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5" r:id="rId44"/>
      </mc:Fallback>
    </mc:AlternateContent>
    <mc:AlternateContent xmlns:mc="http://schemas.openxmlformats.org/markup-compatibility/2006">
      <mc:Choice Requires="x14">
        <oleObject progId="IDBS_XLfitContainer.XFCObjectRepository" shapeId="1446" r:id="rId45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6" r:id="rId45"/>
      </mc:Fallback>
    </mc:AlternateContent>
    <mc:AlternateContent xmlns:mc="http://schemas.openxmlformats.org/markup-compatibility/2006">
      <mc:Choice Requires="x14">
        <oleObject progId="IDBS_XLfitContainer.XFCObjectRepository" shapeId="1447" r:id="rId4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7" r:id="rId46"/>
      </mc:Fallback>
    </mc:AlternateContent>
    <mc:AlternateContent xmlns:mc="http://schemas.openxmlformats.org/markup-compatibility/2006">
      <mc:Choice Requires="x14">
        <oleObject progId="IDBS_XLfitContainer.XFCObjectRepository" shapeId="1448" r:id="rId4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8" r:id="rId47"/>
      </mc:Fallback>
    </mc:AlternateContent>
    <mc:AlternateContent xmlns:mc="http://schemas.openxmlformats.org/markup-compatibility/2006">
      <mc:Choice Requires="x14">
        <oleObject progId="IDBS_XLfitContainer.XFCObjectRepository" shapeId="1449" r:id="rId4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9" r:id="rId48"/>
      </mc:Fallback>
    </mc:AlternateContent>
    <mc:AlternateContent xmlns:mc="http://schemas.openxmlformats.org/markup-compatibility/2006">
      <mc:Choice Requires="x14">
        <oleObject progId="IDBS_XLfitContainer.XFCObjectRepository" shapeId="1450" r:id="rId4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0" r:id="rId49"/>
      </mc:Fallback>
    </mc:AlternateContent>
    <mc:AlternateContent xmlns:mc="http://schemas.openxmlformats.org/markup-compatibility/2006">
      <mc:Choice Requires="x14">
        <oleObject progId="IDBS_XLfitContainer.XFCObjectRepository" shapeId="1451" r:id="rId5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1" r:id="rId50"/>
      </mc:Fallback>
    </mc:AlternateContent>
    <mc:AlternateContent xmlns:mc="http://schemas.openxmlformats.org/markup-compatibility/2006">
      <mc:Choice Requires="x14">
        <oleObject progId="IDBS_XLfitContainer.XFCObjectRepository" shapeId="1452" r:id="rId5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2" r:id="rId51"/>
      </mc:Fallback>
    </mc:AlternateContent>
    <mc:AlternateContent xmlns:mc="http://schemas.openxmlformats.org/markup-compatibility/2006">
      <mc:Choice Requires="x14">
        <oleObject progId="IDBS_XLfitContainer.XFCObjectRepository" shapeId="1453" r:id="rId5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3" r:id="rId52"/>
      </mc:Fallback>
    </mc:AlternateContent>
    <mc:AlternateContent xmlns:mc="http://schemas.openxmlformats.org/markup-compatibility/2006">
      <mc:Choice Requires="x14">
        <oleObject progId="IDBS_XLfitContainer.XFCObjectRepository" shapeId="1454" r:id="rId5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4" r:id="rId53"/>
      </mc:Fallback>
    </mc:AlternateContent>
    <mc:AlternateContent xmlns:mc="http://schemas.openxmlformats.org/markup-compatibility/2006">
      <mc:Choice Requires="x14">
        <oleObject progId="IDBS_XLfitContainer.XFCObjectRepository" shapeId="1455" r:id="rId5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5" r:id="rId54"/>
      </mc:Fallback>
    </mc:AlternateContent>
    <mc:AlternateContent xmlns:mc="http://schemas.openxmlformats.org/markup-compatibility/2006">
      <mc:Choice Requires="x14">
        <oleObject progId="IDBS_XLfitContainer.XFCObjectRepository" shapeId="1456" r:id="rId5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6" r:id="rId55"/>
      </mc:Fallback>
    </mc:AlternateContent>
    <mc:AlternateContent xmlns:mc="http://schemas.openxmlformats.org/markup-compatibility/2006">
      <mc:Choice Requires="x14">
        <oleObject progId="IDBS_XLfitContainer.XFCObjectRepository" shapeId="1457" r:id="rId5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7" r:id="rId56"/>
      </mc:Fallback>
    </mc:AlternateContent>
    <mc:AlternateContent xmlns:mc="http://schemas.openxmlformats.org/markup-compatibility/2006">
      <mc:Choice Requires="x14">
        <oleObject progId="IDBS_XLfitContainer.XFCObjectRepository" shapeId="1458" r:id="rId5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8" r:id="rId57"/>
      </mc:Fallback>
    </mc:AlternateContent>
    <mc:AlternateContent xmlns:mc="http://schemas.openxmlformats.org/markup-compatibility/2006">
      <mc:Choice Requires="x14">
        <oleObject progId="IDBS_XLfitContainer.XFCObjectRepository" shapeId="1459" r:id="rId5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9" r:id="rId58"/>
      </mc:Fallback>
    </mc:AlternateContent>
    <mc:AlternateContent xmlns:mc="http://schemas.openxmlformats.org/markup-compatibility/2006">
      <mc:Choice Requires="x14">
        <oleObject progId="IDBS_XLfitContainer.XFCObjectRepository" shapeId="1460" r:id="rId59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0" r:id="rId59"/>
      </mc:Fallback>
    </mc:AlternateContent>
    <mc:AlternateContent xmlns:mc="http://schemas.openxmlformats.org/markup-compatibility/2006">
      <mc:Choice Requires="x14">
        <oleObject progId="IDBS_XLfitContainer.XFCObjectRepository" shapeId="1461" r:id="rId6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1" r:id="rId60"/>
      </mc:Fallback>
    </mc:AlternateContent>
    <mc:AlternateContent xmlns:mc="http://schemas.openxmlformats.org/markup-compatibility/2006">
      <mc:Choice Requires="x14">
        <oleObject progId="IDBS_XLfitContainer.XFCObjectRepository" shapeId="1462" r:id="rId6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2" r:id="rId61"/>
      </mc:Fallback>
    </mc:AlternateContent>
    <mc:AlternateContent xmlns:mc="http://schemas.openxmlformats.org/markup-compatibility/2006">
      <mc:Choice Requires="x14">
        <oleObject progId="IDBS_XLfitContainer.XFCObjectRepository" shapeId="1463" r:id="rId6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3" r:id="rId62"/>
      </mc:Fallback>
    </mc:AlternateContent>
    <mc:AlternateContent xmlns:mc="http://schemas.openxmlformats.org/markup-compatibility/2006">
      <mc:Choice Requires="x14">
        <oleObject progId="IDBS_XLfitContainer.XFCObjectRepository" shapeId="1464" r:id="rId6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4" r:id="rId63"/>
      </mc:Fallback>
    </mc:AlternateContent>
    <mc:AlternateContent xmlns:mc="http://schemas.openxmlformats.org/markup-compatibility/2006">
      <mc:Choice Requires="x14">
        <oleObject progId="IDBS_XLfitContainer.XFCObjectRepository" shapeId="1465" r:id="rId6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5" r:id="rId64"/>
      </mc:Fallback>
    </mc:AlternateContent>
    <mc:AlternateContent xmlns:mc="http://schemas.openxmlformats.org/markup-compatibility/2006">
      <mc:Choice Requires="x14">
        <oleObject progId="IDBS_XLfitContainer.XFCObjectRepository" shapeId="1466" r:id="rId65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6" r:id="rId65"/>
      </mc:Fallback>
    </mc:AlternateContent>
    <mc:AlternateContent xmlns:mc="http://schemas.openxmlformats.org/markup-compatibility/2006">
      <mc:Choice Requires="x14">
        <oleObject progId="IDBS_XLfitContainer.XFCObjectRepository" shapeId="1467" r:id="rId6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7" r:id="rId66"/>
      </mc:Fallback>
    </mc:AlternateContent>
    <mc:AlternateContent xmlns:mc="http://schemas.openxmlformats.org/markup-compatibility/2006">
      <mc:Choice Requires="x14">
        <oleObject progId="IDBS_XLfitContainer.XFCObjectRepository" shapeId="1468" r:id="rId6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8" r:id="rId67"/>
      </mc:Fallback>
    </mc:AlternateContent>
    <mc:AlternateContent xmlns:mc="http://schemas.openxmlformats.org/markup-compatibility/2006">
      <mc:Choice Requires="x14">
        <oleObject progId="IDBS_XLfitContainer.XFCObjectRepository" shapeId="1469" r:id="rId6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9" r:id="rId68"/>
      </mc:Fallback>
    </mc:AlternateContent>
    <mc:AlternateContent xmlns:mc="http://schemas.openxmlformats.org/markup-compatibility/2006">
      <mc:Choice Requires="x14">
        <oleObject progId="IDBS_XLfitContainer.XFCObjectRepository" shapeId="1470" r:id="rId6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0" r:id="rId69"/>
      </mc:Fallback>
    </mc:AlternateContent>
    <mc:AlternateContent xmlns:mc="http://schemas.openxmlformats.org/markup-compatibility/2006">
      <mc:Choice Requires="x14">
        <oleObject progId="IDBS_XLfitContainer.XFCObjectRepository" shapeId="1471" r:id="rId7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1" r:id="rId70"/>
      </mc:Fallback>
    </mc:AlternateContent>
    <mc:AlternateContent xmlns:mc="http://schemas.openxmlformats.org/markup-compatibility/2006">
      <mc:Choice Requires="x14">
        <oleObject progId="IDBS_XLfitContainer.XFCObjectRepository" shapeId="1472" r:id="rId7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2" r:id="rId71"/>
      </mc:Fallback>
    </mc:AlternateContent>
    <mc:AlternateContent xmlns:mc="http://schemas.openxmlformats.org/markup-compatibility/2006">
      <mc:Choice Requires="x14">
        <oleObject progId="IDBS_XLfitContainer.XFCObjectRepository" shapeId="1479" r:id="rId7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9" r:id="rId72"/>
      </mc:Fallback>
    </mc:AlternateContent>
    <mc:AlternateContent xmlns:mc="http://schemas.openxmlformats.org/markup-compatibility/2006">
      <mc:Choice Requires="x14">
        <oleObject progId="IDBS_XLfitContainer.XFCObjectRepository" shapeId="1480" r:id="rId7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0" r:id="rId73"/>
      </mc:Fallback>
    </mc:AlternateContent>
    <mc:AlternateContent xmlns:mc="http://schemas.openxmlformats.org/markup-compatibility/2006">
      <mc:Choice Requires="x14">
        <oleObject progId="IDBS_XLfitContainer.XFCObjectRepository" shapeId="1481" r:id="rId7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1" r:id="rId74"/>
      </mc:Fallback>
    </mc:AlternateContent>
    <mc:AlternateContent xmlns:mc="http://schemas.openxmlformats.org/markup-compatibility/2006">
      <mc:Choice Requires="x14">
        <oleObject progId="IDBS_XLfitContainer.XFCObjectRepository" shapeId="1482" r:id="rId75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2" r:id="rId75"/>
      </mc:Fallback>
    </mc:AlternateContent>
    <mc:AlternateContent xmlns:mc="http://schemas.openxmlformats.org/markup-compatibility/2006">
      <mc:Choice Requires="x14">
        <oleObject progId="IDBS_XLfitContainer.XFCObjectRepository" shapeId="1483" r:id="rId7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3" r:id="rId76"/>
      </mc:Fallback>
    </mc:AlternateContent>
    <mc:AlternateContent xmlns:mc="http://schemas.openxmlformats.org/markup-compatibility/2006">
      <mc:Choice Requires="x14">
        <oleObject progId="IDBS_XLfitContainer.XFCObjectRepository" shapeId="1484" r:id="rId7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4" r:id="rId77"/>
      </mc:Fallback>
    </mc:AlternateContent>
    <mc:AlternateContent xmlns:mc="http://schemas.openxmlformats.org/markup-compatibility/2006">
      <mc:Choice Requires="x14">
        <oleObject progId="IDBS_XLfitContainer.XFCObjectRepository" shapeId="1485" r:id="rId7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5" r:id="rId78"/>
      </mc:Fallback>
    </mc:AlternateContent>
    <mc:AlternateContent xmlns:mc="http://schemas.openxmlformats.org/markup-compatibility/2006">
      <mc:Choice Requires="x14">
        <oleObject progId="IDBS_XLfitContainer.XFCObjectRepository" shapeId="1486" r:id="rId7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6" r:id="rId79"/>
      </mc:Fallback>
    </mc:AlternateContent>
    <mc:AlternateContent xmlns:mc="http://schemas.openxmlformats.org/markup-compatibility/2006">
      <mc:Choice Requires="x14">
        <oleObject progId="IDBS_XLfitContainer.XFCObjectRepository" shapeId="1487" r:id="rId8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7" r:id="rId80"/>
      </mc:Fallback>
    </mc:AlternateContent>
    <mc:AlternateContent xmlns:mc="http://schemas.openxmlformats.org/markup-compatibility/2006">
      <mc:Choice Requires="x14">
        <oleObject progId="IDBS_XLfitContainer.XFCObjectRepository" shapeId="1488" r:id="rId8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8" r:id="rId81"/>
      </mc:Fallback>
    </mc:AlternateContent>
    <mc:AlternateContent xmlns:mc="http://schemas.openxmlformats.org/markup-compatibility/2006">
      <mc:Choice Requires="x14">
        <oleObject progId="IDBS_XLfitContainer.XFCObjectRepository" shapeId="1489" r:id="rId82">
          <objectPr defaultSize="0" r:id="rId2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9" r:id="rId82"/>
      </mc:Fallback>
    </mc:AlternateContent>
    <mc:AlternateContent xmlns:mc="http://schemas.openxmlformats.org/markup-compatibility/2006">
      <mc:Choice Requires="x14">
        <oleObject progId="IDBS_XLfitContainer.XFCObjectRepository" shapeId="1490" r:id="rId8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0" r:id="rId83"/>
      </mc:Fallback>
    </mc:AlternateContent>
    <mc:AlternateContent xmlns:mc="http://schemas.openxmlformats.org/markup-compatibility/2006">
      <mc:Choice Requires="x14">
        <oleObject progId="IDBS_XLfitContainer.XFCObjectRepository" shapeId="1491" r:id="rId8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1" r:id="rId84"/>
      </mc:Fallback>
    </mc:AlternateContent>
    <mc:AlternateContent xmlns:mc="http://schemas.openxmlformats.org/markup-compatibility/2006">
      <mc:Choice Requires="x14">
        <oleObject progId="IDBS_XLfitContainer.XFCObjectRepository" shapeId="1492" r:id="rId85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2" r:id="rId85"/>
      </mc:Fallback>
    </mc:AlternateContent>
    <mc:AlternateContent xmlns:mc="http://schemas.openxmlformats.org/markup-compatibility/2006">
      <mc:Choice Requires="x14">
        <oleObject progId="IDBS_XLfitContainer.XFCObjectRepository" shapeId="1493" r:id="rId8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3" r:id="rId86"/>
      </mc:Fallback>
    </mc:AlternateContent>
    <mc:AlternateContent xmlns:mc="http://schemas.openxmlformats.org/markup-compatibility/2006">
      <mc:Choice Requires="x14">
        <oleObject progId="IDBS_XLfitContainer.XFCObjectRepository" shapeId="1494" r:id="rId8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4" r:id="rId87"/>
      </mc:Fallback>
    </mc:AlternateContent>
    <mc:AlternateContent xmlns:mc="http://schemas.openxmlformats.org/markup-compatibility/2006">
      <mc:Choice Requires="x14">
        <oleObject progId="IDBS_XLfitContainer.XFCObjectRepository" shapeId="1495" r:id="rId88">
          <objectPr defaultSize="0" r:id="rId2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5" r:id="rId88"/>
      </mc:Fallback>
    </mc:AlternateContent>
    <mc:AlternateContent xmlns:mc="http://schemas.openxmlformats.org/markup-compatibility/2006">
      <mc:Choice Requires="x14">
        <oleObject progId="IDBS_XLfitContainer.XFCObjectRepository" shapeId="1496" r:id="rId8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6" r:id="rId89"/>
      </mc:Fallback>
    </mc:AlternateContent>
    <mc:AlternateContent xmlns:mc="http://schemas.openxmlformats.org/markup-compatibility/2006">
      <mc:Choice Requires="x14">
        <oleObject progId="IDBS_XLfitContainer.XFCObjectRepository" shapeId="1497" r:id="rId9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7" r:id="rId90"/>
      </mc:Fallback>
    </mc:AlternateContent>
    <mc:AlternateContent xmlns:mc="http://schemas.openxmlformats.org/markup-compatibility/2006">
      <mc:Choice Requires="x14">
        <oleObject progId="IDBS_XLfitContainer.XFCObjectRepository" shapeId="1498" r:id="rId9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8" r:id="rId91"/>
      </mc:Fallback>
    </mc:AlternateContent>
    <mc:AlternateContent xmlns:mc="http://schemas.openxmlformats.org/markup-compatibility/2006">
      <mc:Choice Requires="x14">
        <oleObject progId="IDBS_XLfitContainer.XFCObjectRepository" shapeId="1499" r:id="rId9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9" r:id="rId92"/>
      </mc:Fallback>
    </mc:AlternateContent>
    <mc:AlternateContent xmlns:mc="http://schemas.openxmlformats.org/markup-compatibility/2006">
      <mc:Choice Requires="x14">
        <oleObject progId="IDBS_XLfitContainer.XFCObjectRepository" shapeId="1500" r:id="rId9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0" r:id="rId93"/>
      </mc:Fallback>
    </mc:AlternateContent>
    <mc:AlternateContent xmlns:mc="http://schemas.openxmlformats.org/markup-compatibility/2006">
      <mc:Choice Requires="x14">
        <oleObject progId="IDBS_XLfitContainer.XFCObjectRepository" shapeId="1501" r:id="rId9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1" r:id="rId94"/>
      </mc:Fallback>
    </mc:AlternateContent>
    <mc:AlternateContent xmlns:mc="http://schemas.openxmlformats.org/markup-compatibility/2006">
      <mc:Choice Requires="x14">
        <oleObject progId="IDBS_XLfitContainer.XFCObjectRepository" shapeId="1502" r:id="rId9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2" r:id="rId95"/>
      </mc:Fallback>
    </mc:AlternateContent>
    <mc:AlternateContent xmlns:mc="http://schemas.openxmlformats.org/markup-compatibility/2006">
      <mc:Choice Requires="x14">
        <oleObject progId="IDBS_XLfitContainer.XFCObjectRepository" shapeId="1503" r:id="rId96">
          <objectPr defaultSize="0" r:id="rId21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3" r:id="rId96"/>
      </mc:Fallback>
    </mc:AlternateContent>
    <mc:AlternateContent xmlns:mc="http://schemas.openxmlformats.org/markup-compatibility/2006">
      <mc:Choice Requires="x14">
        <oleObject progId="IDBS_XLfitContainer.XFCObjectRepository" shapeId="1504" r:id="rId9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4" r:id="rId97"/>
      </mc:Fallback>
    </mc:AlternateContent>
    <mc:AlternateContent xmlns:mc="http://schemas.openxmlformats.org/markup-compatibility/2006">
      <mc:Choice Requires="x14">
        <oleObject progId="IDBS_XLfitContainer.XFCObjectRepository" shapeId="1505" r:id="rId9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5" r:id="rId98"/>
      </mc:Fallback>
    </mc:AlternateContent>
    <mc:AlternateContent xmlns:mc="http://schemas.openxmlformats.org/markup-compatibility/2006">
      <mc:Choice Requires="x14">
        <oleObject progId="IDBS_XLfitContainer.XFCObjectRepository" shapeId="1506" r:id="rId9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6" r:id="rId99"/>
      </mc:Fallback>
    </mc:AlternateContent>
    <mc:AlternateContent xmlns:mc="http://schemas.openxmlformats.org/markup-compatibility/2006">
      <mc:Choice Requires="x14">
        <oleObject progId="IDBS_XLfitContainer.XFCObjectRepository" shapeId="1513" r:id="rId10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3" r:id="rId100"/>
      </mc:Fallback>
    </mc:AlternateContent>
    <mc:AlternateContent xmlns:mc="http://schemas.openxmlformats.org/markup-compatibility/2006">
      <mc:Choice Requires="x14">
        <oleObject progId="IDBS_XLfitContainer.XFCObjectRepository" shapeId="1514" r:id="rId101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4" r:id="rId101"/>
      </mc:Fallback>
    </mc:AlternateContent>
    <mc:AlternateContent xmlns:mc="http://schemas.openxmlformats.org/markup-compatibility/2006">
      <mc:Choice Requires="x14">
        <oleObject progId="IDBS_XLfitContainer.XFCObjectRepository" shapeId="1515" r:id="rId10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5" r:id="rId102"/>
      </mc:Fallback>
    </mc:AlternateContent>
    <mc:AlternateContent xmlns:mc="http://schemas.openxmlformats.org/markup-compatibility/2006">
      <mc:Choice Requires="x14">
        <oleObject progId="IDBS_XLfitContainer.XFCObjectRepository" shapeId="1516" r:id="rId103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6" r:id="rId103"/>
      </mc:Fallback>
    </mc:AlternateContent>
    <mc:AlternateContent xmlns:mc="http://schemas.openxmlformats.org/markup-compatibility/2006">
      <mc:Choice Requires="x14">
        <oleObject progId="IDBS_XLfitContainer.XFCObjectRepository" shapeId="1517" r:id="rId10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7" r:id="rId104"/>
      </mc:Fallback>
    </mc:AlternateContent>
    <mc:AlternateContent xmlns:mc="http://schemas.openxmlformats.org/markup-compatibility/2006">
      <mc:Choice Requires="x14">
        <oleObject progId="IDBS_XLfitContainer.XFCObjectRepository" shapeId="1518" r:id="rId10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8" r:id="rId105"/>
      </mc:Fallback>
    </mc:AlternateContent>
    <mc:AlternateContent xmlns:mc="http://schemas.openxmlformats.org/markup-compatibility/2006">
      <mc:Choice Requires="x14">
        <oleObject progId="IDBS_XLfitContainer.XFCObjectRepository" shapeId="1519" r:id="rId10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9" r:id="rId106"/>
      </mc:Fallback>
    </mc:AlternateContent>
    <mc:AlternateContent xmlns:mc="http://schemas.openxmlformats.org/markup-compatibility/2006">
      <mc:Choice Requires="x14">
        <oleObject progId="IDBS_XLfitContainer.XFCObjectRepository" shapeId="1520" r:id="rId10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0" r:id="rId107"/>
      </mc:Fallback>
    </mc:AlternateContent>
    <mc:AlternateContent xmlns:mc="http://schemas.openxmlformats.org/markup-compatibility/2006">
      <mc:Choice Requires="x14">
        <oleObject progId="IDBS_XLfitContainer.XFCObjectRepository" shapeId="1521" r:id="rId10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1" r:id="rId108"/>
      </mc:Fallback>
    </mc:AlternateContent>
    <mc:AlternateContent xmlns:mc="http://schemas.openxmlformats.org/markup-compatibility/2006">
      <mc:Choice Requires="x14">
        <oleObject progId="IDBS_XLfitContainer.XFCObjectRepository" shapeId="1522" r:id="rId10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2" r:id="rId109"/>
      </mc:Fallback>
    </mc:AlternateContent>
    <mc:AlternateContent xmlns:mc="http://schemas.openxmlformats.org/markup-compatibility/2006">
      <mc:Choice Requires="x14">
        <oleObject progId="IDBS_XLfitContainer.XFCObjectRepository" shapeId="1523" r:id="rId11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3" r:id="rId110"/>
      </mc:Fallback>
    </mc:AlternateContent>
    <mc:AlternateContent xmlns:mc="http://schemas.openxmlformats.org/markup-compatibility/2006">
      <mc:Choice Requires="x14">
        <oleObject progId="IDBS_XLfitContainer.XFCObjectRepository" shapeId="1524" r:id="rId11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4" r:id="rId111"/>
      </mc:Fallback>
    </mc:AlternateContent>
    <mc:AlternateContent xmlns:mc="http://schemas.openxmlformats.org/markup-compatibility/2006">
      <mc:Choice Requires="x14">
        <oleObject progId="IDBS_XLfitContainer.XFCObjectRepository" shapeId="1525" r:id="rId11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5" r:id="rId112"/>
      </mc:Fallback>
    </mc:AlternateContent>
    <mc:AlternateContent xmlns:mc="http://schemas.openxmlformats.org/markup-compatibility/2006">
      <mc:Choice Requires="x14">
        <oleObject progId="IDBS_XLfitContainer.XFCObjectRepository" shapeId="1526" r:id="rId113">
          <objectPr defaultSize="0" r:id="rId21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6" r:id="rId113"/>
      </mc:Fallback>
    </mc:AlternateContent>
    <mc:AlternateContent xmlns:mc="http://schemas.openxmlformats.org/markup-compatibility/2006">
      <mc:Choice Requires="x14">
        <oleObject progId="IDBS_XLfitContainer.XFCObjectRepository" shapeId="1527" r:id="rId11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7" r:id="rId114"/>
      </mc:Fallback>
    </mc:AlternateContent>
    <mc:AlternateContent xmlns:mc="http://schemas.openxmlformats.org/markup-compatibility/2006">
      <mc:Choice Requires="x14">
        <oleObject progId="IDBS_XLfitContainer.XFCObjectRepository" shapeId="1528" r:id="rId11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8" r:id="rId115"/>
      </mc:Fallback>
    </mc:AlternateContent>
    <mc:AlternateContent xmlns:mc="http://schemas.openxmlformats.org/markup-compatibility/2006">
      <mc:Choice Requires="x14">
        <oleObject progId="IDBS_XLfitContainer.XFCObjectRepository" shapeId="1529" r:id="rId116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9" r:id="rId116"/>
      </mc:Fallback>
    </mc:AlternateContent>
    <mc:AlternateContent xmlns:mc="http://schemas.openxmlformats.org/markup-compatibility/2006">
      <mc:Choice Requires="x14">
        <oleObject progId="IDBS_XLfitContainer.XFCObjectRepository" shapeId="1530" r:id="rId11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0" r:id="rId117"/>
      </mc:Fallback>
    </mc:AlternateContent>
    <mc:AlternateContent xmlns:mc="http://schemas.openxmlformats.org/markup-compatibility/2006">
      <mc:Choice Requires="x14">
        <oleObject progId="IDBS_XLfitContainer.XFCObjectRepository" shapeId="1531" r:id="rId11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1" r:id="rId118"/>
      </mc:Fallback>
    </mc:AlternateContent>
    <mc:AlternateContent xmlns:mc="http://schemas.openxmlformats.org/markup-compatibility/2006">
      <mc:Choice Requires="x14">
        <oleObject progId="IDBS_XLfitContainer.XFCObjectRepository" shapeId="1532" r:id="rId11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2" r:id="rId119"/>
      </mc:Fallback>
    </mc:AlternateContent>
    <mc:AlternateContent xmlns:mc="http://schemas.openxmlformats.org/markup-compatibility/2006">
      <mc:Choice Requires="x14">
        <oleObject progId="IDBS_XLfitContainer.XFCObjectRepository" shapeId="1533" r:id="rId12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3" r:id="rId120"/>
      </mc:Fallback>
    </mc:AlternateContent>
    <mc:AlternateContent xmlns:mc="http://schemas.openxmlformats.org/markup-compatibility/2006">
      <mc:Choice Requires="x14">
        <oleObject progId="IDBS_XLfitContainer.XFCObjectRepository" shapeId="1534" r:id="rId12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4" r:id="rId121"/>
      </mc:Fallback>
    </mc:AlternateContent>
    <mc:AlternateContent xmlns:mc="http://schemas.openxmlformats.org/markup-compatibility/2006">
      <mc:Choice Requires="x14">
        <oleObject progId="IDBS_XLfitContainer.XFCObjectRepository" shapeId="1535" r:id="rId12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5" r:id="rId122"/>
      </mc:Fallback>
    </mc:AlternateContent>
    <mc:AlternateContent xmlns:mc="http://schemas.openxmlformats.org/markup-compatibility/2006">
      <mc:Choice Requires="x14">
        <oleObject progId="IDBS_XLfitContainer.XFCObjectRepository" shapeId="1536" r:id="rId12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6" r:id="rId123"/>
      </mc:Fallback>
    </mc:AlternateContent>
    <mc:AlternateContent xmlns:mc="http://schemas.openxmlformats.org/markup-compatibility/2006">
      <mc:Choice Requires="x14">
        <oleObject progId="IDBS_XLfitContainer.XFCObjectRepository" shapeId="1537" r:id="rId12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7" r:id="rId124"/>
      </mc:Fallback>
    </mc:AlternateContent>
    <mc:AlternateContent xmlns:mc="http://schemas.openxmlformats.org/markup-compatibility/2006">
      <mc:Choice Requires="x14">
        <oleObject progId="IDBS_XLfitContainer.XFCObjectRepository" shapeId="1538" r:id="rId12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8" r:id="rId125"/>
      </mc:Fallback>
    </mc:AlternateContent>
    <mc:AlternateContent xmlns:mc="http://schemas.openxmlformats.org/markup-compatibility/2006">
      <mc:Choice Requires="x14">
        <oleObject progId="IDBS_XLfitContainer.XFCObjectRepository" shapeId="1539" r:id="rId12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9" r:id="rId126"/>
      </mc:Fallback>
    </mc:AlternateContent>
    <mc:AlternateContent xmlns:mc="http://schemas.openxmlformats.org/markup-compatibility/2006">
      <mc:Choice Requires="x14">
        <oleObject progId="IDBS_XLfitContainer.XFCObjectRepository" shapeId="1540" r:id="rId12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40" r:id="rId127"/>
      </mc:Fallback>
    </mc:AlternateContent>
    <mc:AlternateContent xmlns:mc="http://schemas.openxmlformats.org/markup-compatibility/2006">
      <mc:Choice Requires="x14">
        <oleObject progId="IDBS_XLfitContainer.XFCObjectRepository" shapeId="1564" r:id="rId128">
          <objectPr defaultSize="0" autoPict="0" r:id="rId21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4" r:id="rId128"/>
      </mc:Fallback>
    </mc:AlternateContent>
    <mc:AlternateContent xmlns:mc="http://schemas.openxmlformats.org/markup-compatibility/2006">
      <mc:Choice Requires="x14">
        <oleObject progId="IDBS_XLfitContainer.XFCObjectRepository" shapeId="1565" r:id="rId129">
          <objectPr defaultSize="0" r:id="rId8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5" r:id="rId129"/>
      </mc:Fallback>
    </mc:AlternateContent>
    <mc:AlternateContent xmlns:mc="http://schemas.openxmlformats.org/markup-compatibility/2006">
      <mc:Choice Requires="x14">
        <oleObject progId="IDBS_XLfitContainer.XFCObjectRepository" shapeId="1566" r:id="rId130">
          <objectPr defaultSize="0" autoPict="0" r:id="rId8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6" r:id="rId130"/>
      </mc:Fallback>
    </mc:AlternateContent>
    <mc:AlternateContent xmlns:mc="http://schemas.openxmlformats.org/markup-compatibility/2006">
      <mc:Choice Requires="x14">
        <oleObject progId="IDBS_XLfitContainer.XFCObjectRepository" shapeId="1567" r:id="rId131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7" r:id="rId131"/>
      </mc:Fallback>
    </mc:AlternateContent>
    <mc:AlternateContent xmlns:mc="http://schemas.openxmlformats.org/markup-compatibility/2006">
      <mc:Choice Requires="x14">
        <oleObject progId="IDBS_XLfitContainer.XFCObjectRepository" shapeId="1571" r:id="rId132">
          <objectPr defaultSize="0" autoPict="0" r:id="rId1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1" r:id="rId132"/>
      </mc:Fallback>
    </mc:AlternateContent>
    <mc:AlternateContent xmlns:mc="http://schemas.openxmlformats.org/markup-compatibility/2006">
      <mc:Choice Requires="x14">
        <oleObject progId="IDBS_XLfitContainer.XFCObjectRepository" shapeId="1572" r:id="rId133">
          <objectPr defaultSize="0" r:id="rId21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2" r:id="rId133"/>
      </mc:Fallback>
    </mc:AlternateContent>
    <mc:AlternateContent xmlns:mc="http://schemas.openxmlformats.org/markup-compatibility/2006">
      <mc:Choice Requires="x14">
        <oleObject progId="IDBS_XLfitContainer.XFCObjectRepository" shapeId="1573" r:id="rId134">
          <objectPr defaultSize="0" autoPict="0" r:id="rId8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3" r:id="rId134"/>
      </mc:Fallback>
    </mc:AlternateContent>
    <mc:AlternateContent xmlns:mc="http://schemas.openxmlformats.org/markup-compatibility/2006">
      <mc:Choice Requires="x14">
        <oleObject progId="IDBS_XLfitContainer.XFCObjectRepository" shapeId="1574" r:id="rId135">
          <objectPr defaultSize="0" r:id="rId1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4" r:id="rId135"/>
      </mc:Fallback>
    </mc:AlternateContent>
    <mc:AlternateContent xmlns:mc="http://schemas.openxmlformats.org/markup-compatibility/2006">
      <mc:Choice Requires="x14">
        <oleObject progId="IDBS_XLfitContainer.XFCObjectRepository" shapeId="1578" r:id="rId136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78" r:id="rId136"/>
      </mc:Fallback>
    </mc:AlternateContent>
    <mc:AlternateContent xmlns:mc="http://schemas.openxmlformats.org/markup-compatibility/2006">
      <mc:Choice Requires="x14">
        <oleObject progId="IDBS_XLfitContainer.XFCObjectRepository" shapeId="1579" r:id="rId137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79" r:id="rId137"/>
      </mc:Fallback>
    </mc:AlternateContent>
    <mc:AlternateContent xmlns:mc="http://schemas.openxmlformats.org/markup-compatibility/2006">
      <mc:Choice Requires="x14">
        <oleObject progId="IDBS_XLfitContainer.XFCObjectRepository" shapeId="1580" r:id="rId138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0" r:id="rId138"/>
      </mc:Fallback>
    </mc:AlternateContent>
    <mc:AlternateContent xmlns:mc="http://schemas.openxmlformats.org/markup-compatibility/2006">
      <mc:Choice Requires="x14">
        <oleObject progId="IDBS_XLfitContainer.XFCObjectRepository" shapeId="1581" r:id="rId139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1" r:id="rId139"/>
      </mc:Fallback>
    </mc:AlternateContent>
    <mc:AlternateContent xmlns:mc="http://schemas.openxmlformats.org/markup-compatibility/2006">
      <mc:Choice Requires="x14">
        <oleObject progId="IDBS_XLfitContainer.XFCObjectRepository" shapeId="1585" r:id="rId140">
          <objectPr defaultSize="0" autoPict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5" r:id="rId140"/>
      </mc:Fallback>
    </mc:AlternateContent>
    <mc:AlternateContent xmlns:mc="http://schemas.openxmlformats.org/markup-compatibility/2006">
      <mc:Choice Requires="x14">
        <oleObject progId="IDBS_XLfitContainer.XFCObjectRepository" shapeId="1586" r:id="rId141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6" r:id="rId141"/>
      </mc:Fallback>
    </mc:AlternateContent>
    <mc:AlternateContent xmlns:mc="http://schemas.openxmlformats.org/markup-compatibility/2006">
      <mc:Choice Requires="x14">
        <oleObject progId="IDBS_XLfitContainer.XFCObjectRepository" shapeId="1587" r:id="rId142">
          <objectPr defaultSize="0" autoPict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7" r:id="rId142"/>
      </mc:Fallback>
    </mc:AlternateContent>
    <mc:AlternateContent xmlns:mc="http://schemas.openxmlformats.org/markup-compatibility/2006">
      <mc:Choice Requires="x14">
        <oleObject progId="IDBS_XLfitContainer.XFCObjectRepository" shapeId="1588" r:id="rId143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8" r:id="rId143"/>
      </mc:Fallback>
    </mc:AlternateContent>
    <mc:AlternateContent xmlns:mc="http://schemas.openxmlformats.org/markup-compatibility/2006">
      <mc:Choice Requires="x14">
        <oleObject progId="IDBS_XLfitContainer.XFCObjectRepository" shapeId="1592" r:id="rId144">
          <objectPr defaultSize="0" autoPict="0" r:id="rId8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2" r:id="rId144"/>
      </mc:Fallback>
    </mc:AlternateContent>
    <mc:AlternateContent xmlns:mc="http://schemas.openxmlformats.org/markup-compatibility/2006">
      <mc:Choice Requires="x14">
        <oleObject progId="IDBS_XLfitContainer.XFCObjectRepository" shapeId="1593" r:id="rId145">
          <objectPr defaultSize="0" r:id="rId10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3" r:id="rId145"/>
      </mc:Fallback>
    </mc:AlternateContent>
    <mc:AlternateContent xmlns:mc="http://schemas.openxmlformats.org/markup-compatibility/2006">
      <mc:Choice Requires="x14">
        <oleObject progId="IDBS_XLfitContainer.XFCObjectRepository" shapeId="1594" r:id="rId146">
          <objectPr defaultSize="0" autoPict="0" r:id="rId8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4" r:id="rId146"/>
      </mc:Fallback>
    </mc:AlternateContent>
    <mc:AlternateContent xmlns:mc="http://schemas.openxmlformats.org/markup-compatibility/2006">
      <mc:Choice Requires="x14">
        <oleObject progId="IDBS_XLfitContainer.XFCObjectRepository" shapeId="1595" r:id="rId147">
          <objectPr defaultSize="0" r:id="rId8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5" r:id="rId147"/>
      </mc:Fallback>
    </mc:AlternateContent>
    <mc:AlternateContent xmlns:mc="http://schemas.openxmlformats.org/markup-compatibility/2006">
      <mc:Choice Requires="x14">
        <oleObject progId="IDBS_XLfitContainer.XFCObjectRepository" shapeId="1599" r:id="rId148">
          <objectPr defaultSize="0" autoPict="0" r:id="rId8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599" r:id="rId148"/>
      </mc:Fallback>
    </mc:AlternateContent>
    <mc:AlternateContent xmlns:mc="http://schemas.openxmlformats.org/markup-compatibility/2006">
      <mc:Choice Requires="x14">
        <oleObject progId="IDBS_XLfitContainer.XFCObjectRepository" shapeId="1600" r:id="rId149">
          <objectPr defaultSize="0" r:id="rId8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0" r:id="rId149"/>
      </mc:Fallback>
    </mc:AlternateContent>
    <mc:AlternateContent xmlns:mc="http://schemas.openxmlformats.org/markup-compatibility/2006">
      <mc:Choice Requires="x14">
        <oleObject progId="IDBS_XLfitContainer.XFCObjectRepository" shapeId="1601" r:id="rId150">
          <objectPr defaultSize="0" autoPict="0" r:id="rId8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601" r:id="rId150"/>
      </mc:Fallback>
    </mc:AlternateContent>
    <mc:AlternateContent xmlns:mc="http://schemas.openxmlformats.org/markup-compatibility/2006">
      <mc:Choice Requires="x14">
        <oleObject progId="IDBS_XLfitContainer.XFCObjectRepository" shapeId="1602" r:id="rId151">
          <objectPr defaultSize="0" r:id="rId8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2" r:id="rId151"/>
      </mc:Fallback>
    </mc:AlternateContent>
    <mc:AlternateContent xmlns:mc="http://schemas.openxmlformats.org/markup-compatibility/2006">
      <mc:Choice Requires="x14">
        <oleObject progId="IDBS_MathIQ.Chart2DObj" shapeId="1661" r:id="rId152">
          <objectPr locked="0" defaultSize="0" autoLine="0" r:id="rId153">
            <anchor moveWithCells="1">
              <from>
                <xdr:col>10</xdr:col>
                <xdr:colOff>9525</xdr:colOff>
                <xdr:row>59</xdr:row>
                <xdr:rowOff>0</xdr:rowOff>
              </from>
              <to>
                <xdr:col>13</xdr:col>
                <xdr:colOff>690563</xdr:colOff>
                <xdr:row>70</xdr:row>
                <xdr:rowOff>138113</xdr:rowOff>
              </to>
            </anchor>
          </objectPr>
        </oleObject>
      </mc:Choice>
      <mc:Fallback>
        <oleObject progId="IDBS_MathIQ.Chart2DObj" shapeId="1661" r:id="rId152"/>
      </mc:Fallback>
    </mc:AlternateContent>
    <mc:AlternateContent xmlns:mc="http://schemas.openxmlformats.org/markup-compatibility/2006">
      <mc:Choice Requires="x14">
        <oleObject progId="IDBS_MathIQ.Chart2DObj" shapeId="1675" r:id="rId154">
          <objectPr locked="0" defaultSize="0" autoLine="0" r:id="rId155">
            <anchor moveWithCells="1">
              <from>
                <xdr:col>10</xdr:col>
                <xdr:colOff>28575</xdr:colOff>
                <xdr:row>119</xdr:row>
                <xdr:rowOff>219075</xdr:rowOff>
              </from>
              <to>
                <xdr:col>13</xdr:col>
                <xdr:colOff>709613</xdr:colOff>
                <xdr:row>131</xdr:row>
                <xdr:rowOff>104775</xdr:rowOff>
              </to>
            </anchor>
          </objectPr>
        </oleObject>
      </mc:Choice>
      <mc:Fallback>
        <oleObject progId="IDBS_MathIQ.Chart2DObj" shapeId="1675" r:id="rId154"/>
      </mc:Fallback>
    </mc:AlternateContent>
    <mc:AlternateContent xmlns:mc="http://schemas.openxmlformats.org/markup-compatibility/2006">
      <mc:Choice Requires="x14">
        <oleObject progId="IDBS_MathIQ.Chart2DObj" shapeId="1677" r:id="rId156">
          <objectPr locked="0" defaultSize="0" autoLine="0" autoPict="0" r:id="rId157">
            <anchor moveWithCells="1">
              <from>
                <xdr:col>9</xdr:col>
                <xdr:colOff>1033463</xdr:colOff>
                <xdr:row>73</xdr:row>
                <xdr:rowOff>100013</xdr:rowOff>
              </from>
              <to>
                <xdr:col>13</xdr:col>
                <xdr:colOff>681038</xdr:colOff>
                <xdr:row>84</xdr:row>
                <xdr:rowOff>209550</xdr:rowOff>
              </to>
            </anchor>
          </objectPr>
        </oleObject>
      </mc:Choice>
      <mc:Fallback>
        <oleObject progId="IDBS_MathIQ.Chart2DObj" shapeId="1677" r:id="rId156"/>
      </mc:Fallback>
    </mc:AlternateContent>
    <mc:AlternateContent xmlns:mc="http://schemas.openxmlformats.org/markup-compatibility/2006">
      <mc:Choice Requires="x14">
        <oleObject progId="IDBS_MathIQ.Chart2DObj" shapeId="1681" r:id="rId158">
          <objectPr locked="0" defaultSize="0" autoLine="0" autoPict="0" r:id="rId159">
            <anchor moveWithCells="1">
              <from>
                <xdr:col>10</xdr:col>
                <xdr:colOff>38100</xdr:colOff>
                <xdr:row>88</xdr:row>
                <xdr:rowOff>57150</xdr:rowOff>
              </from>
              <to>
                <xdr:col>13</xdr:col>
                <xdr:colOff>733425</xdr:colOff>
                <xdr:row>99</xdr:row>
                <xdr:rowOff>161925</xdr:rowOff>
              </to>
            </anchor>
          </objectPr>
        </oleObject>
      </mc:Choice>
      <mc:Fallback>
        <oleObject progId="IDBS_MathIQ.Chart2DObj" shapeId="1681" r:id="rId158"/>
      </mc:Fallback>
    </mc:AlternateContent>
    <mc:AlternateContent xmlns:mc="http://schemas.openxmlformats.org/markup-compatibility/2006">
      <mc:Choice Requires="x14">
        <oleObject progId="IDBS_MathIQ.Chart2DObj" shapeId="1684" r:id="rId160">
          <objectPr locked="0" defaultSize="0" autoLine="0" r:id="rId161">
            <anchor moveWithCells="1">
              <from>
                <xdr:col>10</xdr:col>
                <xdr:colOff>9525</xdr:colOff>
                <xdr:row>104</xdr:row>
                <xdr:rowOff>133350</xdr:rowOff>
              </from>
              <to>
                <xdr:col>13</xdr:col>
                <xdr:colOff>661988</xdr:colOff>
                <xdr:row>116</xdr:row>
                <xdr:rowOff>9525</xdr:rowOff>
              </to>
            </anchor>
          </objectPr>
        </oleObject>
      </mc:Choice>
      <mc:Fallback>
        <oleObject progId="IDBS_MathIQ.Chart2DObj" shapeId="1684" r:id="rId160"/>
      </mc:Fallback>
    </mc:AlternateContent>
    <mc:AlternateContent xmlns:mc="http://schemas.openxmlformats.org/markup-compatibility/2006">
      <mc:Choice Requires="x14">
        <oleObject progId="IDBS_XLfitContainer.XFCObjectRepository" shapeId="1685" r:id="rId162">
          <objectPr defaultSize="0" autoPict="0" r:id="rId163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25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685" r:id="rId162"/>
      </mc:Fallback>
    </mc:AlternateContent>
    <mc:AlternateContent xmlns:mc="http://schemas.openxmlformats.org/markup-compatibility/2006">
      <mc:Choice Requires="x14">
        <oleObject progId="IDBS_XLfitContainer.XFCObjectRepository" shapeId="1705" r:id="rId164">
          <objectPr defaultSize="0" autoPict="0" r:id="rId165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5" r:id="rId164"/>
      </mc:Fallback>
    </mc:AlternateContent>
    <mc:AlternateContent xmlns:mc="http://schemas.openxmlformats.org/markup-compatibility/2006">
      <mc:Choice Requires="x14">
        <oleObject progId="IDBS_XLfitContainer.XFCObjectRepository" shapeId="1706" r:id="rId166">
          <objectPr defaultSize="0" autoPict="0" r:id="rId163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6" r:id="rId166"/>
      </mc:Fallback>
    </mc:AlternateContent>
    <mc:AlternateContent xmlns:mc="http://schemas.openxmlformats.org/markup-compatibility/2006">
      <mc:Choice Requires="x14">
        <oleObject progId="IDBS_XLfitContainer.XFCObjectRepository" shapeId="1707" r:id="rId167">
          <objectPr defaultSize="0" autoPict="0" r:id="rId16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7" r:id="rId167"/>
      </mc:Fallback>
    </mc:AlternateContent>
    <mc:AlternateContent xmlns:mc="http://schemas.openxmlformats.org/markup-compatibility/2006">
      <mc:Choice Requires="x14">
        <oleObject progId="IDBS_XLfitContainer.XFCObjectRepository" shapeId="1711" r:id="rId169">
          <objectPr defaultSize="0" autoPict="0" r:id="rId16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1" r:id="rId169"/>
      </mc:Fallback>
    </mc:AlternateContent>
    <mc:AlternateContent xmlns:mc="http://schemas.openxmlformats.org/markup-compatibility/2006">
      <mc:Choice Requires="x14">
        <oleObject progId="IDBS_XLfitContainer.XFCObjectRepository" shapeId="1712" r:id="rId170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2" r:id="rId170"/>
      </mc:Fallback>
    </mc:AlternateContent>
    <mc:AlternateContent xmlns:mc="http://schemas.openxmlformats.org/markup-compatibility/2006">
      <mc:Choice Requires="x14">
        <oleObject progId="IDBS_XLfitContainer.XFCObjectRepository" shapeId="1713" r:id="rId171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3" r:id="rId171"/>
      </mc:Fallback>
    </mc:AlternateContent>
    <mc:AlternateContent xmlns:mc="http://schemas.openxmlformats.org/markup-compatibility/2006">
      <mc:Choice Requires="x14">
        <oleObject progId="IDBS_XLfitContainer.XFCObjectRepository" shapeId="1717" r:id="rId172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7" r:id="rId172"/>
      </mc:Fallback>
    </mc:AlternateContent>
    <mc:AlternateContent xmlns:mc="http://schemas.openxmlformats.org/markup-compatibility/2006">
      <mc:Choice Requires="x14">
        <oleObject progId="IDBS_XLfitContainer.XFCObjectRepository" shapeId="1718" r:id="rId173">
          <objectPr defaultSize="0" autoPict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8" r:id="rId173"/>
      </mc:Fallback>
    </mc:AlternateContent>
    <mc:AlternateContent xmlns:mc="http://schemas.openxmlformats.org/markup-compatibility/2006">
      <mc:Choice Requires="x14">
        <oleObject progId="IDBS_XLfitContainer.XFCObjectRepository" shapeId="1719" r:id="rId174">
          <objectPr defaultSize="0" autoPict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9" r:id="rId174"/>
      </mc:Fallback>
    </mc:AlternateContent>
    <mc:AlternateContent xmlns:mc="http://schemas.openxmlformats.org/markup-compatibility/2006">
      <mc:Choice Requires="x14">
        <oleObject progId="IDBS_XLfitContainer.XFCObjectRepository" shapeId="1723" r:id="rId175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3" r:id="rId175"/>
      </mc:Fallback>
    </mc:AlternateContent>
    <mc:AlternateContent xmlns:mc="http://schemas.openxmlformats.org/markup-compatibility/2006">
      <mc:Choice Requires="x14">
        <oleObject progId="IDBS_XLfitContainer.XFCObjectRepository" shapeId="1724" r:id="rId176">
          <objectPr defaultSize="0" autoPict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4" r:id="rId176"/>
      </mc:Fallback>
    </mc:AlternateContent>
    <mc:AlternateContent xmlns:mc="http://schemas.openxmlformats.org/markup-compatibility/2006">
      <mc:Choice Requires="x14">
        <oleObject progId="IDBS_XLfitContainer.XFCObjectRepository" shapeId="1725" r:id="rId177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5" r:id="rId177"/>
      </mc:Fallback>
    </mc:AlternateContent>
    <mc:AlternateContent xmlns:mc="http://schemas.openxmlformats.org/markup-compatibility/2006">
      <mc:Choice Requires="x14">
        <oleObject progId="IDBS_XLfitContainer.XFCObjectRepository" shapeId="1729" r:id="rId178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9" r:id="rId178"/>
      </mc:Fallback>
    </mc:AlternateContent>
    <mc:AlternateContent xmlns:mc="http://schemas.openxmlformats.org/markup-compatibility/2006">
      <mc:Choice Requires="x14">
        <oleObject progId="IDBS_XLfitContainer.XFCObjectRepository" shapeId="1730" r:id="rId179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0" r:id="rId179"/>
      </mc:Fallback>
    </mc:AlternateContent>
    <mc:AlternateContent xmlns:mc="http://schemas.openxmlformats.org/markup-compatibility/2006">
      <mc:Choice Requires="x14">
        <oleObject progId="IDBS_XLfitContainer.XFCObjectRepository" shapeId="1731" r:id="rId180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1" r:id="rId180"/>
      </mc:Fallback>
    </mc:AlternateContent>
    <mc:AlternateContent xmlns:mc="http://schemas.openxmlformats.org/markup-compatibility/2006">
      <mc:Choice Requires="x14">
        <oleObject progId="IDBS_XLfitContainer.XFCObjectRepository" shapeId="1744" r:id="rId181">
          <objectPr defaultSize="0" autoPict="0" r:id="rId163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4" r:id="rId181"/>
      </mc:Fallback>
    </mc:AlternateContent>
    <mc:AlternateContent xmlns:mc="http://schemas.openxmlformats.org/markup-compatibility/2006">
      <mc:Choice Requires="x14">
        <oleObject progId="IDBS_XLfitContainer.XFCObjectRepository" shapeId="1745" r:id="rId182">
          <objectPr defaultSize="0" autoPict="0" r:id="rId163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5" r:id="rId182"/>
      </mc:Fallback>
    </mc:AlternateContent>
    <mc:AlternateContent xmlns:mc="http://schemas.openxmlformats.org/markup-compatibility/2006">
      <mc:Choice Requires="x14">
        <oleObject progId="IDBS_XLfitContainer.XFCObjectRepository" shapeId="1746" r:id="rId183">
          <objectPr defaultSize="0" autoPict="0" r:id="rId163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6" r:id="rId183"/>
      </mc:Fallback>
    </mc:AlternateContent>
    <mc:AlternateContent xmlns:mc="http://schemas.openxmlformats.org/markup-compatibility/2006">
      <mc:Choice Requires="x14">
        <oleObject progId="IDBS_XLfitContainer.XFCObjectRepository" shapeId="1751" r:id="rId184">
          <objectPr defaultSize="0" autoPict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1" r:id="rId184"/>
      </mc:Fallback>
    </mc:AlternateContent>
    <mc:AlternateContent xmlns:mc="http://schemas.openxmlformats.org/markup-compatibility/2006">
      <mc:Choice Requires="x14">
        <oleObject progId="IDBS_XLfitContainer.XFCObjectRepository" shapeId="1752" r:id="rId185">
          <objectPr defaultSize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2" r:id="rId185"/>
      </mc:Fallback>
    </mc:AlternateContent>
    <mc:AlternateContent xmlns:mc="http://schemas.openxmlformats.org/markup-compatibility/2006">
      <mc:Choice Requires="x14">
        <oleObject progId="IDBS_XLfitContainer.XFCObjectRepository" shapeId="1753" r:id="rId186">
          <objectPr defaultSize="0" autoPict="0" r:id="rId16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3" r:id="rId186"/>
      </mc:Fallback>
    </mc:AlternateContent>
    <mc:AlternateContent xmlns:mc="http://schemas.openxmlformats.org/markup-compatibility/2006">
      <mc:Choice Requires="x14">
        <oleObject progId="IDBS_XLfitContainer.XFCObjectRepository" shapeId="1754" r:id="rId187">
          <objectPr defaultSize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4" r:id="rId187"/>
      </mc:Fallback>
    </mc:AlternateContent>
    <mc:AlternateContent xmlns:mc="http://schemas.openxmlformats.org/markup-compatibility/2006">
      <mc:Choice Requires="x14">
        <oleObject progId="IDBS_XLfitContainer.XFCObjectRepository" shapeId="1755" r:id="rId188">
          <objectPr defaultSize="0" autoPict="0" r:id="rId16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5" r:id="rId188"/>
      </mc:Fallback>
    </mc:AlternateContent>
    <mc:AlternateContent xmlns:mc="http://schemas.openxmlformats.org/markup-compatibility/2006">
      <mc:Choice Requires="x14">
        <oleObject progId="IDBS_XLfitContainer.XFCObjectRepository" shapeId="1756" r:id="rId189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6" r:id="rId189"/>
      </mc:Fallback>
    </mc:AlternateContent>
    <mc:AlternateContent xmlns:mc="http://schemas.openxmlformats.org/markup-compatibility/2006">
      <mc:Choice Requires="x14">
        <oleObject progId="IDBS_XLfitContainer.XFCObjectRepository" shapeId="1757" r:id="rId190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7" r:id="rId190"/>
      </mc:Fallback>
    </mc:AlternateContent>
    <mc:AlternateContent xmlns:mc="http://schemas.openxmlformats.org/markup-compatibility/2006">
      <mc:Choice Requires="x14">
        <oleObject progId="IDBS_XLfitContainer.XFCObjectRepository" shapeId="1758" r:id="rId191">
          <objectPr defaultSize="0" r:id="rId16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457200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8" r:id="rId191"/>
      </mc:Fallback>
    </mc:AlternateContent>
    <mc:AlternateContent xmlns:mc="http://schemas.openxmlformats.org/markup-compatibility/2006">
      <mc:Choice Requires="x14">
        <oleObject progId="IDBS_XLfitContainer.XFCObjectRepository" shapeId="1759" r:id="rId192">
          <objectPr defaultSize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9" r:id="rId192"/>
      </mc:Fallback>
    </mc:AlternateContent>
    <mc:AlternateContent xmlns:mc="http://schemas.openxmlformats.org/markup-compatibility/2006">
      <mc:Choice Requires="x14">
        <oleObject progId="IDBS_XLfitContainer.XFCObjectRepository" shapeId="1760" r:id="rId193">
          <objectPr defaultSize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60" r:id="rId193"/>
      </mc:Fallback>
    </mc:AlternateContent>
    <mc:AlternateContent xmlns:mc="http://schemas.openxmlformats.org/markup-compatibility/2006">
      <mc:Choice Requires="x14">
        <oleObject progId="IDBS_XLfitContainer.XFCObjectRepository" shapeId="1897" r:id="rId19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7" r:id="rId194"/>
      </mc:Fallback>
    </mc:AlternateContent>
    <mc:AlternateContent xmlns:mc="http://schemas.openxmlformats.org/markup-compatibility/2006">
      <mc:Choice Requires="x14">
        <oleObject progId="IDBS_XLfitContainer.XFCObjectRepository" shapeId="1898" r:id="rId19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8" r:id="rId195"/>
      </mc:Fallback>
    </mc:AlternateContent>
    <mc:AlternateContent xmlns:mc="http://schemas.openxmlformats.org/markup-compatibility/2006">
      <mc:Choice Requires="x14">
        <oleObject progId="IDBS_XLfitContainer.XFCObjectRepository" shapeId="1899" r:id="rId19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9" r:id="rId196"/>
      </mc:Fallback>
    </mc:AlternateContent>
    <mc:AlternateContent xmlns:mc="http://schemas.openxmlformats.org/markup-compatibility/2006">
      <mc:Choice Requires="x14">
        <oleObject progId="IDBS_XLfitContainer.XFCObjectRepository" shapeId="1900" r:id="rId19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0" r:id="rId197"/>
      </mc:Fallback>
    </mc:AlternateContent>
    <mc:AlternateContent xmlns:mc="http://schemas.openxmlformats.org/markup-compatibility/2006">
      <mc:Choice Requires="x14">
        <oleObject progId="IDBS_XLfitContainer.XFCObjectRepository" shapeId="1901" r:id="rId198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1" r:id="rId198"/>
      </mc:Fallback>
    </mc:AlternateContent>
    <mc:AlternateContent xmlns:mc="http://schemas.openxmlformats.org/markup-compatibility/2006">
      <mc:Choice Requires="x14">
        <oleObject progId="IDBS_XLfitContainer.XFCObjectRepository" shapeId="1902" r:id="rId19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2" r:id="rId199"/>
      </mc:Fallback>
    </mc:AlternateContent>
    <mc:AlternateContent xmlns:mc="http://schemas.openxmlformats.org/markup-compatibility/2006">
      <mc:Choice Requires="x14">
        <oleObject progId="IDBS_XLfitContainer.XFCObjectRepository" shapeId="1903" r:id="rId200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3" r:id="rId200"/>
      </mc:Fallback>
    </mc:AlternateContent>
    <mc:AlternateContent xmlns:mc="http://schemas.openxmlformats.org/markup-compatibility/2006">
      <mc:Choice Requires="x14">
        <oleObject progId="IDBS_XLfitContainer.XFCObjectRepository" shapeId="1904" r:id="rId20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4" r:id="rId201"/>
      </mc:Fallback>
    </mc:AlternateContent>
    <mc:AlternateContent xmlns:mc="http://schemas.openxmlformats.org/markup-compatibility/2006">
      <mc:Choice Requires="x14">
        <oleObject progId="IDBS_XLfitContainer.XFCObjectRepository" shapeId="1905" r:id="rId20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5" r:id="rId202"/>
      </mc:Fallback>
    </mc:AlternateContent>
    <mc:AlternateContent xmlns:mc="http://schemas.openxmlformats.org/markup-compatibility/2006">
      <mc:Choice Requires="x14">
        <oleObject progId="IDBS_XLfitContainer.XFCObjectRepository" shapeId="1906" r:id="rId20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6" r:id="rId203"/>
      </mc:Fallback>
    </mc:AlternateContent>
    <mc:AlternateContent xmlns:mc="http://schemas.openxmlformats.org/markup-compatibility/2006">
      <mc:Choice Requires="x14">
        <oleObject progId="IDBS_XLfitContainer.XFCObjectRepository" shapeId="1907" r:id="rId204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7" r:id="rId204"/>
      </mc:Fallback>
    </mc:AlternateContent>
    <mc:AlternateContent xmlns:mc="http://schemas.openxmlformats.org/markup-compatibility/2006">
      <mc:Choice Requires="x14">
        <oleObject progId="IDBS_XLfitContainer.XFCObjectRepository" shapeId="1908" r:id="rId20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8" r:id="rId205"/>
      </mc:Fallback>
    </mc:AlternateContent>
    <mc:AlternateContent xmlns:mc="http://schemas.openxmlformats.org/markup-compatibility/2006">
      <mc:Choice Requires="x14">
        <oleObject progId="IDBS_XLfitContainer.XFCObjectRepository" shapeId="1909" r:id="rId20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9" r:id="rId206"/>
      </mc:Fallback>
    </mc:AlternateContent>
    <mc:AlternateContent xmlns:mc="http://schemas.openxmlformats.org/markup-compatibility/2006">
      <mc:Choice Requires="x14">
        <oleObject progId="IDBS_XLfitContainer.XFCObjectRepository" shapeId="1910" r:id="rId20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0" r:id="rId207"/>
      </mc:Fallback>
    </mc:AlternateContent>
    <mc:AlternateContent xmlns:mc="http://schemas.openxmlformats.org/markup-compatibility/2006">
      <mc:Choice Requires="x14">
        <oleObject progId="IDBS_XLfitContainer.XFCObjectRepository" shapeId="1911" r:id="rId20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1" r:id="rId208"/>
      </mc:Fallback>
    </mc:AlternateContent>
    <mc:AlternateContent xmlns:mc="http://schemas.openxmlformats.org/markup-compatibility/2006">
      <mc:Choice Requires="x14">
        <oleObject progId="IDBS_XLfitContainer.XFCObjectRepository" shapeId="1912" r:id="rId20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2" r:id="rId209"/>
      </mc:Fallback>
    </mc:AlternateContent>
    <mc:AlternateContent xmlns:mc="http://schemas.openxmlformats.org/markup-compatibility/2006">
      <mc:Choice Requires="x14">
        <oleObject progId="IDBS_XLfitContainer.XFCObjectRepository" shapeId="1913" r:id="rId21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3" r:id="rId210"/>
      </mc:Fallback>
    </mc:AlternateContent>
    <mc:AlternateContent xmlns:mc="http://schemas.openxmlformats.org/markup-compatibility/2006">
      <mc:Choice Requires="x14">
        <oleObject progId="IDBS_XLfitContainer.XFCObjectRepository" shapeId="1914" r:id="rId21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4" r:id="rId211"/>
      </mc:Fallback>
    </mc:AlternateContent>
    <mc:AlternateContent xmlns:mc="http://schemas.openxmlformats.org/markup-compatibility/2006">
      <mc:Choice Requires="x14">
        <oleObject progId="IDBS_XLfitContainer.XFCObjectRepository" shapeId="1915" r:id="rId21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5" r:id="rId212"/>
      </mc:Fallback>
    </mc:AlternateContent>
    <mc:AlternateContent xmlns:mc="http://schemas.openxmlformats.org/markup-compatibility/2006">
      <mc:Choice Requires="x14">
        <oleObject progId="IDBS_XLfitContainer.XFCObjectRepository" shapeId="1916" r:id="rId213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6" r:id="rId213"/>
      </mc:Fallback>
    </mc:AlternateContent>
    <mc:AlternateContent xmlns:mc="http://schemas.openxmlformats.org/markup-compatibility/2006">
      <mc:Choice Requires="x14">
        <oleObject progId="IDBS_XLfitContainer.XFCObjectRepository" shapeId="1917" r:id="rId21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7" r:id="rId214"/>
      </mc:Fallback>
    </mc:AlternateContent>
    <mc:AlternateContent xmlns:mc="http://schemas.openxmlformats.org/markup-compatibility/2006">
      <mc:Choice Requires="x14">
        <oleObject progId="IDBS_XLfitContainer.XFCObjectRepository" shapeId="1918" r:id="rId21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8" r:id="rId215"/>
      </mc:Fallback>
    </mc:AlternateContent>
    <mc:AlternateContent xmlns:mc="http://schemas.openxmlformats.org/markup-compatibility/2006">
      <mc:Choice Requires="x14">
        <oleObject progId="IDBS_XLfitContainer.XFCObjectRepository" shapeId="1919" r:id="rId21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9" r:id="rId216"/>
      </mc:Fallback>
    </mc:AlternateContent>
    <mc:AlternateContent xmlns:mc="http://schemas.openxmlformats.org/markup-compatibility/2006">
      <mc:Choice Requires="x14">
        <oleObject progId="IDBS_XLfitContainer.XFCObjectRepository" shapeId="1920" r:id="rId21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0" r:id="rId217"/>
      </mc:Fallback>
    </mc:AlternateContent>
    <mc:AlternateContent xmlns:mc="http://schemas.openxmlformats.org/markup-compatibility/2006">
      <mc:Choice Requires="x14">
        <oleObject progId="IDBS_XLfitContainer.XFCObjectRepository" shapeId="1921" r:id="rId218">
          <objectPr defaultSize="0" autoPict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1" r:id="rId218"/>
      </mc:Fallback>
    </mc:AlternateContent>
    <mc:AlternateContent xmlns:mc="http://schemas.openxmlformats.org/markup-compatibility/2006">
      <mc:Choice Requires="x14">
        <oleObject progId="IDBS_XLfitContainer.XFCObjectRepository" shapeId="1922" r:id="rId21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2" r:id="rId219"/>
      </mc:Fallback>
    </mc:AlternateContent>
    <mc:AlternateContent xmlns:mc="http://schemas.openxmlformats.org/markup-compatibility/2006">
      <mc:Choice Requires="x14">
        <oleObject progId="IDBS_XLfitContainer.XFCObjectRepository" shapeId="1923" r:id="rId220">
          <objectPr defaultSize="0" autoPict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3" r:id="rId220"/>
      </mc:Fallback>
    </mc:AlternateContent>
    <mc:AlternateContent xmlns:mc="http://schemas.openxmlformats.org/markup-compatibility/2006">
      <mc:Choice Requires="x14">
        <oleObject progId="IDBS_XLfitContainer.XFCObjectRepository" shapeId="1924" r:id="rId221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4" r:id="rId221"/>
      </mc:Fallback>
    </mc:AlternateContent>
    <mc:AlternateContent xmlns:mc="http://schemas.openxmlformats.org/markup-compatibility/2006">
      <mc:Choice Requires="x14">
        <oleObject progId="IDBS_XLfitContainer.XFCObjectRepository" shapeId="1925" r:id="rId22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5" r:id="rId222"/>
      </mc:Fallback>
    </mc:AlternateContent>
    <mc:AlternateContent xmlns:mc="http://schemas.openxmlformats.org/markup-compatibility/2006">
      <mc:Choice Requires="x14">
        <oleObject progId="IDBS_XLfitContainer.XFCObjectRepository" shapeId="1926" r:id="rId22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6" r:id="rId223"/>
      </mc:Fallback>
    </mc:AlternateContent>
    <mc:AlternateContent xmlns:mc="http://schemas.openxmlformats.org/markup-compatibility/2006">
      <mc:Choice Requires="x14">
        <oleObject progId="IDBS_XLfitContainer.XFCObjectRepository" shapeId="1927" r:id="rId22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7" r:id="rId224"/>
      </mc:Fallback>
    </mc:AlternateContent>
    <mc:AlternateContent xmlns:mc="http://schemas.openxmlformats.org/markup-compatibility/2006">
      <mc:Choice Requires="x14">
        <oleObject progId="IDBS_XLfitContainer.XFCObjectRepository" shapeId="1928" r:id="rId22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8" r:id="rId225"/>
      </mc:Fallback>
    </mc:AlternateContent>
    <mc:AlternateContent xmlns:mc="http://schemas.openxmlformats.org/markup-compatibility/2006">
      <mc:Choice Requires="x14">
        <oleObject progId="IDBS_XLfitContainer.XFCObjectRepository" shapeId="1929" r:id="rId22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9" r:id="rId226"/>
      </mc:Fallback>
    </mc:AlternateContent>
    <mc:AlternateContent xmlns:mc="http://schemas.openxmlformats.org/markup-compatibility/2006">
      <mc:Choice Requires="x14">
        <oleObject progId="IDBS_XLfitContainer.XFCObjectRepository" shapeId="1930" r:id="rId22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0" r:id="rId227"/>
      </mc:Fallback>
    </mc:AlternateContent>
    <mc:AlternateContent xmlns:mc="http://schemas.openxmlformats.org/markup-compatibility/2006">
      <mc:Choice Requires="x14">
        <oleObject progId="IDBS_XLfitContainer.XFCObjectRepository" shapeId="1931" r:id="rId22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1" r:id="rId228"/>
      </mc:Fallback>
    </mc:AlternateContent>
    <mc:AlternateContent xmlns:mc="http://schemas.openxmlformats.org/markup-compatibility/2006">
      <mc:Choice Requires="x14">
        <oleObject progId="IDBS_XLfitContainer.XFCObjectRepository" shapeId="1932" r:id="rId22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2" r:id="rId229"/>
      </mc:Fallback>
    </mc:AlternateContent>
    <mc:AlternateContent xmlns:mc="http://schemas.openxmlformats.org/markup-compatibility/2006">
      <mc:Choice Requires="x14">
        <oleObject progId="IDBS_XLfitContainer.XFCObjectRepository" shapeId="1933" r:id="rId23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3" r:id="rId230"/>
      </mc:Fallback>
    </mc:AlternateContent>
    <mc:AlternateContent xmlns:mc="http://schemas.openxmlformats.org/markup-compatibility/2006">
      <mc:Choice Requires="x14">
        <oleObject progId="IDBS_XLfitContainer.XFCObjectRepository" shapeId="1934" r:id="rId23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4" r:id="rId231"/>
      </mc:Fallback>
    </mc:AlternateContent>
    <mc:AlternateContent xmlns:mc="http://schemas.openxmlformats.org/markup-compatibility/2006">
      <mc:Choice Requires="x14">
        <oleObject progId="IDBS_XLfitContainer.XFCObjectRepository" shapeId="1935" r:id="rId23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5" r:id="rId232"/>
      </mc:Fallback>
    </mc:AlternateContent>
    <mc:AlternateContent xmlns:mc="http://schemas.openxmlformats.org/markup-compatibility/2006">
      <mc:Choice Requires="x14">
        <oleObject progId="IDBS_XLfitContainer.XFCObjectRepository" shapeId="1936" r:id="rId23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6" r:id="rId233"/>
      </mc:Fallback>
    </mc:AlternateContent>
    <mc:AlternateContent xmlns:mc="http://schemas.openxmlformats.org/markup-compatibility/2006">
      <mc:Choice Requires="x14">
        <oleObject progId="IDBS_XLfitContainer.XFCObjectRepository" shapeId="1937" r:id="rId23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7" r:id="rId234"/>
      </mc:Fallback>
    </mc:AlternateContent>
    <mc:AlternateContent xmlns:mc="http://schemas.openxmlformats.org/markup-compatibility/2006">
      <mc:Choice Requires="x14">
        <oleObject progId="IDBS_XLfitContainer.XFCObjectRepository" shapeId="1938" r:id="rId235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8" r:id="rId235"/>
      </mc:Fallback>
    </mc:AlternateContent>
    <mc:AlternateContent xmlns:mc="http://schemas.openxmlformats.org/markup-compatibility/2006">
      <mc:Choice Requires="x14">
        <oleObject progId="IDBS_XLfitContainer.XFCObjectRepository" shapeId="1939" r:id="rId23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9" r:id="rId236"/>
      </mc:Fallback>
    </mc:AlternateContent>
    <mc:AlternateContent xmlns:mc="http://schemas.openxmlformats.org/markup-compatibility/2006">
      <mc:Choice Requires="x14">
        <oleObject progId="IDBS_XLfitContainer.XFCObjectRepository" shapeId="1940" r:id="rId23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0" r:id="rId237"/>
      </mc:Fallback>
    </mc:AlternateContent>
    <mc:AlternateContent xmlns:mc="http://schemas.openxmlformats.org/markup-compatibility/2006">
      <mc:Choice Requires="x14">
        <oleObject progId="IDBS_XLfitContainer.XFCObjectRepository" shapeId="1941" r:id="rId23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1" r:id="rId238"/>
      </mc:Fallback>
    </mc:AlternateContent>
    <mc:AlternateContent xmlns:mc="http://schemas.openxmlformats.org/markup-compatibility/2006">
      <mc:Choice Requires="x14">
        <oleObject progId="IDBS_XLfitContainer.XFCObjectRepository" shapeId="1942" r:id="rId23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2" r:id="rId239"/>
      </mc:Fallback>
    </mc:AlternateContent>
    <mc:AlternateContent xmlns:mc="http://schemas.openxmlformats.org/markup-compatibility/2006">
      <mc:Choice Requires="x14">
        <oleObject progId="IDBS_XLfitContainer.XFCObjectRepository" shapeId="1943" r:id="rId240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3" r:id="rId240"/>
      </mc:Fallback>
    </mc:AlternateContent>
    <mc:AlternateContent xmlns:mc="http://schemas.openxmlformats.org/markup-compatibility/2006">
      <mc:Choice Requires="x14">
        <oleObject progId="IDBS_XLfitContainer.XFCObjectRepository" shapeId="1944" r:id="rId24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4" r:id="rId241"/>
      </mc:Fallback>
    </mc:AlternateContent>
    <mc:AlternateContent xmlns:mc="http://schemas.openxmlformats.org/markup-compatibility/2006">
      <mc:Choice Requires="x14">
        <oleObject progId="IDBS_XLfitContainer.XFCObjectRepository" shapeId="1945" r:id="rId24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5" r:id="rId242"/>
      </mc:Fallback>
    </mc:AlternateContent>
    <mc:AlternateContent xmlns:mc="http://schemas.openxmlformats.org/markup-compatibility/2006">
      <mc:Choice Requires="x14">
        <oleObject progId="IDBS_XLfitContainer.XFCObjectRepository" shapeId="1946" r:id="rId24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6" r:id="rId243"/>
      </mc:Fallback>
    </mc:AlternateContent>
    <mc:AlternateContent xmlns:mc="http://schemas.openxmlformats.org/markup-compatibility/2006">
      <mc:Choice Requires="x14">
        <oleObject progId="IDBS_XLfitContainer.XFCObjectRepository" shapeId="1947" r:id="rId24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7" r:id="rId244"/>
      </mc:Fallback>
    </mc:AlternateContent>
    <mc:AlternateContent xmlns:mc="http://schemas.openxmlformats.org/markup-compatibility/2006">
      <mc:Choice Requires="x14">
        <oleObject progId="IDBS_XLfitContainer.XFCObjectRepository" shapeId="1948" r:id="rId24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8" r:id="rId245"/>
      </mc:Fallback>
    </mc:AlternateContent>
    <mc:AlternateContent xmlns:mc="http://schemas.openxmlformats.org/markup-compatibility/2006">
      <mc:Choice Requires="x14">
        <oleObject progId="IDBS_XLfitContainer.XFCObjectRepository" shapeId="1949" r:id="rId24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9" r:id="rId246"/>
      </mc:Fallback>
    </mc:AlternateContent>
    <mc:AlternateContent xmlns:mc="http://schemas.openxmlformats.org/markup-compatibility/2006">
      <mc:Choice Requires="x14">
        <oleObject progId="IDBS_XLfitContainer.XFCObjectRepository" shapeId="1950" r:id="rId24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0" r:id="rId247"/>
      </mc:Fallback>
    </mc:AlternateContent>
    <mc:AlternateContent xmlns:mc="http://schemas.openxmlformats.org/markup-compatibility/2006">
      <mc:Choice Requires="x14">
        <oleObject progId="IDBS_XLfitContainer.XFCObjectRepository" shapeId="1951" r:id="rId24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1" r:id="rId248"/>
      </mc:Fallback>
    </mc:AlternateContent>
    <mc:AlternateContent xmlns:mc="http://schemas.openxmlformats.org/markup-compatibility/2006">
      <mc:Choice Requires="x14">
        <oleObject progId="IDBS_XLfitContainer.XFCObjectRepository" shapeId="1952" r:id="rId24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2" r:id="rId249"/>
      </mc:Fallback>
    </mc:AlternateContent>
    <mc:AlternateContent xmlns:mc="http://schemas.openxmlformats.org/markup-compatibility/2006">
      <mc:Choice Requires="x14">
        <oleObject progId="IDBS_XLfitContainer.XFCObjectRepository" shapeId="1953" r:id="rId25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3" r:id="rId250"/>
      </mc:Fallback>
    </mc:AlternateContent>
    <mc:AlternateContent xmlns:mc="http://schemas.openxmlformats.org/markup-compatibility/2006">
      <mc:Choice Requires="x14">
        <oleObject progId="IDBS_XLfitContainer.XFCObjectRepository" shapeId="1954" r:id="rId25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4" r:id="rId251"/>
      </mc:Fallback>
    </mc:AlternateContent>
    <mc:AlternateContent xmlns:mc="http://schemas.openxmlformats.org/markup-compatibility/2006">
      <mc:Choice Requires="x14">
        <oleObject progId="IDBS_XLfitContainer.XFCObjectRepository" shapeId="1955" r:id="rId252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5" r:id="rId252"/>
      </mc:Fallback>
    </mc:AlternateContent>
    <mc:AlternateContent xmlns:mc="http://schemas.openxmlformats.org/markup-compatibility/2006">
      <mc:Choice Requires="x14">
        <oleObject progId="IDBS_XLfitContainer.XFCObjectRepository" shapeId="1956" r:id="rId25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6" r:id="rId253"/>
      </mc:Fallback>
    </mc:AlternateContent>
    <mc:AlternateContent xmlns:mc="http://schemas.openxmlformats.org/markup-compatibility/2006">
      <mc:Choice Requires="x14">
        <oleObject progId="IDBS_XLfitContainer.XFCObjectRepository" shapeId="1957" r:id="rId25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7" r:id="rId254"/>
      </mc:Fallback>
    </mc:AlternateContent>
    <mc:AlternateContent xmlns:mc="http://schemas.openxmlformats.org/markup-compatibility/2006">
      <mc:Choice Requires="x14">
        <oleObject progId="IDBS_XLfitContainer.XFCObjectRepository" shapeId="1958" r:id="rId25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8" r:id="rId255"/>
      </mc:Fallback>
    </mc:AlternateContent>
    <mc:AlternateContent xmlns:mc="http://schemas.openxmlformats.org/markup-compatibility/2006">
      <mc:Choice Requires="x14">
        <oleObject progId="IDBS_XLfitContainer.XFCObjectRepository" shapeId="1959" r:id="rId25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9" r:id="rId256"/>
      </mc:Fallback>
    </mc:AlternateContent>
    <mc:AlternateContent xmlns:mc="http://schemas.openxmlformats.org/markup-compatibility/2006">
      <mc:Choice Requires="x14">
        <oleObject progId="IDBS_XLfitContainer.XFCObjectRepository" shapeId="1960" r:id="rId25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0" r:id="rId257"/>
      </mc:Fallback>
    </mc:AlternateContent>
    <mc:AlternateContent xmlns:mc="http://schemas.openxmlformats.org/markup-compatibility/2006">
      <mc:Choice Requires="x14">
        <oleObject progId="IDBS_XLfitContainer.XFCObjectRepository" shapeId="1961" r:id="rId25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1" r:id="rId258"/>
      </mc:Fallback>
    </mc:AlternateContent>
    <mc:AlternateContent xmlns:mc="http://schemas.openxmlformats.org/markup-compatibility/2006">
      <mc:Choice Requires="x14">
        <oleObject progId="IDBS_XLfitContainer.XFCObjectRepository" shapeId="1962" r:id="rId25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2" r:id="rId259"/>
      </mc:Fallback>
    </mc:AlternateContent>
    <mc:AlternateContent xmlns:mc="http://schemas.openxmlformats.org/markup-compatibility/2006">
      <mc:Choice Requires="x14">
        <oleObject progId="IDBS_XLfitContainer.XFCObjectRepository" shapeId="1963" r:id="rId26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3" r:id="rId260"/>
      </mc:Fallback>
    </mc:AlternateContent>
    <mc:AlternateContent xmlns:mc="http://schemas.openxmlformats.org/markup-compatibility/2006">
      <mc:Choice Requires="x14">
        <oleObject progId="IDBS_XLfitContainer.XFCObjectRepository" shapeId="1964" r:id="rId26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4" r:id="rId261"/>
      </mc:Fallback>
    </mc:AlternateContent>
    <mc:AlternateContent xmlns:mc="http://schemas.openxmlformats.org/markup-compatibility/2006">
      <mc:Choice Requires="x14">
        <oleObject progId="IDBS_XLfitContainer.XFCObjectRepository" shapeId="1965" r:id="rId26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5" r:id="rId262"/>
      </mc:Fallback>
    </mc:AlternateContent>
    <mc:AlternateContent xmlns:mc="http://schemas.openxmlformats.org/markup-compatibility/2006">
      <mc:Choice Requires="x14">
        <oleObject progId="IDBS_XLfitContainer.XFCObjectRepository" shapeId="1966" r:id="rId26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6" r:id="rId263"/>
      </mc:Fallback>
    </mc:AlternateContent>
    <mc:AlternateContent xmlns:mc="http://schemas.openxmlformats.org/markup-compatibility/2006">
      <mc:Choice Requires="x14">
        <oleObject progId="IDBS_XLfitContainer.XFCObjectRepository" shapeId="1967" r:id="rId26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7" r:id="rId264"/>
      </mc:Fallback>
    </mc:AlternateContent>
    <mc:AlternateContent xmlns:mc="http://schemas.openxmlformats.org/markup-compatibility/2006">
      <mc:Choice Requires="x14">
        <oleObject progId="IDBS_XLfitContainer.XFCObjectRepository" shapeId="1968" r:id="rId26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8" r:id="rId265"/>
      </mc:Fallback>
    </mc:AlternateContent>
    <mc:AlternateContent xmlns:mc="http://schemas.openxmlformats.org/markup-compatibility/2006">
      <mc:Choice Requires="x14">
        <oleObject progId="IDBS_XLfitContainer.XFCObjectRepository" shapeId="1969" r:id="rId266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9" r:id="rId266"/>
      </mc:Fallback>
    </mc:AlternateContent>
    <mc:AlternateContent xmlns:mc="http://schemas.openxmlformats.org/markup-compatibility/2006">
      <mc:Choice Requires="x14">
        <oleObject progId="IDBS_XLfitContainer.XFCObjectRepository" shapeId="1970" r:id="rId26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0" r:id="rId267"/>
      </mc:Fallback>
    </mc:AlternateContent>
    <mc:AlternateContent xmlns:mc="http://schemas.openxmlformats.org/markup-compatibility/2006">
      <mc:Choice Requires="x14">
        <oleObject progId="IDBS_XLfitContainer.XFCObjectRepository" shapeId="1971" r:id="rId26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1" r:id="rId268"/>
      </mc:Fallback>
    </mc:AlternateContent>
    <mc:AlternateContent xmlns:mc="http://schemas.openxmlformats.org/markup-compatibility/2006">
      <mc:Choice Requires="x14">
        <oleObject progId="IDBS_XLfitContainer.XFCObjectRepository" shapeId="1972" r:id="rId26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2" r:id="rId269"/>
      </mc:Fallback>
    </mc:AlternateContent>
    <mc:AlternateContent xmlns:mc="http://schemas.openxmlformats.org/markup-compatibility/2006">
      <mc:Choice Requires="x14">
        <oleObject progId="IDBS_XLfitContainer.XFCObjectRepository" shapeId="1973" r:id="rId270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3" r:id="rId270"/>
      </mc:Fallback>
    </mc:AlternateContent>
    <mc:AlternateContent xmlns:mc="http://schemas.openxmlformats.org/markup-compatibility/2006">
      <mc:Choice Requires="x14">
        <oleObject progId="IDBS_XLfitContainer.XFCObjectRepository" shapeId="1974" r:id="rId27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4" r:id="rId271"/>
      </mc:Fallback>
    </mc:AlternateContent>
    <mc:AlternateContent xmlns:mc="http://schemas.openxmlformats.org/markup-compatibility/2006">
      <mc:Choice Requires="x14">
        <oleObject progId="IDBS_XLfitContainer.XFCObjectRepository" shapeId="1975" r:id="rId27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5" r:id="rId272"/>
      </mc:Fallback>
    </mc:AlternateContent>
    <mc:AlternateContent xmlns:mc="http://schemas.openxmlformats.org/markup-compatibility/2006">
      <mc:Choice Requires="x14">
        <oleObject progId="IDBS_XLfitContainer.XFCObjectRepository" shapeId="1976" r:id="rId27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6" r:id="rId273"/>
      </mc:Fallback>
    </mc:AlternateContent>
    <mc:AlternateContent xmlns:mc="http://schemas.openxmlformats.org/markup-compatibility/2006">
      <mc:Choice Requires="x14">
        <oleObject progId="IDBS_XLfitContainer.XFCObjectRepository" shapeId="1977" r:id="rId274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7" r:id="rId274"/>
      </mc:Fallback>
    </mc:AlternateContent>
    <mc:AlternateContent xmlns:mc="http://schemas.openxmlformats.org/markup-compatibility/2006">
      <mc:Choice Requires="x14">
        <oleObject progId="IDBS_XLfitContainer.XFCObjectRepository" shapeId="1978" r:id="rId27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8" r:id="rId275"/>
      </mc:Fallback>
    </mc:AlternateContent>
    <mc:AlternateContent xmlns:mc="http://schemas.openxmlformats.org/markup-compatibility/2006">
      <mc:Choice Requires="x14">
        <oleObject progId="IDBS_XLfitContainer.XFCObjectRepository" shapeId="1979" r:id="rId27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9" r:id="rId276"/>
      </mc:Fallback>
    </mc:AlternateContent>
    <mc:AlternateContent xmlns:mc="http://schemas.openxmlformats.org/markup-compatibility/2006">
      <mc:Choice Requires="x14">
        <oleObject progId="IDBS_XLfitContainer.XFCObjectRepository" shapeId="1980" r:id="rId27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0" r:id="rId277"/>
      </mc:Fallback>
    </mc:AlternateContent>
    <mc:AlternateContent xmlns:mc="http://schemas.openxmlformats.org/markup-compatibility/2006">
      <mc:Choice Requires="x14">
        <oleObject progId="IDBS_XLfitContainer.XFCObjectRepository" shapeId="1981" r:id="rId278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1" r:id="rId278"/>
      </mc:Fallback>
    </mc:AlternateContent>
    <mc:AlternateContent xmlns:mc="http://schemas.openxmlformats.org/markup-compatibility/2006">
      <mc:Choice Requires="x14">
        <oleObject progId="IDBS_XLfitContainer.XFCObjectRepository" shapeId="1982" r:id="rId27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2" r:id="rId279"/>
      </mc:Fallback>
    </mc:AlternateContent>
    <mc:AlternateContent xmlns:mc="http://schemas.openxmlformats.org/markup-compatibility/2006">
      <mc:Choice Requires="x14">
        <oleObject progId="IDBS_XLfitContainer.XFCObjectRepository" shapeId="1983" r:id="rId280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3" r:id="rId280"/>
      </mc:Fallback>
    </mc:AlternateContent>
    <mc:AlternateContent xmlns:mc="http://schemas.openxmlformats.org/markup-compatibility/2006">
      <mc:Choice Requires="x14">
        <oleObject progId="IDBS_XLfitContainer.XFCObjectRepository" shapeId="1984" r:id="rId28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4" r:id="rId281"/>
      </mc:Fallback>
    </mc:AlternateContent>
    <mc:AlternateContent xmlns:mc="http://schemas.openxmlformats.org/markup-compatibility/2006">
      <mc:Choice Requires="x14">
        <oleObject progId="IDBS_XLfitContainer.XFCObjectRepository" shapeId="1985" r:id="rId28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5" r:id="rId282"/>
      </mc:Fallback>
    </mc:AlternateContent>
    <mc:AlternateContent xmlns:mc="http://schemas.openxmlformats.org/markup-compatibility/2006">
      <mc:Choice Requires="x14">
        <oleObject progId="IDBS_XLfitContainer.XFCObjectRepository" shapeId="1986" r:id="rId28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6" r:id="rId283"/>
      </mc:Fallback>
    </mc:AlternateContent>
    <mc:AlternateContent xmlns:mc="http://schemas.openxmlformats.org/markup-compatibility/2006">
      <mc:Choice Requires="x14">
        <oleObject progId="IDBS_XLfitContainer.XFCObjectRepository" shapeId="1987" r:id="rId284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7" r:id="rId284"/>
      </mc:Fallback>
    </mc:AlternateContent>
    <mc:AlternateContent xmlns:mc="http://schemas.openxmlformats.org/markup-compatibility/2006">
      <mc:Choice Requires="x14">
        <oleObject progId="IDBS_XLfitContainer.XFCObjectRepository" shapeId="1988" r:id="rId28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8" r:id="rId285"/>
      </mc:Fallback>
    </mc:AlternateContent>
    <mc:AlternateContent xmlns:mc="http://schemas.openxmlformats.org/markup-compatibility/2006">
      <mc:Choice Requires="x14">
        <oleObject progId="IDBS_XLfitContainer.XFCObjectRepository" shapeId="1989" r:id="rId28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9" r:id="rId286"/>
      </mc:Fallback>
    </mc:AlternateContent>
    <mc:AlternateContent xmlns:mc="http://schemas.openxmlformats.org/markup-compatibility/2006">
      <mc:Choice Requires="x14">
        <oleObject progId="IDBS_XLfitContainer.XFCObjectRepository" shapeId="1990" r:id="rId28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0" r:id="rId287"/>
      </mc:Fallback>
    </mc:AlternateContent>
    <mc:AlternateContent xmlns:mc="http://schemas.openxmlformats.org/markup-compatibility/2006">
      <mc:Choice Requires="x14">
        <oleObject progId="IDBS_XLfitContainer.XFCObjectRepository" shapeId="1991" r:id="rId288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1" r:id="rId288"/>
      </mc:Fallback>
    </mc:AlternateContent>
    <mc:AlternateContent xmlns:mc="http://schemas.openxmlformats.org/markup-compatibility/2006">
      <mc:Choice Requires="x14">
        <oleObject progId="IDBS_XLfitContainer.XFCObjectRepository" shapeId="1992" r:id="rId28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2" r:id="rId289"/>
      </mc:Fallback>
    </mc:AlternateContent>
    <mc:AlternateContent xmlns:mc="http://schemas.openxmlformats.org/markup-compatibility/2006">
      <mc:Choice Requires="x14">
        <oleObject progId="IDBS_XLfitContainer.XFCObjectRepository" shapeId="1993" r:id="rId29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3" r:id="rId290"/>
      </mc:Fallback>
    </mc:AlternateContent>
    <mc:AlternateContent xmlns:mc="http://schemas.openxmlformats.org/markup-compatibility/2006">
      <mc:Choice Requires="x14">
        <oleObject progId="IDBS_XLfitContainer.XFCObjectRepository" shapeId="1994" r:id="rId29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4" r:id="rId291"/>
      </mc:Fallback>
    </mc:AlternateContent>
    <mc:AlternateContent xmlns:mc="http://schemas.openxmlformats.org/markup-compatibility/2006">
      <mc:Choice Requires="x14">
        <oleObject progId="IDBS_XLfitContainer.XFCObjectRepository" shapeId="1995" r:id="rId292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5" r:id="rId292"/>
      </mc:Fallback>
    </mc:AlternateContent>
    <mc:AlternateContent xmlns:mc="http://schemas.openxmlformats.org/markup-compatibility/2006">
      <mc:Choice Requires="x14">
        <oleObject progId="IDBS_XLfitContainer.XFCObjectRepository" shapeId="1996" r:id="rId293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6" r:id="rId293"/>
      </mc:Fallback>
    </mc:AlternateContent>
    <mc:AlternateContent xmlns:mc="http://schemas.openxmlformats.org/markup-compatibility/2006">
      <mc:Choice Requires="x14">
        <oleObject progId="IDBS_XLfitContainer.XFCObjectRepository" shapeId="1997" r:id="rId294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7" r:id="rId294"/>
      </mc:Fallback>
    </mc:AlternateContent>
    <mc:AlternateContent xmlns:mc="http://schemas.openxmlformats.org/markup-compatibility/2006">
      <mc:Choice Requires="x14">
        <oleObject progId="IDBS_XLfitContainer.XFCObjectRepository" shapeId="1998" r:id="rId29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8" r:id="rId295"/>
      </mc:Fallback>
    </mc:AlternateContent>
    <mc:AlternateContent xmlns:mc="http://schemas.openxmlformats.org/markup-compatibility/2006">
      <mc:Choice Requires="x14">
        <oleObject progId="IDBS_XLfitContainer.XFCObjectRepository" shapeId="1999" r:id="rId296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9" r:id="rId296"/>
      </mc:Fallback>
    </mc:AlternateContent>
    <mc:AlternateContent xmlns:mc="http://schemas.openxmlformats.org/markup-compatibility/2006">
      <mc:Choice Requires="x14">
        <oleObject progId="IDBS_XLfitContainer.XFCObjectRepository" shapeId="2000" r:id="rId297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0" r:id="rId297"/>
      </mc:Fallback>
    </mc:AlternateContent>
    <mc:AlternateContent xmlns:mc="http://schemas.openxmlformats.org/markup-compatibility/2006">
      <mc:Choice Requires="x14">
        <oleObject progId="IDBS_XLfitContainer.XFCObjectRepository" shapeId="2001" r:id="rId298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1" r:id="rId298"/>
      </mc:Fallback>
    </mc:AlternateContent>
    <mc:AlternateContent xmlns:mc="http://schemas.openxmlformats.org/markup-compatibility/2006">
      <mc:Choice Requires="x14">
        <oleObject progId="IDBS_XLfitContainer.XFCObjectRepository" shapeId="2002" r:id="rId299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2" r:id="rId299"/>
      </mc:Fallback>
    </mc:AlternateContent>
    <mc:AlternateContent xmlns:mc="http://schemas.openxmlformats.org/markup-compatibility/2006">
      <mc:Choice Requires="x14">
        <oleObject progId="IDBS_XLfitContainer.XFCObjectRepository" shapeId="2003" r:id="rId300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3" r:id="rId300"/>
      </mc:Fallback>
    </mc:AlternateContent>
    <mc:AlternateContent xmlns:mc="http://schemas.openxmlformats.org/markup-compatibility/2006">
      <mc:Choice Requires="x14">
        <oleObject progId="IDBS_XLfitContainer.XFCObjectRepository" shapeId="2004" r:id="rId301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4" r:id="rId301"/>
      </mc:Fallback>
    </mc:AlternateContent>
    <mc:AlternateContent xmlns:mc="http://schemas.openxmlformats.org/markup-compatibility/2006">
      <mc:Choice Requires="x14">
        <oleObject progId="IDBS_XLfitContainer.XFCObjectRepository" shapeId="2005" r:id="rId302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5" r:id="rId302"/>
      </mc:Fallback>
    </mc:AlternateContent>
    <mc:AlternateContent xmlns:mc="http://schemas.openxmlformats.org/markup-compatibility/2006">
      <mc:Choice Requires="x14">
        <oleObject progId="IDBS_XLfitContainer.XFCObjectRepository" shapeId="2006" r:id="rId303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6" r:id="rId303"/>
      </mc:Fallback>
    </mc:AlternateContent>
    <mc:AlternateContent xmlns:mc="http://schemas.openxmlformats.org/markup-compatibility/2006">
      <mc:Choice Requires="x14">
        <oleObject progId="IDBS_XLfitContainer.XFCObjectRepository" shapeId="2007" r:id="rId304">
          <objectPr defaultSize="0" r:id="rId1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7" r:id="rId304"/>
      </mc:Fallback>
    </mc:AlternateContent>
    <mc:AlternateContent xmlns:mc="http://schemas.openxmlformats.org/markup-compatibility/2006">
      <mc:Choice Requires="x14">
        <oleObject progId="IDBS_XLfitContainer.XFCObjectRepository" shapeId="2008" r:id="rId305">
          <objectPr defaultSize="0" r:id="rId1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8" r:id="rId305"/>
      </mc:Fallback>
    </mc:AlternateContent>
    <mc:AlternateContent xmlns:mc="http://schemas.openxmlformats.org/markup-compatibility/2006">
      <mc:Choice Requires="x14">
        <oleObject progId="IDBS_XLfitContainer.XFCObjectRepository" shapeId="2009" r:id="rId306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09" r:id="rId306"/>
      </mc:Fallback>
    </mc:AlternateContent>
    <mc:AlternateContent xmlns:mc="http://schemas.openxmlformats.org/markup-compatibility/2006">
      <mc:Choice Requires="x14">
        <oleObject progId="IDBS_XLfitContainer.XFCObjectRepository" shapeId="2010" r:id="rId307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0" r:id="rId307"/>
      </mc:Fallback>
    </mc:AlternateContent>
    <mc:AlternateContent xmlns:mc="http://schemas.openxmlformats.org/markup-compatibility/2006">
      <mc:Choice Requires="x14">
        <oleObject progId="IDBS_XLfitContainer.XFCObjectRepository" shapeId="2011" r:id="rId308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11" r:id="rId308"/>
      </mc:Fallback>
    </mc:AlternateContent>
    <mc:AlternateContent xmlns:mc="http://schemas.openxmlformats.org/markup-compatibility/2006">
      <mc:Choice Requires="x14">
        <oleObject progId="IDBS_XLfitContainer.XFCObjectRepository" shapeId="2012" r:id="rId309">
          <objectPr defaultSize="0" r:id="rId31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2" r:id="rId309"/>
      </mc:Fallback>
    </mc:AlternateContent>
    <mc:AlternateContent xmlns:mc="http://schemas.openxmlformats.org/markup-compatibility/2006">
      <mc:Choice Requires="x14">
        <oleObject progId="IDBS_XLfitContainer.XFCObjectRepository" shapeId="2013" r:id="rId311">
          <objectPr defaultSize="0" autoPict="0" r:id="rId168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3" r:id="rId311"/>
      </mc:Fallback>
    </mc:AlternateContent>
    <mc:AlternateContent xmlns:mc="http://schemas.openxmlformats.org/markup-compatibility/2006">
      <mc:Choice Requires="x14">
        <oleObject progId="IDBS_XLfitContainer.XFCObjectRepository" shapeId="2014" r:id="rId312">
          <objectPr defaultSize="0" autoPict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4" r:id="rId312"/>
      </mc:Fallback>
    </mc:AlternateContent>
    <mc:AlternateContent xmlns:mc="http://schemas.openxmlformats.org/markup-compatibility/2006">
      <mc:Choice Requires="x14">
        <oleObject progId="IDBS_XLfitContainer.XFCObjectRepository" shapeId="2015" r:id="rId313">
          <objectPr defaultSize="0" autoPict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5" r:id="rId313"/>
      </mc:Fallback>
    </mc:AlternateContent>
    <mc:AlternateContent xmlns:mc="http://schemas.openxmlformats.org/markup-compatibility/2006">
      <mc:Choice Requires="x14">
        <oleObject progId="IDBS_XLfitContainer.XFCObjectRepository" shapeId="2016" r:id="rId314">
          <objectPr defaultSize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6" r:id="rId314"/>
      </mc:Fallback>
    </mc:AlternateContent>
    <mc:AlternateContent xmlns:mc="http://schemas.openxmlformats.org/markup-compatibility/2006">
      <mc:Choice Requires="x14">
        <oleObject progId="IDBS_XLfitContainer.XFCObjectRepository" shapeId="2017" r:id="rId315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7" r:id="rId315"/>
      </mc:Fallback>
    </mc:AlternateContent>
    <mc:AlternateContent xmlns:mc="http://schemas.openxmlformats.org/markup-compatibility/2006">
      <mc:Choice Requires="x14">
        <oleObject progId="IDBS_XLfitContainer.XFCObjectRepository" shapeId="2018" r:id="rId316">
          <objectPr defaultSize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8" r:id="rId316"/>
      </mc:Fallback>
    </mc:AlternateContent>
    <mc:AlternateContent xmlns:mc="http://schemas.openxmlformats.org/markup-compatibility/2006">
      <mc:Choice Requires="x14">
        <oleObject progId="IDBS_XLfitContainer.XFCObjectRepository" shapeId="2019" r:id="rId317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9" r:id="rId317"/>
      </mc:Fallback>
    </mc:AlternateContent>
    <mc:AlternateContent xmlns:mc="http://schemas.openxmlformats.org/markup-compatibility/2006">
      <mc:Choice Requires="x14">
        <oleObject progId="IDBS_XLfitContainer.XFCObjectRepository" shapeId="2020" r:id="rId318">
          <objectPr defaultSize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0" r:id="rId318"/>
      </mc:Fallback>
    </mc:AlternateContent>
    <mc:AlternateContent xmlns:mc="http://schemas.openxmlformats.org/markup-compatibility/2006">
      <mc:Choice Requires="x14">
        <oleObject progId="IDBS_XLfitContainer.XFCObjectRepository" shapeId="2021" r:id="rId319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1" r:id="rId319"/>
      </mc:Fallback>
    </mc:AlternateContent>
    <mc:AlternateContent xmlns:mc="http://schemas.openxmlformats.org/markup-compatibility/2006">
      <mc:Choice Requires="x14">
        <oleObject progId="IDBS_XLfitContainer.XFCObjectRepository" shapeId="2022" r:id="rId320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2" r:id="rId320"/>
      </mc:Fallback>
    </mc:AlternateContent>
    <mc:AlternateContent xmlns:mc="http://schemas.openxmlformats.org/markup-compatibility/2006">
      <mc:Choice Requires="x14">
        <oleObject progId="IDBS_XLfitContainer.XFCObjectRepository" shapeId="2023" r:id="rId321">
          <objectPr defaultSize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3" r:id="rId321"/>
      </mc:Fallback>
    </mc:AlternateContent>
    <mc:AlternateContent xmlns:mc="http://schemas.openxmlformats.org/markup-compatibility/2006">
      <mc:Choice Requires="x14">
        <oleObject progId="IDBS_XLfitContainer.XFCObjectRepository" shapeId="2024" r:id="rId322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4" r:id="rId322"/>
      </mc:Fallback>
    </mc:AlternateContent>
    <mc:AlternateContent xmlns:mc="http://schemas.openxmlformats.org/markup-compatibility/2006">
      <mc:Choice Requires="x14">
        <oleObject progId="IDBS_XLfitContainer.XFCObjectRepository" shapeId="2025" r:id="rId323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5" r:id="rId323"/>
      </mc:Fallback>
    </mc:AlternateContent>
    <mc:AlternateContent xmlns:mc="http://schemas.openxmlformats.org/markup-compatibility/2006">
      <mc:Choice Requires="x14">
        <oleObject progId="IDBS_XLfitContainer.XFCObjectRepository" shapeId="2030" r:id="rId324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0" r:id="rId324"/>
      </mc:Fallback>
    </mc:AlternateContent>
    <mc:AlternateContent xmlns:mc="http://schemas.openxmlformats.org/markup-compatibility/2006">
      <mc:Choice Requires="x14">
        <oleObject progId="IDBS_XLfitContainer.XFCObjectRepository" shapeId="2031" r:id="rId32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1" r:id="rId325"/>
      </mc:Fallback>
    </mc:AlternateContent>
    <mc:AlternateContent xmlns:mc="http://schemas.openxmlformats.org/markup-compatibility/2006">
      <mc:Choice Requires="x14">
        <oleObject progId="IDBS_XLfitContainer.XFCObjectRepository" shapeId="2032" r:id="rId326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2" r:id="rId326"/>
      </mc:Fallback>
    </mc:AlternateContent>
    <mc:AlternateContent xmlns:mc="http://schemas.openxmlformats.org/markup-compatibility/2006">
      <mc:Choice Requires="x14">
        <oleObject progId="IDBS_XLfitContainer.XFCObjectRepository" shapeId="2033" r:id="rId32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3" r:id="rId327"/>
      </mc:Fallback>
    </mc:AlternateContent>
    <mc:AlternateContent xmlns:mc="http://schemas.openxmlformats.org/markup-compatibility/2006">
      <mc:Choice Requires="x14">
        <oleObject progId="IDBS_XLfitContainer.XFCObjectRepository" shapeId="2034" r:id="rId328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4" r:id="rId328"/>
      </mc:Fallback>
    </mc:AlternateContent>
    <mc:AlternateContent xmlns:mc="http://schemas.openxmlformats.org/markup-compatibility/2006">
      <mc:Choice Requires="x14">
        <oleObject progId="IDBS_XLfitContainer.XFCObjectRepository" shapeId="2035" r:id="rId329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5" r:id="rId329"/>
      </mc:Fallback>
    </mc:AlternateContent>
    <mc:AlternateContent xmlns:mc="http://schemas.openxmlformats.org/markup-compatibility/2006">
      <mc:Choice Requires="x14">
        <oleObject progId="IDBS_XLfitContainer.XFCObjectRepository" shapeId="2036" r:id="rId330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6" r:id="rId330"/>
      </mc:Fallback>
    </mc:AlternateContent>
    <mc:AlternateContent xmlns:mc="http://schemas.openxmlformats.org/markup-compatibility/2006">
      <mc:Choice Requires="x14">
        <oleObject progId="IDBS_XLfitContainer.XFCObjectRepository" shapeId="2037" r:id="rId33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7" r:id="rId331"/>
      </mc:Fallback>
    </mc:AlternateContent>
    <mc:AlternateContent xmlns:mc="http://schemas.openxmlformats.org/markup-compatibility/2006">
      <mc:Choice Requires="x14">
        <oleObject progId="IDBS_XLfitContainer.XFCObjectRepository" shapeId="2038" r:id="rId33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8" r:id="rId332"/>
      </mc:Fallback>
    </mc:AlternateContent>
    <mc:AlternateContent xmlns:mc="http://schemas.openxmlformats.org/markup-compatibility/2006">
      <mc:Choice Requires="x14">
        <oleObject progId="IDBS_XLfitContainer.XFCObjectRepository" shapeId="2039" r:id="rId33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9" r:id="rId333"/>
      </mc:Fallback>
    </mc:AlternateContent>
    <mc:AlternateContent xmlns:mc="http://schemas.openxmlformats.org/markup-compatibility/2006">
      <mc:Choice Requires="x14">
        <oleObject progId="IDBS_XLfitContainer.XFCObjectRepository" shapeId="2040" r:id="rId33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0" r:id="rId334"/>
      </mc:Fallback>
    </mc:AlternateContent>
    <mc:AlternateContent xmlns:mc="http://schemas.openxmlformats.org/markup-compatibility/2006">
      <mc:Choice Requires="x14">
        <oleObject progId="IDBS_XLfitContainer.XFCObjectRepository" shapeId="2041" r:id="rId33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1" r:id="rId335"/>
      </mc:Fallback>
    </mc:AlternateContent>
    <mc:AlternateContent xmlns:mc="http://schemas.openxmlformats.org/markup-compatibility/2006">
      <mc:Choice Requires="x14">
        <oleObject progId="IDBS_XLfitContainer.XFCObjectRepository" shapeId="2042" r:id="rId33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2" r:id="rId336"/>
      </mc:Fallback>
    </mc:AlternateContent>
    <mc:AlternateContent xmlns:mc="http://schemas.openxmlformats.org/markup-compatibility/2006">
      <mc:Choice Requires="x14">
        <oleObject progId="IDBS_XLfitContainer.XFCObjectRepository" shapeId="2043" r:id="rId33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3" r:id="rId337"/>
      </mc:Fallback>
    </mc:AlternateContent>
    <mc:AlternateContent xmlns:mc="http://schemas.openxmlformats.org/markup-compatibility/2006">
      <mc:Choice Requires="x14">
        <oleObject progId="IDBS_XLfitContainer.XFCObjectRepository" shapeId="2044" r:id="rId33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4" r:id="rId338"/>
      </mc:Fallback>
    </mc:AlternateContent>
    <mc:AlternateContent xmlns:mc="http://schemas.openxmlformats.org/markup-compatibility/2006">
      <mc:Choice Requires="x14">
        <oleObject progId="IDBS_XLfitContainer.XFCObjectRepository" shapeId="2045" r:id="rId33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5" r:id="rId339"/>
      </mc:Fallback>
    </mc:AlternateContent>
    <mc:AlternateContent xmlns:mc="http://schemas.openxmlformats.org/markup-compatibility/2006">
      <mc:Choice Requires="x14">
        <oleObject progId="IDBS_XLfitContainer.XFCObjectRepository" shapeId="2046" r:id="rId34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6" r:id="rId340"/>
      </mc:Fallback>
    </mc:AlternateContent>
    <mc:AlternateContent xmlns:mc="http://schemas.openxmlformats.org/markup-compatibility/2006">
      <mc:Choice Requires="x14">
        <oleObject progId="IDBS_XLfitContainer.XFCObjectRepository" shapeId="2047" r:id="rId341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7" r:id="rId341"/>
      </mc:Fallback>
    </mc:AlternateContent>
    <mc:AlternateContent xmlns:mc="http://schemas.openxmlformats.org/markup-compatibility/2006">
      <mc:Choice Requires="x14">
        <oleObject progId="IDBS_XLfitContainer.XFCObjectRepository" shapeId="11264" r:id="rId34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4" r:id="rId342"/>
      </mc:Fallback>
    </mc:AlternateContent>
    <mc:AlternateContent xmlns:mc="http://schemas.openxmlformats.org/markup-compatibility/2006">
      <mc:Choice Requires="x14">
        <oleObject progId="IDBS_XLfitContainer.XFCObjectRepository" shapeId="11265" r:id="rId34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5" r:id="rId343"/>
      </mc:Fallback>
    </mc:AlternateContent>
    <mc:AlternateContent xmlns:mc="http://schemas.openxmlformats.org/markup-compatibility/2006">
      <mc:Choice Requires="x14">
        <oleObject progId="IDBS_XLfitContainer.XFCObjectRepository" shapeId="11266" r:id="rId344">
          <objectPr defaultSize="0" r:id="rId3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6" r:id="rId344"/>
      </mc:Fallback>
    </mc:AlternateContent>
    <mc:AlternateContent xmlns:mc="http://schemas.openxmlformats.org/markup-compatibility/2006">
      <mc:Choice Requires="x14">
        <oleObject progId="IDBS_XLfitContainer.XFCObjectRepository" shapeId="11267" r:id="rId34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7" r:id="rId345"/>
      </mc:Fallback>
    </mc:AlternateContent>
    <mc:AlternateContent xmlns:mc="http://schemas.openxmlformats.org/markup-compatibility/2006">
      <mc:Choice Requires="x14">
        <oleObject progId="IDBS_XLfitContainer.XFCObjectRepository" shapeId="11268" r:id="rId34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8" r:id="rId346"/>
      </mc:Fallback>
    </mc:AlternateContent>
    <mc:AlternateContent xmlns:mc="http://schemas.openxmlformats.org/markup-compatibility/2006">
      <mc:Choice Requires="x14">
        <oleObject progId="IDBS_XLfitContainer.XFCObjectRepository" shapeId="11269" r:id="rId34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9" r:id="rId347"/>
      </mc:Fallback>
    </mc:AlternateContent>
    <mc:AlternateContent xmlns:mc="http://schemas.openxmlformats.org/markup-compatibility/2006">
      <mc:Choice Requires="x14">
        <oleObject progId="IDBS_XLfitContainer.XFCObjectRepository" shapeId="11270" r:id="rId348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0" r:id="rId348"/>
      </mc:Fallback>
    </mc:AlternateContent>
    <mc:AlternateContent xmlns:mc="http://schemas.openxmlformats.org/markup-compatibility/2006">
      <mc:Choice Requires="x14">
        <oleObject progId="IDBS_XLfitContainer.XFCObjectRepository" shapeId="11271" r:id="rId34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1" r:id="rId349"/>
      </mc:Fallback>
    </mc:AlternateContent>
    <mc:AlternateContent xmlns:mc="http://schemas.openxmlformats.org/markup-compatibility/2006">
      <mc:Choice Requires="x14">
        <oleObject progId="IDBS_XLfitContainer.XFCObjectRepository" shapeId="11272" r:id="rId35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2" r:id="rId350"/>
      </mc:Fallback>
    </mc:AlternateContent>
    <mc:AlternateContent xmlns:mc="http://schemas.openxmlformats.org/markup-compatibility/2006">
      <mc:Choice Requires="x14">
        <oleObject progId="IDBS_XLfitContainer.XFCObjectRepository" shapeId="11273" r:id="rId35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3" r:id="rId351"/>
      </mc:Fallback>
    </mc:AlternateContent>
    <mc:AlternateContent xmlns:mc="http://schemas.openxmlformats.org/markup-compatibility/2006">
      <mc:Choice Requires="x14">
        <oleObject progId="IDBS_XLfitContainer.XFCObjectRepository" shapeId="11274" r:id="rId35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4" r:id="rId352"/>
      </mc:Fallback>
    </mc:AlternateContent>
    <mc:AlternateContent xmlns:mc="http://schemas.openxmlformats.org/markup-compatibility/2006">
      <mc:Choice Requires="x14">
        <oleObject progId="IDBS_XLfitContainer.XFCObjectRepository" shapeId="11275" r:id="rId35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5" r:id="rId353"/>
      </mc:Fallback>
    </mc:AlternateContent>
    <mc:AlternateContent xmlns:mc="http://schemas.openxmlformats.org/markup-compatibility/2006">
      <mc:Choice Requires="x14">
        <oleObject progId="IDBS_XLfitContainer.XFCObjectRepository" shapeId="11276" r:id="rId35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6" r:id="rId354"/>
      </mc:Fallback>
    </mc:AlternateContent>
    <mc:AlternateContent xmlns:mc="http://schemas.openxmlformats.org/markup-compatibility/2006">
      <mc:Choice Requires="x14">
        <oleObject progId="IDBS_XLfitContainer.XFCObjectRepository" shapeId="11277" r:id="rId355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7" r:id="rId355"/>
      </mc:Fallback>
    </mc:AlternateContent>
    <mc:AlternateContent xmlns:mc="http://schemas.openxmlformats.org/markup-compatibility/2006">
      <mc:Choice Requires="x14">
        <oleObject progId="IDBS_XLfitContainer.XFCObjectRepository" shapeId="11278" r:id="rId35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8" r:id="rId356"/>
      </mc:Fallback>
    </mc:AlternateContent>
    <mc:AlternateContent xmlns:mc="http://schemas.openxmlformats.org/markup-compatibility/2006">
      <mc:Choice Requires="x14">
        <oleObject progId="IDBS_XLfitContainer.XFCObjectRepository" shapeId="11279" r:id="rId357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9" r:id="rId357"/>
      </mc:Fallback>
    </mc:AlternateContent>
    <mc:AlternateContent xmlns:mc="http://schemas.openxmlformats.org/markup-compatibility/2006">
      <mc:Choice Requires="x14">
        <oleObject progId="IDBS_XLfitContainer.XFCObjectRepository" shapeId="11280" r:id="rId35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0" r:id="rId358"/>
      </mc:Fallback>
    </mc:AlternateContent>
    <mc:AlternateContent xmlns:mc="http://schemas.openxmlformats.org/markup-compatibility/2006">
      <mc:Choice Requires="x14">
        <oleObject progId="IDBS_XLfitContainer.XFCObjectRepository" shapeId="11281" r:id="rId35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1" r:id="rId359"/>
      </mc:Fallback>
    </mc:AlternateContent>
    <mc:AlternateContent xmlns:mc="http://schemas.openxmlformats.org/markup-compatibility/2006">
      <mc:Choice Requires="x14">
        <oleObject progId="IDBS_XLfitContainer.XFCObjectRepository" shapeId="11282" r:id="rId360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2" r:id="rId360"/>
      </mc:Fallback>
    </mc:AlternateContent>
    <mc:AlternateContent xmlns:mc="http://schemas.openxmlformats.org/markup-compatibility/2006">
      <mc:Choice Requires="x14">
        <oleObject progId="IDBS_XLfitContainer.XFCObjectRepository" shapeId="11283" r:id="rId36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3" r:id="rId361"/>
      </mc:Fallback>
    </mc:AlternateContent>
    <mc:AlternateContent xmlns:mc="http://schemas.openxmlformats.org/markup-compatibility/2006">
      <mc:Choice Requires="x14">
        <oleObject progId="IDBS_XLfitContainer.XFCObjectRepository" shapeId="11284" r:id="rId36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4" r:id="rId362"/>
      </mc:Fallback>
    </mc:AlternateContent>
    <mc:AlternateContent xmlns:mc="http://schemas.openxmlformats.org/markup-compatibility/2006">
      <mc:Choice Requires="x14">
        <oleObject progId="IDBS_XLfitContainer.XFCObjectRepository" shapeId="11285" r:id="rId36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5" r:id="rId363"/>
      </mc:Fallback>
    </mc:AlternateContent>
    <mc:AlternateContent xmlns:mc="http://schemas.openxmlformats.org/markup-compatibility/2006">
      <mc:Choice Requires="x14">
        <oleObject progId="IDBS_XLfitContainer.XFCObjectRepository" shapeId="11286" r:id="rId36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6" r:id="rId364"/>
      </mc:Fallback>
    </mc:AlternateContent>
    <mc:AlternateContent xmlns:mc="http://schemas.openxmlformats.org/markup-compatibility/2006">
      <mc:Choice Requires="x14">
        <oleObject progId="IDBS_XLfitContainer.XFCObjectRepository" shapeId="11287" r:id="rId36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7" r:id="rId365"/>
      </mc:Fallback>
    </mc:AlternateContent>
    <mc:AlternateContent xmlns:mc="http://schemas.openxmlformats.org/markup-compatibility/2006">
      <mc:Choice Requires="x14">
        <oleObject progId="IDBS_XLfitContainer.XFCObjectRepository" shapeId="11288" r:id="rId36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8" r:id="rId366"/>
      </mc:Fallback>
    </mc:AlternateContent>
    <mc:AlternateContent xmlns:mc="http://schemas.openxmlformats.org/markup-compatibility/2006">
      <mc:Choice Requires="x14">
        <oleObject progId="IDBS_XLfitContainer.XFCObjectRepository" shapeId="11289" r:id="rId36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9" r:id="rId367"/>
      </mc:Fallback>
    </mc:AlternateContent>
    <mc:AlternateContent xmlns:mc="http://schemas.openxmlformats.org/markup-compatibility/2006">
      <mc:Choice Requires="x14">
        <oleObject progId="IDBS_XLfitContainer.XFCObjectRepository" shapeId="11290" r:id="rId36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0" r:id="rId368"/>
      </mc:Fallback>
    </mc:AlternateContent>
    <mc:AlternateContent xmlns:mc="http://schemas.openxmlformats.org/markup-compatibility/2006">
      <mc:Choice Requires="x14">
        <oleObject progId="IDBS_XLfitContainer.XFCObjectRepository" shapeId="11291" r:id="rId36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1" r:id="rId369"/>
      </mc:Fallback>
    </mc:AlternateContent>
    <mc:AlternateContent xmlns:mc="http://schemas.openxmlformats.org/markup-compatibility/2006">
      <mc:Choice Requires="x14">
        <oleObject progId="IDBS_XLfitContainer.XFCObjectRepository" shapeId="11292" r:id="rId37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2" r:id="rId370"/>
      </mc:Fallback>
    </mc:AlternateContent>
    <mc:AlternateContent xmlns:mc="http://schemas.openxmlformats.org/markup-compatibility/2006">
      <mc:Choice Requires="x14">
        <oleObject progId="IDBS_XLfitContainer.XFCObjectRepository" shapeId="11293" r:id="rId37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3" r:id="rId371"/>
      </mc:Fallback>
    </mc:AlternateContent>
    <mc:AlternateContent xmlns:mc="http://schemas.openxmlformats.org/markup-compatibility/2006">
      <mc:Choice Requires="x14">
        <oleObject progId="IDBS_XLfitContainer.XFCObjectRepository" shapeId="11294" r:id="rId37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4" r:id="rId372"/>
      </mc:Fallback>
    </mc:AlternateContent>
    <mc:AlternateContent xmlns:mc="http://schemas.openxmlformats.org/markup-compatibility/2006">
      <mc:Choice Requires="x14">
        <oleObject progId="IDBS_XLfitContainer.XFCObjectRepository" shapeId="11295" r:id="rId37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5" r:id="rId373"/>
      </mc:Fallback>
    </mc:AlternateContent>
    <mc:AlternateContent xmlns:mc="http://schemas.openxmlformats.org/markup-compatibility/2006">
      <mc:Choice Requires="x14">
        <oleObject progId="IDBS_XLfitContainer.XFCObjectRepository" shapeId="11296" r:id="rId37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6" r:id="rId374"/>
      </mc:Fallback>
    </mc:AlternateContent>
    <mc:AlternateContent xmlns:mc="http://schemas.openxmlformats.org/markup-compatibility/2006">
      <mc:Choice Requires="x14">
        <oleObject progId="IDBS_XLfitContainer.XFCObjectRepository" shapeId="11297" r:id="rId37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7" r:id="rId375"/>
      </mc:Fallback>
    </mc:AlternateContent>
    <mc:AlternateContent xmlns:mc="http://schemas.openxmlformats.org/markup-compatibility/2006">
      <mc:Choice Requires="x14">
        <oleObject progId="IDBS_XLfitContainer.XFCObjectRepository" shapeId="11298" r:id="rId37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8" r:id="rId376"/>
      </mc:Fallback>
    </mc:AlternateContent>
    <mc:AlternateContent xmlns:mc="http://schemas.openxmlformats.org/markup-compatibility/2006">
      <mc:Choice Requires="x14">
        <oleObject progId="IDBS_XLfitContainer.XFCObjectRepository" shapeId="11299" r:id="rId37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9" r:id="rId377"/>
      </mc:Fallback>
    </mc:AlternateContent>
    <mc:AlternateContent xmlns:mc="http://schemas.openxmlformats.org/markup-compatibility/2006">
      <mc:Choice Requires="x14">
        <oleObject progId="IDBS_XLfitContainer.XFCObjectRepository" shapeId="11300" r:id="rId37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0" r:id="rId378"/>
      </mc:Fallback>
    </mc:AlternateContent>
    <mc:AlternateContent xmlns:mc="http://schemas.openxmlformats.org/markup-compatibility/2006">
      <mc:Choice Requires="x14">
        <oleObject progId="IDBS_XLfitContainer.XFCObjectRepository" shapeId="11301" r:id="rId37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1" r:id="rId379"/>
      </mc:Fallback>
    </mc:AlternateContent>
    <mc:AlternateContent xmlns:mc="http://schemas.openxmlformats.org/markup-compatibility/2006">
      <mc:Choice Requires="x14">
        <oleObject progId="IDBS_XLfitContainer.XFCObjectRepository" shapeId="11302" r:id="rId38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2" r:id="rId380"/>
      </mc:Fallback>
    </mc:AlternateContent>
    <mc:AlternateContent xmlns:mc="http://schemas.openxmlformats.org/markup-compatibility/2006">
      <mc:Choice Requires="x14">
        <oleObject progId="IDBS_XLfitContainer.XFCObjectRepository" shapeId="11303" r:id="rId38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3" r:id="rId381"/>
      </mc:Fallback>
    </mc:AlternateContent>
    <mc:AlternateContent xmlns:mc="http://schemas.openxmlformats.org/markup-compatibility/2006">
      <mc:Choice Requires="x14">
        <oleObject progId="IDBS_XLfitContainer.XFCObjectRepository" shapeId="11304" r:id="rId38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4" r:id="rId382"/>
      </mc:Fallback>
    </mc:AlternateContent>
    <mc:AlternateContent xmlns:mc="http://schemas.openxmlformats.org/markup-compatibility/2006">
      <mc:Choice Requires="x14">
        <oleObject progId="IDBS_XLfitContainer.XFCObjectRepository" shapeId="11305" r:id="rId38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5" r:id="rId383"/>
      </mc:Fallback>
    </mc:AlternateContent>
    <mc:AlternateContent xmlns:mc="http://schemas.openxmlformats.org/markup-compatibility/2006">
      <mc:Choice Requires="x14">
        <oleObject progId="IDBS_XLfitContainer.XFCObjectRepository" shapeId="11306" r:id="rId38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6" r:id="rId384"/>
      </mc:Fallback>
    </mc:AlternateContent>
    <mc:AlternateContent xmlns:mc="http://schemas.openxmlformats.org/markup-compatibility/2006">
      <mc:Choice Requires="x14">
        <oleObject progId="IDBS_XLfitContainer.XFCObjectRepository" shapeId="11307" r:id="rId38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7" r:id="rId385"/>
      </mc:Fallback>
    </mc:AlternateContent>
    <mc:AlternateContent xmlns:mc="http://schemas.openxmlformats.org/markup-compatibility/2006">
      <mc:Choice Requires="x14">
        <oleObject progId="IDBS_XLfitContainer.XFCObjectRepository" shapeId="11308" r:id="rId38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8" r:id="rId386"/>
      </mc:Fallback>
    </mc:AlternateContent>
    <mc:AlternateContent xmlns:mc="http://schemas.openxmlformats.org/markup-compatibility/2006">
      <mc:Choice Requires="x14">
        <oleObject progId="IDBS_XLfitContainer.XFCObjectRepository" shapeId="11309" r:id="rId38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9" r:id="rId387"/>
      </mc:Fallback>
    </mc:AlternateContent>
    <mc:AlternateContent xmlns:mc="http://schemas.openxmlformats.org/markup-compatibility/2006">
      <mc:Choice Requires="x14">
        <oleObject progId="IDBS_XLfitContainer.XFCObjectRepository" shapeId="11310" r:id="rId38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0" r:id="rId388"/>
      </mc:Fallback>
    </mc:AlternateContent>
    <mc:AlternateContent xmlns:mc="http://schemas.openxmlformats.org/markup-compatibility/2006">
      <mc:Choice Requires="x14">
        <oleObject progId="IDBS_XLfitContainer.XFCObjectRepository" shapeId="11311" r:id="rId389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1" r:id="rId389"/>
      </mc:Fallback>
    </mc:AlternateContent>
    <mc:AlternateContent xmlns:mc="http://schemas.openxmlformats.org/markup-compatibility/2006">
      <mc:Choice Requires="x14">
        <oleObject progId="IDBS_XLfitContainer.XFCObjectRepository" shapeId="11312" r:id="rId39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2" r:id="rId390"/>
      </mc:Fallback>
    </mc:AlternateContent>
    <mc:AlternateContent xmlns:mc="http://schemas.openxmlformats.org/markup-compatibility/2006">
      <mc:Choice Requires="x14">
        <oleObject progId="IDBS_XLfitContainer.XFCObjectRepository" shapeId="11313" r:id="rId391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3" r:id="rId391"/>
      </mc:Fallback>
    </mc:AlternateContent>
    <mc:AlternateContent xmlns:mc="http://schemas.openxmlformats.org/markup-compatibility/2006">
      <mc:Choice Requires="x14">
        <oleObject progId="IDBS_XLfitContainer.XFCObjectRepository" shapeId="11314" r:id="rId39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4" r:id="rId392"/>
      </mc:Fallback>
    </mc:AlternateContent>
    <mc:AlternateContent xmlns:mc="http://schemas.openxmlformats.org/markup-compatibility/2006">
      <mc:Choice Requires="x14">
        <oleObject progId="IDBS_XLfitContainer.XFCObjectRepository" shapeId="11315" r:id="rId39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5" r:id="rId393"/>
      </mc:Fallback>
    </mc:AlternateContent>
    <mc:AlternateContent xmlns:mc="http://schemas.openxmlformats.org/markup-compatibility/2006">
      <mc:Choice Requires="x14">
        <oleObject progId="IDBS_XLfitContainer.XFCObjectRepository" shapeId="11316" r:id="rId394">
          <objectPr defaultSize="0" r:id="rId3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6" r:id="rId394"/>
      </mc:Fallback>
    </mc:AlternateContent>
    <mc:AlternateContent xmlns:mc="http://schemas.openxmlformats.org/markup-compatibility/2006">
      <mc:Choice Requires="x14">
        <oleObject progId="IDBS_XLfitContainer.XFCObjectRepository" shapeId="11317" r:id="rId39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7" r:id="rId395"/>
      </mc:Fallback>
    </mc:AlternateContent>
    <mc:AlternateContent xmlns:mc="http://schemas.openxmlformats.org/markup-compatibility/2006">
      <mc:Choice Requires="x14">
        <oleObject progId="IDBS_XLfitContainer.XFCObjectRepository" shapeId="11318" r:id="rId39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8" r:id="rId396"/>
      </mc:Fallback>
    </mc:AlternateContent>
    <mc:AlternateContent xmlns:mc="http://schemas.openxmlformats.org/markup-compatibility/2006">
      <mc:Choice Requires="x14">
        <oleObject progId="IDBS_XLfitContainer.XFCObjectRepository" shapeId="11319" r:id="rId397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9" r:id="rId397"/>
      </mc:Fallback>
    </mc:AlternateContent>
    <mc:AlternateContent xmlns:mc="http://schemas.openxmlformats.org/markup-compatibility/2006">
      <mc:Choice Requires="x14">
        <oleObject progId="IDBS_XLfitContainer.XFCObjectRepository" shapeId="11320" r:id="rId39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0" r:id="rId398"/>
      </mc:Fallback>
    </mc:AlternateContent>
    <mc:AlternateContent xmlns:mc="http://schemas.openxmlformats.org/markup-compatibility/2006">
      <mc:Choice Requires="x14">
        <oleObject progId="IDBS_XLfitContainer.XFCObjectRepository" shapeId="11321" r:id="rId39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1" r:id="rId399"/>
      </mc:Fallback>
    </mc:AlternateContent>
    <mc:AlternateContent xmlns:mc="http://schemas.openxmlformats.org/markup-compatibility/2006">
      <mc:Choice Requires="x14">
        <oleObject progId="IDBS_XLfitContainer.XFCObjectRepository" shapeId="11322" r:id="rId40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2" r:id="rId400"/>
      </mc:Fallback>
    </mc:AlternateContent>
    <mc:AlternateContent xmlns:mc="http://schemas.openxmlformats.org/markup-compatibility/2006">
      <mc:Choice Requires="x14">
        <oleObject progId="IDBS_XLfitContainer.XFCObjectRepository" shapeId="11323" r:id="rId40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3" r:id="rId401"/>
      </mc:Fallback>
    </mc:AlternateContent>
    <mc:AlternateContent xmlns:mc="http://schemas.openxmlformats.org/markup-compatibility/2006">
      <mc:Choice Requires="x14">
        <oleObject progId="IDBS_XLfitContainer.XFCObjectRepository" shapeId="11324" r:id="rId40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4" r:id="rId402"/>
      </mc:Fallback>
    </mc:AlternateContent>
    <mc:AlternateContent xmlns:mc="http://schemas.openxmlformats.org/markup-compatibility/2006">
      <mc:Choice Requires="x14">
        <oleObject progId="IDBS_XLfitContainer.XFCObjectRepository" shapeId="11325" r:id="rId40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5" r:id="rId403"/>
      </mc:Fallback>
    </mc:AlternateContent>
    <mc:AlternateContent xmlns:mc="http://schemas.openxmlformats.org/markup-compatibility/2006">
      <mc:Choice Requires="x14">
        <oleObject progId="IDBS_XLfitContainer.XFCObjectRepository" shapeId="11326" r:id="rId40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6" r:id="rId404"/>
      </mc:Fallback>
    </mc:AlternateContent>
    <mc:AlternateContent xmlns:mc="http://schemas.openxmlformats.org/markup-compatibility/2006">
      <mc:Choice Requires="x14">
        <oleObject progId="IDBS_XLfitContainer.XFCObjectRepository" shapeId="11327" r:id="rId40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7" r:id="rId405"/>
      </mc:Fallback>
    </mc:AlternateContent>
    <mc:AlternateContent xmlns:mc="http://schemas.openxmlformats.org/markup-compatibility/2006">
      <mc:Choice Requires="x14">
        <oleObject progId="IDBS_XLfitContainer.XFCObjectRepository" shapeId="11328" r:id="rId40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8" r:id="rId406"/>
      </mc:Fallback>
    </mc:AlternateContent>
    <mc:AlternateContent xmlns:mc="http://schemas.openxmlformats.org/markup-compatibility/2006">
      <mc:Choice Requires="x14">
        <oleObject progId="IDBS_XLfitContainer.XFCObjectRepository" shapeId="11329" r:id="rId407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9" r:id="rId407"/>
      </mc:Fallback>
    </mc:AlternateContent>
    <mc:AlternateContent xmlns:mc="http://schemas.openxmlformats.org/markup-compatibility/2006">
      <mc:Choice Requires="x14">
        <oleObject progId="IDBS_XLfitContainer.XFCObjectRepository" shapeId="11330" r:id="rId40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0" r:id="rId408"/>
      </mc:Fallback>
    </mc:AlternateContent>
    <mc:AlternateContent xmlns:mc="http://schemas.openxmlformats.org/markup-compatibility/2006">
      <mc:Choice Requires="x14">
        <oleObject progId="IDBS_XLfitContainer.XFCObjectRepository" shapeId="11331" r:id="rId40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1" r:id="rId409"/>
      </mc:Fallback>
    </mc:AlternateContent>
    <mc:AlternateContent xmlns:mc="http://schemas.openxmlformats.org/markup-compatibility/2006">
      <mc:Choice Requires="x14">
        <oleObject progId="IDBS_XLfitContainer.XFCObjectRepository" shapeId="11332" r:id="rId41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2" r:id="rId410"/>
      </mc:Fallback>
    </mc:AlternateContent>
    <mc:AlternateContent xmlns:mc="http://schemas.openxmlformats.org/markup-compatibility/2006">
      <mc:Choice Requires="x14">
        <oleObject progId="IDBS_XLfitContainer.XFCObjectRepository" shapeId="11333" r:id="rId41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3" r:id="rId411"/>
      </mc:Fallback>
    </mc:AlternateContent>
    <mc:AlternateContent xmlns:mc="http://schemas.openxmlformats.org/markup-compatibility/2006">
      <mc:Choice Requires="x14">
        <oleObject progId="IDBS_XLfitContainer.XFCObjectRepository" shapeId="11334" r:id="rId41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4" r:id="rId412"/>
      </mc:Fallback>
    </mc:AlternateContent>
    <mc:AlternateContent xmlns:mc="http://schemas.openxmlformats.org/markup-compatibility/2006">
      <mc:Choice Requires="x14">
        <oleObject progId="IDBS_XLfitContainer.XFCObjectRepository" shapeId="11335" r:id="rId41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5" r:id="rId413"/>
      </mc:Fallback>
    </mc:AlternateContent>
    <mc:AlternateContent xmlns:mc="http://schemas.openxmlformats.org/markup-compatibility/2006">
      <mc:Choice Requires="x14">
        <oleObject progId="IDBS_XLfitContainer.XFCObjectRepository" shapeId="11336" r:id="rId41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6" r:id="rId414"/>
      </mc:Fallback>
    </mc:AlternateContent>
    <mc:AlternateContent xmlns:mc="http://schemas.openxmlformats.org/markup-compatibility/2006">
      <mc:Choice Requires="x14">
        <oleObject progId="IDBS_XLfitContainer.XFCObjectRepository" shapeId="11337" r:id="rId41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7" r:id="rId415"/>
      </mc:Fallback>
    </mc:AlternateContent>
    <mc:AlternateContent xmlns:mc="http://schemas.openxmlformats.org/markup-compatibility/2006">
      <mc:Choice Requires="x14">
        <oleObject progId="IDBS_XLfitContainer.XFCObjectRepository" shapeId="11338" r:id="rId41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8" r:id="rId416"/>
      </mc:Fallback>
    </mc:AlternateContent>
    <mc:AlternateContent xmlns:mc="http://schemas.openxmlformats.org/markup-compatibility/2006">
      <mc:Choice Requires="x14">
        <oleObject progId="IDBS_XLfitContainer.XFCObjectRepository" shapeId="11339" r:id="rId41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9" r:id="rId417"/>
      </mc:Fallback>
    </mc:AlternateContent>
    <mc:AlternateContent xmlns:mc="http://schemas.openxmlformats.org/markup-compatibility/2006">
      <mc:Choice Requires="x14">
        <oleObject progId="IDBS_XLfitContainer.XFCObjectRepository" shapeId="11340" r:id="rId41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0" r:id="rId418"/>
      </mc:Fallback>
    </mc:AlternateContent>
    <mc:AlternateContent xmlns:mc="http://schemas.openxmlformats.org/markup-compatibility/2006">
      <mc:Choice Requires="x14">
        <oleObject progId="IDBS_XLfitContainer.XFCObjectRepository" shapeId="11341" r:id="rId41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1" r:id="rId419"/>
      </mc:Fallback>
    </mc:AlternateContent>
    <mc:AlternateContent xmlns:mc="http://schemas.openxmlformats.org/markup-compatibility/2006">
      <mc:Choice Requires="x14">
        <oleObject progId="IDBS_XLfitContainer.XFCObjectRepository" shapeId="11342" r:id="rId42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2" r:id="rId420"/>
      </mc:Fallback>
    </mc:AlternateContent>
    <mc:AlternateContent xmlns:mc="http://schemas.openxmlformats.org/markup-compatibility/2006">
      <mc:Choice Requires="x14">
        <oleObject progId="IDBS_XLfitContainer.XFCObjectRepository" shapeId="11343" r:id="rId42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3" r:id="rId421"/>
      </mc:Fallback>
    </mc:AlternateContent>
    <mc:AlternateContent xmlns:mc="http://schemas.openxmlformats.org/markup-compatibility/2006">
      <mc:Choice Requires="x14">
        <oleObject progId="IDBS_XLfitContainer.XFCObjectRepository" shapeId="11344" r:id="rId42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4" r:id="rId422"/>
      </mc:Fallback>
    </mc:AlternateContent>
    <mc:AlternateContent xmlns:mc="http://schemas.openxmlformats.org/markup-compatibility/2006">
      <mc:Choice Requires="x14">
        <oleObject progId="IDBS_XLfitContainer.XFCObjectRepository" shapeId="11345" r:id="rId42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5" r:id="rId423"/>
      </mc:Fallback>
    </mc:AlternateContent>
    <mc:AlternateContent xmlns:mc="http://schemas.openxmlformats.org/markup-compatibility/2006">
      <mc:Choice Requires="x14">
        <oleObject progId="IDBS_XLfitContainer.XFCObjectRepository" shapeId="11346" r:id="rId42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6" r:id="rId424"/>
      </mc:Fallback>
    </mc:AlternateContent>
    <mc:AlternateContent xmlns:mc="http://schemas.openxmlformats.org/markup-compatibility/2006">
      <mc:Choice Requires="x14">
        <oleObject progId="IDBS_XLfitContainer.XFCObjectRepository" shapeId="11347" r:id="rId42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7" r:id="rId425"/>
      </mc:Fallback>
    </mc:AlternateContent>
    <mc:AlternateContent xmlns:mc="http://schemas.openxmlformats.org/markup-compatibility/2006">
      <mc:Choice Requires="x14">
        <oleObject progId="IDBS_XLfitContainer.XFCObjectRepository" shapeId="11348" r:id="rId42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8" r:id="rId426"/>
      </mc:Fallback>
    </mc:AlternateContent>
    <mc:AlternateContent xmlns:mc="http://schemas.openxmlformats.org/markup-compatibility/2006">
      <mc:Choice Requires="x14">
        <oleObject progId="IDBS_XLfitContainer.XFCObjectRepository" shapeId="11349" r:id="rId42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9" r:id="rId427"/>
      </mc:Fallback>
    </mc:AlternateContent>
    <mc:AlternateContent xmlns:mc="http://schemas.openxmlformats.org/markup-compatibility/2006">
      <mc:Choice Requires="x14">
        <oleObject progId="IDBS_XLfitContainer.XFCObjectRepository" shapeId="11350" r:id="rId42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0" r:id="rId428"/>
      </mc:Fallback>
    </mc:AlternateContent>
    <mc:AlternateContent xmlns:mc="http://schemas.openxmlformats.org/markup-compatibility/2006">
      <mc:Choice Requires="x14">
        <oleObject progId="IDBS_XLfitContainer.XFCObjectRepository" shapeId="11351" r:id="rId42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1" r:id="rId429"/>
      </mc:Fallback>
    </mc:AlternateContent>
    <mc:AlternateContent xmlns:mc="http://schemas.openxmlformats.org/markup-compatibility/2006">
      <mc:Choice Requires="x14">
        <oleObject progId="IDBS_XLfitContainer.XFCObjectRepository" shapeId="11352" r:id="rId43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2" r:id="rId430"/>
      </mc:Fallback>
    </mc:AlternateContent>
    <mc:AlternateContent xmlns:mc="http://schemas.openxmlformats.org/markup-compatibility/2006">
      <mc:Choice Requires="x14">
        <oleObject progId="IDBS_XLfitContainer.XFCObjectRepository" shapeId="11353" r:id="rId43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3" r:id="rId431"/>
      </mc:Fallback>
    </mc:AlternateContent>
    <mc:AlternateContent xmlns:mc="http://schemas.openxmlformats.org/markup-compatibility/2006">
      <mc:Choice Requires="x14">
        <oleObject progId="IDBS_XLfitContainer.XFCObjectRepository" shapeId="11354" r:id="rId43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4" r:id="rId432"/>
      </mc:Fallback>
    </mc:AlternateContent>
    <mc:AlternateContent xmlns:mc="http://schemas.openxmlformats.org/markup-compatibility/2006">
      <mc:Choice Requires="x14">
        <oleObject progId="IDBS_XLfitContainer.XFCObjectRepository" shapeId="11355" r:id="rId43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5" r:id="rId433"/>
      </mc:Fallback>
    </mc:AlternateContent>
    <mc:AlternateContent xmlns:mc="http://schemas.openxmlformats.org/markup-compatibility/2006">
      <mc:Choice Requires="x14">
        <oleObject progId="IDBS_XLfitContainer.XFCObjectRepository" shapeId="11356" r:id="rId43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6" r:id="rId434"/>
      </mc:Fallback>
    </mc:AlternateContent>
    <mc:AlternateContent xmlns:mc="http://schemas.openxmlformats.org/markup-compatibility/2006">
      <mc:Choice Requires="x14">
        <oleObject progId="IDBS_XLfitContainer.XFCObjectRepository" shapeId="11357" r:id="rId435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7" r:id="rId435"/>
      </mc:Fallback>
    </mc:AlternateContent>
    <mc:AlternateContent xmlns:mc="http://schemas.openxmlformats.org/markup-compatibility/2006">
      <mc:Choice Requires="x14">
        <oleObject progId="IDBS_XLfitContainer.XFCObjectRepository" shapeId="11358" r:id="rId43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8" r:id="rId436"/>
      </mc:Fallback>
    </mc:AlternateContent>
    <mc:AlternateContent xmlns:mc="http://schemas.openxmlformats.org/markup-compatibility/2006">
      <mc:Choice Requires="x14">
        <oleObject progId="IDBS_XLfitContainer.XFCObjectRepository" shapeId="11359" r:id="rId43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9" r:id="rId437"/>
      </mc:Fallback>
    </mc:AlternateContent>
    <mc:AlternateContent xmlns:mc="http://schemas.openxmlformats.org/markup-compatibility/2006">
      <mc:Choice Requires="x14">
        <oleObject progId="IDBS_XLfitContainer.XFCObjectRepository" shapeId="11360" r:id="rId43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0" r:id="rId438"/>
      </mc:Fallback>
    </mc:AlternateContent>
    <mc:AlternateContent xmlns:mc="http://schemas.openxmlformats.org/markup-compatibility/2006">
      <mc:Choice Requires="x14">
        <oleObject progId="IDBS_XLfitContainer.XFCObjectRepository" shapeId="11361" r:id="rId43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1" r:id="rId439"/>
      </mc:Fallback>
    </mc:AlternateContent>
    <mc:AlternateContent xmlns:mc="http://schemas.openxmlformats.org/markup-compatibility/2006">
      <mc:Choice Requires="x14">
        <oleObject progId="IDBS_XLfitContainer.XFCObjectRepository" shapeId="11362" r:id="rId44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2" r:id="rId440"/>
      </mc:Fallback>
    </mc:AlternateContent>
    <mc:AlternateContent xmlns:mc="http://schemas.openxmlformats.org/markup-compatibility/2006">
      <mc:Choice Requires="x14">
        <oleObject progId="IDBS_XLfitContainer.XFCObjectRepository" shapeId="11363" r:id="rId44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3" r:id="rId441"/>
      </mc:Fallback>
    </mc:AlternateContent>
    <mc:AlternateContent xmlns:mc="http://schemas.openxmlformats.org/markup-compatibility/2006">
      <mc:Choice Requires="x14">
        <oleObject progId="IDBS_XLfitContainer.XFCObjectRepository" shapeId="11364" r:id="rId44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4" r:id="rId442"/>
      </mc:Fallback>
    </mc:AlternateContent>
    <mc:AlternateContent xmlns:mc="http://schemas.openxmlformats.org/markup-compatibility/2006">
      <mc:Choice Requires="x14">
        <oleObject progId="IDBS_XLfitContainer.XFCObjectRepository" shapeId="11365" r:id="rId443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5" r:id="rId443"/>
      </mc:Fallback>
    </mc:AlternateContent>
    <mc:AlternateContent xmlns:mc="http://schemas.openxmlformats.org/markup-compatibility/2006">
      <mc:Choice Requires="x14">
        <oleObject progId="IDBS_XLfitContainer.XFCObjectRepository" shapeId="11366" r:id="rId44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6" r:id="rId444"/>
      </mc:Fallback>
    </mc:AlternateContent>
    <mc:AlternateContent xmlns:mc="http://schemas.openxmlformats.org/markup-compatibility/2006">
      <mc:Choice Requires="x14">
        <oleObject progId="IDBS_XLfitContainer.XFCObjectRepository" shapeId="11367" r:id="rId445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7" r:id="rId445"/>
      </mc:Fallback>
    </mc:AlternateContent>
    <mc:AlternateContent xmlns:mc="http://schemas.openxmlformats.org/markup-compatibility/2006">
      <mc:Choice Requires="x14">
        <oleObject progId="IDBS_XLfitContainer.XFCObjectRepository" shapeId="11368" r:id="rId44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8" r:id="rId446"/>
      </mc:Fallback>
    </mc:AlternateContent>
    <mc:AlternateContent xmlns:mc="http://schemas.openxmlformats.org/markup-compatibility/2006">
      <mc:Choice Requires="x14">
        <oleObject progId="IDBS_XLfitContainer.XFCObjectRepository" shapeId="11369" r:id="rId447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69" r:id="rId447"/>
      </mc:Fallback>
    </mc:AlternateContent>
    <mc:AlternateContent xmlns:mc="http://schemas.openxmlformats.org/markup-compatibility/2006">
      <mc:Choice Requires="x14">
        <oleObject progId="IDBS_XLfitContainer.XFCObjectRepository" shapeId="11370" r:id="rId448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0" r:id="rId448"/>
      </mc:Fallback>
    </mc:AlternateContent>
    <mc:AlternateContent xmlns:mc="http://schemas.openxmlformats.org/markup-compatibility/2006">
      <mc:Choice Requires="x14">
        <oleObject progId="IDBS_XLfitContainer.XFCObjectRepository" shapeId="11371" r:id="rId449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657225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1" r:id="rId449"/>
      </mc:Fallback>
    </mc:AlternateContent>
    <mc:AlternateContent xmlns:mc="http://schemas.openxmlformats.org/markup-compatibility/2006">
      <mc:Choice Requires="x14">
        <oleObject progId="IDBS_XLfitContainer.XFCObjectRepository" shapeId="11372" r:id="rId450">
          <objectPr defaultSize="0" r:id="rId163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2" r:id="rId450"/>
      </mc:Fallback>
    </mc:AlternateContent>
    <mc:AlternateContent xmlns:mc="http://schemas.openxmlformats.org/markup-compatibility/2006">
      <mc:Choice Requires="x14">
        <oleObject progId="IDBS_XLfitContainer.XFCObjectRepository" shapeId="11373" r:id="rId45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3" r:id="rId451"/>
      </mc:Fallback>
    </mc:AlternateContent>
    <mc:AlternateContent xmlns:mc="http://schemas.openxmlformats.org/markup-compatibility/2006">
      <mc:Choice Requires="x14">
        <oleObject progId="IDBS_XLfitContainer.XFCObjectRepository" shapeId="11374" r:id="rId452">
          <objectPr defaultSize="0" r:id="rId165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4" r:id="rId452"/>
      </mc:Fallback>
    </mc:AlternateContent>
    <mc:AlternateContent xmlns:mc="http://schemas.openxmlformats.org/markup-compatibility/2006">
      <mc:Choice Requires="x14">
        <oleObject progId="IDBS_XLfitContainer.XFCObjectRepository" shapeId="11375" r:id="rId45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5" r:id="rId453"/>
      </mc:Fallback>
    </mc:AlternateContent>
    <mc:AlternateContent xmlns:mc="http://schemas.openxmlformats.org/markup-compatibility/2006">
      <mc:Choice Requires="x14">
        <oleObject progId="IDBS_XLfitContainer.XFCObjectRepository" shapeId="11376" r:id="rId454">
          <objectPr defaultSize="0" r:id="rId163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6" r:id="rId454"/>
      </mc:Fallback>
    </mc:AlternateContent>
    <mc:AlternateContent xmlns:mc="http://schemas.openxmlformats.org/markup-compatibility/2006">
      <mc:Choice Requires="x14">
        <oleObject progId="IDBS_XLfitContainer.XFCObjectRepository" shapeId="11377" r:id="rId455">
          <objectPr defaultSize="0" r:id="rId163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7" r:id="rId455"/>
      </mc:Fallback>
    </mc:AlternateContent>
    <mc:AlternateContent xmlns:mc="http://schemas.openxmlformats.org/markup-compatibility/2006">
      <mc:Choice Requires="x14">
        <oleObject progId="IDBS_XLfitContainer.XFCObjectRepository" shapeId="11378" r:id="rId456">
          <objectPr defaultSize="0" r:id="rId163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8" r:id="rId456"/>
      </mc:Fallback>
    </mc:AlternateContent>
    <mc:AlternateContent xmlns:mc="http://schemas.openxmlformats.org/markup-compatibility/2006">
      <mc:Choice Requires="x14">
        <oleObject progId="IDBS_XLfitContainer.XFCObjectRepository" shapeId="11379" r:id="rId457">
          <objectPr defaultSize="0" r:id="rId163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9" r:id="rId457"/>
      </mc:Fallback>
    </mc:AlternateContent>
    <mc:AlternateContent xmlns:mc="http://schemas.openxmlformats.org/markup-compatibility/2006">
      <mc:Choice Requires="x14">
        <oleObject progId="IDBS_XLfitContainer.XFCObjectRepository" shapeId="11380" r:id="rId458">
          <objectPr defaultSize="0" r:id="rId163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0" r:id="rId458"/>
      </mc:Fallback>
    </mc:AlternateContent>
    <mc:AlternateContent xmlns:mc="http://schemas.openxmlformats.org/markup-compatibility/2006">
      <mc:Choice Requires="x14">
        <oleObject progId="IDBS_XLfitContainer.XFCObjectRepository" shapeId="11381" r:id="rId459">
          <objectPr defaultSize="0" r:id="rId163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1" r:id="rId459"/>
      </mc:Fallback>
    </mc:AlternateContent>
    <mc:AlternateContent xmlns:mc="http://schemas.openxmlformats.org/markup-compatibility/2006">
      <mc:Choice Requires="x14">
        <oleObject progId="IDBS_XLfitContainer.XFCObjectRepository" shapeId="11386" r:id="rId460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6" r:id="rId460"/>
      </mc:Fallback>
    </mc:AlternateContent>
    <mc:AlternateContent xmlns:mc="http://schemas.openxmlformats.org/markup-compatibility/2006">
      <mc:Choice Requires="x14">
        <oleObject progId="IDBS_XLfitContainer.XFCObjectRepository" shapeId="11387" r:id="rId46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7" r:id="rId461"/>
      </mc:Fallback>
    </mc:AlternateContent>
    <mc:AlternateContent xmlns:mc="http://schemas.openxmlformats.org/markup-compatibility/2006">
      <mc:Choice Requires="x14">
        <oleObject progId="IDBS_XLfitContainer.XFCObjectRepository" shapeId="11388" r:id="rId462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8" r:id="rId462"/>
      </mc:Fallback>
    </mc:AlternateContent>
    <mc:AlternateContent xmlns:mc="http://schemas.openxmlformats.org/markup-compatibility/2006">
      <mc:Choice Requires="x14">
        <oleObject progId="IDBS_XLfitContainer.XFCObjectRepository" shapeId="11389" r:id="rId46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9" r:id="rId463"/>
      </mc:Fallback>
    </mc:AlternateContent>
    <mc:AlternateContent xmlns:mc="http://schemas.openxmlformats.org/markup-compatibility/2006">
      <mc:Choice Requires="x14">
        <oleObject progId="IDBS_XLfitContainer.XFCObjectRepository" shapeId="11390" r:id="rId464">
          <objectPr defaultSize="0" autoPict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0" r:id="rId464"/>
      </mc:Fallback>
    </mc:AlternateContent>
    <mc:AlternateContent xmlns:mc="http://schemas.openxmlformats.org/markup-compatibility/2006">
      <mc:Choice Requires="x14">
        <oleObject progId="IDBS_XLfitContainer.XFCObjectRepository" shapeId="11391" r:id="rId465">
          <objectPr defaultSize="0" autoPict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1" r:id="rId465"/>
      </mc:Fallback>
    </mc:AlternateContent>
    <mc:AlternateContent xmlns:mc="http://schemas.openxmlformats.org/markup-compatibility/2006">
      <mc:Choice Requires="x14">
        <oleObject progId="IDBS_XLfitContainer.XFCObjectRepository" shapeId="11392" r:id="rId466">
          <objectPr defaultSize="0" autoPict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2" r:id="rId466"/>
      </mc:Fallback>
    </mc:AlternateContent>
    <mc:AlternateContent xmlns:mc="http://schemas.openxmlformats.org/markup-compatibility/2006">
      <mc:Choice Requires="x14">
        <oleObject progId="IDBS_XLfitContainer.XFCObjectRepository" shapeId="11393" r:id="rId46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3" r:id="rId467"/>
      </mc:Fallback>
    </mc:AlternateContent>
    <mc:AlternateContent xmlns:mc="http://schemas.openxmlformats.org/markup-compatibility/2006">
      <mc:Choice Requires="x14">
        <oleObject progId="IDBS_XLfitContainer.XFCObjectRepository" shapeId="11394" r:id="rId468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4" r:id="rId468"/>
      </mc:Fallback>
    </mc:AlternateContent>
    <mc:AlternateContent xmlns:mc="http://schemas.openxmlformats.org/markup-compatibility/2006">
      <mc:Choice Requires="x14">
        <oleObject progId="IDBS_XLfitContainer.XFCObjectRepository" shapeId="11395" r:id="rId46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5" r:id="rId469"/>
      </mc:Fallback>
    </mc:AlternateContent>
    <mc:AlternateContent xmlns:mc="http://schemas.openxmlformats.org/markup-compatibility/2006">
      <mc:Choice Requires="x14">
        <oleObject progId="IDBS_XLfitContainer.XFCObjectRepository" shapeId="11396" r:id="rId470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6" r:id="rId470"/>
      </mc:Fallback>
    </mc:AlternateContent>
    <mc:AlternateContent xmlns:mc="http://schemas.openxmlformats.org/markup-compatibility/2006">
      <mc:Choice Requires="x14">
        <oleObject progId="IDBS_XLfitContainer.XFCObjectRepository" shapeId="11397" r:id="rId47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7" r:id="rId471"/>
      </mc:Fallback>
    </mc:AlternateContent>
    <mc:AlternateContent xmlns:mc="http://schemas.openxmlformats.org/markup-compatibility/2006">
      <mc:Choice Requires="x14">
        <oleObject progId="IDBS_XLfitContainer.XFCObjectRepository" shapeId="11398" r:id="rId47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8" r:id="rId472"/>
      </mc:Fallback>
    </mc:AlternateContent>
    <mc:AlternateContent xmlns:mc="http://schemas.openxmlformats.org/markup-compatibility/2006">
      <mc:Choice Requires="x14">
        <oleObject progId="IDBS_XLfitContainer.XFCObjectRepository" shapeId="11399" r:id="rId473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9" r:id="rId473"/>
      </mc:Fallback>
    </mc:AlternateContent>
    <mc:AlternateContent xmlns:mc="http://schemas.openxmlformats.org/markup-compatibility/2006">
      <mc:Choice Requires="x14">
        <oleObject progId="IDBS_XLfitContainer.XFCObjectRepository" shapeId="11400" r:id="rId47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0" r:id="rId474"/>
      </mc:Fallback>
    </mc:AlternateContent>
    <mc:AlternateContent xmlns:mc="http://schemas.openxmlformats.org/markup-compatibility/2006">
      <mc:Choice Requires="x14">
        <oleObject progId="IDBS_XLfitContainer.XFCObjectRepository" shapeId="11401" r:id="rId475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1" r:id="rId475"/>
      </mc:Fallback>
    </mc:AlternateContent>
    <mc:AlternateContent xmlns:mc="http://schemas.openxmlformats.org/markup-compatibility/2006">
      <mc:Choice Requires="x14">
        <oleObject progId="IDBS_XLfitContainer.XFCObjectRepository" shapeId="11402" r:id="rId47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2" r:id="rId476"/>
      </mc:Fallback>
    </mc:AlternateContent>
    <mc:AlternateContent xmlns:mc="http://schemas.openxmlformats.org/markup-compatibility/2006">
      <mc:Choice Requires="x14">
        <oleObject progId="IDBS_XLfitContainer.XFCObjectRepository" shapeId="11403" r:id="rId47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3" r:id="rId477"/>
      </mc:Fallback>
    </mc:AlternateContent>
    <mc:AlternateContent xmlns:mc="http://schemas.openxmlformats.org/markup-compatibility/2006">
      <mc:Choice Requires="x14">
        <oleObject progId="IDBS_XLfitContainer.XFCObjectRepository" shapeId="11404" r:id="rId47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4" r:id="rId478"/>
      </mc:Fallback>
    </mc:AlternateContent>
    <mc:AlternateContent xmlns:mc="http://schemas.openxmlformats.org/markup-compatibility/2006">
      <mc:Choice Requires="x14">
        <oleObject progId="IDBS_XLfitContainer.XFCObjectRepository" shapeId="11405" r:id="rId47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5" r:id="rId479"/>
      </mc:Fallback>
    </mc:AlternateContent>
    <mc:AlternateContent xmlns:mc="http://schemas.openxmlformats.org/markup-compatibility/2006">
      <mc:Choice Requires="x14">
        <oleObject progId="IDBS_XLfitContainer.XFCObjectRepository" shapeId="11406" r:id="rId48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6" r:id="rId480"/>
      </mc:Fallback>
    </mc:AlternateContent>
    <mc:AlternateContent xmlns:mc="http://schemas.openxmlformats.org/markup-compatibility/2006">
      <mc:Choice Requires="x14">
        <oleObject progId="IDBS_XLfitContainer.XFCObjectRepository" shapeId="11407" r:id="rId48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7" r:id="rId481"/>
      </mc:Fallback>
    </mc:AlternateContent>
    <mc:AlternateContent xmlns:mc="http://schemas.openxmlformats.org/markup-compatibility/2006">
      <mc:Choice Requires="x14">
        <oleObject progId="IDBS_XLfitContainer.XFCObjectRepository" shapeId="11408" r:id="rId48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8" r:id="rId482"/>
      </mc:Fallback>
    </mc:AlternateContent>
    <mc:AlternateContent xmlns:mc="http://schemas.openxmlformats.org/markup-compatibility/2006">
      <mc:Choice Requires="x14">
        <oleObject progId="IDBS_XLfitContainer.XFCObjectRepository" shapeId="11409" r:id="rId48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9" r:id="rId483"/>
      </mc:Fallback>
    </mc:AlternateContent>
    <mc:AlternateContent xmlns:mc="http://schemas.openxmlformats.org/markup-compatibility/2006">
      <mc:Choice Requires="x14">
        <oleObject progId="IDBS_XLfitContainer.XFCObjectRepository" shapeId="11410" r:id="rId484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0" r:id="rId484"/>
      </mc:Fallback>
    </mc:AlternateContent>
    <mc:AlternateContent xmlns:mc="http://schemas.openxmlformats.org/markup-compatibility/2006">
      <mc:Choice Requires="x14">
        <oleObject progId="IDBS_XLfitContainer.XFCObjectRepository" shapeId="11411" r:id="rId48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1" r:id="rId485"/>
      </mc:Fallback>
    </mc:AlternateContent>
    <mc:AlternateContent xmlns:mc="http://schemas.openxmlformats.org/markup-compatibility/2006">
      <mc:Choice Requires="x14">
        <oleObject progId="IDBS_XLfitContainer.XFCObjectRepository" shapeId="11412" r:id="rId48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2" r:id="rId486"/>
      </mc:Fallback>
    </mc:AlternateContent>
    <mc:AlternateContent xmlns:mc="http://schemas.openxmlformats.org/markup-compatibility/2006">
      <mc:Choice Requires="x14">
        <oleObject progId="IDBS_XLfitContainer.XFCObjectRepository" shapeId="11413" r:id="rId48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3" r:id="rId487"/>
      </mc:Fallback>
    </mc:AlternateContent>
    <mc:AlternateContent xmlns:mc="http://schemas.openxmlformats.org/markup-compatibility/2006">
      <mc:Choice Requires="x14">
        <oleObject progId="IDBS_XLfitContainer.XFCObjectRepository" shapeId="11414" r:id="rId488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4" r:id="rId488"/>
      </mc:Fallback>
    </mc:AlternateContent>
    <mc:AlternateContent xmlns:mc="http://schemas.openxmlformats.org/markup-compatibility/2006">
      <mc:Choice Requires="x14">
        <oleObject progId="IDBS_XLfitContainer.XFCObjectRepository" shapeId="11415" r:id="rId48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5" r:id="rId489"/>
      </mc:Fallback>
    </mc:AlternateContent>
    <mc:AlternateContent xmlns:mc="http://schemas.openxmlformats.org/markup-compatibility/2006">
      <mc:Choice Requires="x14">
        <oleObject progId="IDBS_XLfitContainer.XFCObjectRepository" shapeId="11416" r:id="rId49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6" r:id="rId490"/>
      </mc:Fallback>
    </mc:AlternateContent>
    <mc:AlternateContent xmlns:mc="http://schemas.openxmlformats.org/markup-compatibility/2006">
      <mc:Choice Requires="x14">
        <oleObject progId="IDBS_XLfitContainer.XFCObjectRepository" shapeId="11417" r:id="rId49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7" r:id="rId491"/>
      </mc:Fallback>
    </mc:AlternateContent>
    <mc:AlternateContent xmlns:mc="http://schemas.openxmlformats.org/markup-compatibility/2006">
      <mc:Choice Requires="x14">
        <oleObject progId="IDBS_XLfitContainer.XFCObjectRepository" shapeId="11418" r:id="rId49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8" r:id="rId492"/>
      </mc:Fallback>
    </mc:AlternateContent>
    <mc:AlternateContent xmlns:mc="http://schemas.openxmlformats.org/markup-compatibility/2006">
      <mc:Choice Requires="x14">
        <oleObject progId="IDBS_XLfitContainer.XFCObjectRepository" shapeId="11419" r:id="rId49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9" r:id="rId493"/>
      </mc:Fallback>
    </mc:AlternateContent>
    <mc:AlternateContent xmlns:mc="http://schemas.openxmlformats.org/markup-compatibility/2006">
      <mc:Choice Requires="x14">
        <oleObject progId="IDBS_XLfitContainer.XFCObjectRepository" shapeId="11420" r:id="rId494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0" r:id="rId494"/>
      </mc:Fallback>
    </mc:AlternateContent>
    <mc:AlternateContent xmlns:mc="http://schemas.openxmlformats.org/markup-compatibility/2006">
      <mc:Choice Requires="x14">
        <oleObject progId="IDBS_XLfitContainer.XFCObjectRepository" shapeId="11421" r:id="rId49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1" r:id="rId495"/>
      </mc:Fallback>
    </mc:AlternateContent>
    <mc:AlternateContent xmlns:mc="http://schemas.openxmlformats.org/markup-compatibility/2006">
      <mc:Choice Requires="x14">
        <oleObject progId="IDBS_XLfitContainer.XFCObjectRepository" shapeId="11422" r:id="rId49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2" r:id="rId496"/>
      </mc:Fallback>
    </mc:AlternateContent>
    <mc:AlternateContent xmlns:mc="http://schemas.openxmlformats.org/markup-compatibility/2006">
      <mc:Choice Requires="x14">
        <oleObject progId="IDBS_XLfitContainer.XFCObjectRepository" shapeId="11423" r:id="rId49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3" r:id="rId497"/>
      </mc:Fallback>
    </mc:AlternateContent>
    <mc:AlternateContent xmlns:mc="http://schemas.openxmlformats.org/markup-compatibility/2006">
      <mc:Choice Requires="x14">
        <oleObject progId="IDBS_XLfitContainer.XFCObjectRepository" shapeId="11424" r:id="rId49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4" r:id="rId498"/>
      </mc:Fallback>
    </mc:AlternateContent>
    <mc:AlternateContent xmlns:mc="http://schemas.openxmlformats.org/markup-compatibility/2006">
      <mc:Choice Requires="x14">
        <oleObject progId="IDBS_XLfitContainer.XFCObjectRepository" shapeId="11425" r:id="rId49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5" r:id="rId499"/>
      </mc:Fallback>
    </mc:AlternateContent>
    <mc:AlternateContent xmlns:mc="http://schemas.openxmlformats.org/markup-compatibility/2006">
      <mc:Choice Requires="x14">
        <oleObject progId="IDBS_XLfitContainer.XFCObjectRepository" shapeId="11426" r:id="rId50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6" r:id="rId500"/>
      </mc:Fallback>
    </mc:AlternateContent>
    <mc:AlternateContent xmlns:mc="http://schemas.openxmlformats.org/markup-compatibility/2006">
      <mc:Choice Requires="x14">
        <oleObject progId="IDBS_XLfitContainer.XFCObjectRepository" shapeId="11427" r:id="rId50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7" r:id="rId501"/>
      </mc:Fallback>
    </mc:AlternateContent>
    <mc:AlternateContent xmlns:mc="http://schemas.openxmlformats.org/markup-compatibility/2006">
      <mc:Choice Requires="x14">
        <oleObject progId="IDBS_XLfitContainer.XFCObjectRepository" shapeId="11428" r:id="rId50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8" r:id="rId502"/>
      </mc:Fallback>
    </mc:AlternateContent>
    <mc:AlternateContent xmlns:mc="http://schemas.openxmlformats.org/markup-compatibility/2006">
      <mc:Choice Requires="x14">
        <oleObject progId="IDBS_XLfitContainer.XFCObjectRepository" shapeId="11429" r:id="rId50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9" r:id="rId503"/>
      </mc:Fallback>
    </mc:AlternateContent>
    <mc:AlternateContent xmlns:mc="http://schemas.openxmlformats.org/markup-compatibility/2006">
      <mc:Choice Requires="x14">
        <oleObject progId="IDBS_XLfitContainer.XFCObjectRepository" shapeId="11430" r:id="rId504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0" r:id="rId504"/>
      </mc:Fallback>
    </mc:AlternateContent>
    <mc:AlternateContent xmlns:mc="http://schemas.openxmlformats.org/markup-compatibility/2006">
      <mc:Choice Requires="x14">
        <oleObject progId="IDBS_XLfitContainer.XFCObjectRepository" shapeId="11431" r:id="rId50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1" r:id="rId505"/>
      </mc:Fallback>
    </mc:AlternateContent>
    <mc:AlternateContent xmlns:mc="http://schemas.openxmlformats.org/markup-compatibility/2006">
      <mc:Choice Requires="x14">
        <oleObject progId="IDBS_XLfitContainer.XFCObjectRepository" shapeId="11432" r:id="rId50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2" r:id="rId506"/>
      </mc:Fallback>
    </mc:AlternateContent>
    <mc:AlternateContent xmlns:mc="http://schemas.openxmlformats.org/markup-compatibility/2006">
      <mc:Choice Requires="x14">
        <oleObject progId="IDBS_XLfitContainer.XFCObjectRepository" shapeId="11433" r:id="rId50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3" r:id="rId507"/>
      </mc:Fallback>
    </mc:AlternateContent>
    <mc:AlternateContent xmlns:mc="http://schemas.openxmlformats.org/markup-compatibility/2006">
      <mc:Choice Requires="x14">
        <oleObject progId="IDBS_XLfitContainer.XFCObjectRepository" shapeId="11434" r:id="rId50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4" r:id="rId508"/>
      </mc:Fallback>
    </mc:AlternateContent>
    <mc:AlternateContent xmlns:mc="http://schemas.openxmlformats.org/markup-compatibility/2006">
      <mc:Choice Requires="x14">
        <oleObject progId="IDBS_XLfitContainer.XFCObjectRepository" shapeId="11435" r:id="rId50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5" r:id="rId509"/>
      </mc:Fallback>
    </mc:AlternateContent>
    <mc:AlternateContent xmlns:mc="http://schemas.openxmlformats.org/markup-compatibility/2006">
      <mc:Choice Requires="x14">
        <oleObject progId="IDBS_XLfitContainer.XFCObjectRepository" shapeId="11436" r:id="rId51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6" r:id="rId510"/>
      </mc:Fallback>
    </mc:AlternateContent>
    <mc:AlternateContent xmlns:mc="http://schemas.openxmlformats.org/markup-compatibility/2006">
      <mc:Choice Requires="x14">
        <oleObject progId="IDBS_XLfitContainer.XFCObjectRepository" shapeId="11437" r:id="rId51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7" r:id="rId511"/>
      </mc:Fallback>
    </mc:AlternateContent>
    <mc:AlternateContent xmlns:mc="http://schemas.openxmlformats.org/markup-compatibility/2006">
      <mc:Choice Requires="x14">
        <oleObject progId="IDBS_XLfitContainer.XFCObjectRepository" shapeId="11438" r:id="rId51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8" r:id="rId512"/>
      </mc:Fallback>
    </mc:AlternateContent>
    <mc:AlternateContent xmlns:mc="http://schemas.openxmlformats.org/markup-compatibility/2006">
      <mc:Choice Requires="x14">
        <oleObject progId="IDBS_XLfitContainer.XFCObjectRepository" shapeId="11439" r:id="rId51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9" r:id="rId513"/>
      </mc:Fallback>
    </mc:AlternateContent>
    <mc:AlternateContent xmlns:mc="http://schemas.openxmlformats.org/markup-compatibility/2006">
      <mc:Choice Requires="x14">
        <oleObject progId="IDBS_XLfitContainer.XFCObjectRepository" shapeId="11440" r:id="rId51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0" r:id="rId514"/>
      </mc:Fallback>
    </mc:AlternateContent>
    <mc:AlternateContent xmlns:mc="http://schemas.openxmlformats.org/markup-compatibility/2006">
      <mc:Choice Requires="x14">
        <oleObject progId="IDBS_XLfitContainer.XFCObjectRepository" shapeId="11441" r:id="rId51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1" r:id="rId515"/>
      </mc:Fallback>
    </mc:AlternateContent>
    <mc:AlternateContent xmlns:mc="http://schemas.openxmlformats.org/markup-compatibility/2006">
      <mc:Choice Requires="x14">
        <oleObject progId="IDBS_XLfitContainer.XFCObjectRepository" shapeId="11442" r:id="rId51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2" r:id="rId516"/>
      </mc:Fallback>
    </mc:AlternateContent>
    <mc:AlternateContent xmlns:mc="http://schemas.openxmlformats.org/markup-compatibility/2006">
      <mc:Choice Requires="x14">
        <oleObject progId="IDBS_XLfitContainer.XFCObjectRepository" shapeId="11443" r:id="rId517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3" r:id="rId517"/>
      </mc:Fallback>
    </mc:AlternateContent>
    <mc:AlternateContent xmlns:mc="http://schemas.openxmlformats.org/markup-compatibility/2006">
      <mc:Choice Requires="x14">
        <oleObject progId="IDBS_XLfitContainer.XFCObjectRepository" shapeId="11444" r:id="rId51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4" r:id="rId518"/>
      </mc:Fallback>
    </mc:AlternateContent>
    <mc:AlternateContent xmlns:mc="http://schemas.openxmlformats.org/markup-compatibility/2006">
      <mc:Choice Requires="x14">
        <oleObject progId="IDBS_XLfitContainer.XFCObjectRepository" shapeId="11445" r:id="rId51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5" r:id="rId519"/>
      </mc:Fallback>
    </mc:AlternateContent>
    <mc:AlternateContent xmlns:mc="http://schemas.openxmlformats.org/markup-compatibility/2006">
      <mc:Choice Requires="x14">
        <oleObject progId="IDBS_XLfitContainer.XFCObjectRepository" shapeId="11446" r:id="rId52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6" r:id="rId520"/>
      </mc:Fallback>
    </mc:AlternateContent>
    <mc:AlternateContent xmlns:mc="http://schemas.openxmlformats.org/markup-compatibility/2006">
      <mc:Choice Requires="x14">
        <oleObject progId="IDBS_XLfitContainer.XFCObjectRepository" shapeId="11447" r:id="rId52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7" r:id="rId521"/>
      </mc:Fallback>
    </mc:AlternateContent>
    <mc:AlternateContent xmlns:mc="http://schemas.openxmlformats.org/markup-compatibility/2006">
      <mc:Choice Requires="x14">
        <oleObject progId="IDBS_XLfitContainer.XFCObjectRepository" shapeId="11448" r:id="rId52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8" r:id="rId522"/>
      </mc:Fallback>
    </mc:AlternateContent>
    <mc:AlternateContent xmlns:mc="http://schemas.openxmlformats.org/markup-compatibility/2006">
      <mc:Choice Requires="x14">
        <oleObject progId="IDBS_XLfitContainer.XFCObjectRepository" shapeId="11449" r:id="rId52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9" r:id="rId523"/>
      </mc:Fallback>
    </mc:AlternateContent>
    <mc:AlternateContent xmlns:mc="http://schemas.openxmlformats.org/markup-compatibility/2006">
      <mc:Choice Requires="x14">
        <oleObject progId="IDBS_XLfitContainer.XFCObjectRepository" shapeId="11450" r:id="rId524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0" r:id="rId524"/>
      </mc:Fallback>
    </mc:AlternateContent>
    <mc:AlternateContent xmlns:mc="http://schemas.openxmlformats.org/markup-compatibility/2006">
      <mc:Choice Requires="x14">
        <oleObject progId="IDBS_XLfitContainer.XFCObjectRepository" shapeId="11451" r:id="rId52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1" r:id="rId525"/>
      </mc:Fallback>
    </mc:AlternateContent>
    <mc:AlternateContent xmlns:mc="http://schemas.openxmlformats.org/markup-compatibility/2006">
      <mc:Choice Requires="x14">
        <oleObject progId="IDBS_XLfitContainer.XFCObjectRepository" shapeId="11452" r:id="rId52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2" r:id="rId526"/>
      </mc:Fallback>
    </mc:AlternateContent>
    <mc:AlternateContent xmlns:mc="http://schemas.openxmlformats.org/markup-compatibility/2006">
      <mc:Choice Requires="x14">
        <oleObject progId="IDBS_XLfitContainer.XFCObjectRepository" shapeId="11453" r:id="rId52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3" r:id="rId527"/>
      </mc:Fallback>
    </mc:AlternateContent>
    <mc:AlternateContent xmlns:mc="http://schemas.openxmlformats.org/markup-compatibility/2006">
      <mc:Choice Requires="x14">
        <oleObject progId="IDBS_XLfitContainer.XFCObjectRepository" shapeId="11454" r:id="rId52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4" r:id="rId528"/>
      </mc:Fallback>
    </mc:AlternateContent>
    <mc:AlternateContent xmlns:mc="http://schemas.openxmlformats.org/markup-compatibility/2006">
      <mc:Choice Requires="x14">
        <oleObject progId="IDBS_XLfitContainer.XFCObjectRepository" shapeId="11455" r:id="rId529">
          <objectPr defaultSize="0" r:id="rId3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5" r:id="rId529"/>
      </mc:Fallback>
    </mc:AlternateContent>
    <mc:AlternateContent xmlns:mc="http://schemas.openxmlformats.org/markup-compatibility/2006">
      <mc:Choice Requires="x14">
        <oleObject progId="IDBS_XLfitContainer.XFCObjectRepository" shapeId="11456" r:id="rId53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6" r:id="rId530"/>
      </mc:Fallback>
    </mc:AlternateContent>
    <mc:AlternateContent xmlns:mc="http://schemas.openxmlformats.org/markup-compatibility/2006">
      <mc:Choice Requires="x14">
        <oleObject progId="IDBS_XLfitContainer.XFCObjectRepository" shapeId="11457" r:id="rId53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7" r:id="rId531"/>
      </mc:Fallback>
    </mc:AlternateContent>
    <mc:AlternateContent xmlns:mc="http://schemas.openxmlformats.org/markup-compatibility/2006">
      <mc:Choice Requires="x14">
        <oleObject progId="IDBS_XLfitContainer.XFCObjectRepository" shapeId="11458" r:id="rId53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8" r:id="rId532"/>
      </mc:Fallback>
    </mc:AlternateContent>
    <mc:AlternateContent xmlns:mc="http://schemas.openxmlformats.org/markup-compatibility/2006">
      <mc:Choice Requires="x14">
        <oleObject progId="IDBS_XLfitContainer.XFCObjectRepository" shapeId="11459" r:id="rId53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9" r:id="rId533"/>
      </mc:Fallback>
    </mc:AlternateContent>
    <mc:AlternateContent xmlns:mc="http://schemas.openxmlformats.org/markup-compatibility/2006">
      <mc:Choice Requires="x14">
        <oleObject progId="IDBS_XLfitContainer.XFCObjectRepository" shapeId="11460" r:id="rId534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0" r:id="rId534"/>
      </mc:Fallback>
    </mc:AlternateContent>
    <mc:AlternateContent xmlns:mc="http://schemas.openxmlformats.org/markup-compatibility/2006">
      <mc:Choice Requires="x14">
        <oleObject progId="IDBS_XLfitContainer.XFCObjectRepository" shapeId="11461" r:id="rId535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1" r:id="rId535"/>
      </mc:Fallback>
    </mc:AlternateContent>
    <mc:AlternateContent xmlns:mc="http://schemas.openxmlformats.org/markup-compatibility/2006">
      <mc:Choice Requires="x14">
        <oleObject progId="IDBS_XLfitContainer.XFCObjectRepository" shapeId="11462" r:id="rId53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2" r:id="rId536"/>
      </mc:Fallback>
    </mc:AlternateContent>
    <mc:AlternateContent xmlns:mc="http://schemas.openxmlformats.org/markup-compatibility/2006">
      <mc:Choice Requires="x14">
        <oleObject progId="IDBS_XLfitContainer.XFCObjectRepository" shapeId="11463" r:id="rId53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3" r:id="rId537"/>
      </mc:Fallback>
    </mc:AlternateContent>
    <mc:AlternateContent xmlns:mc="http://schemas.openxmlformats.org/markup-compatibility/2006">
      <mc:Choice Requires="x14">
        <oleObject progId="IDBS_XLfitContainer.XFCObjectRepository" shapeId="11464" r:id="rId53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4" r:id="rId538"/>
      </mc:Fallback>
    </mc:AlternateContent>
    <mc:AlternateContent xmlns:mc="http://schemas.openxmlformats.org/markup-compatibility/2006">
      <mc:Choice Requires="x14">
        <oleObject progId="IDBS_XLfitContainer.XFCObjectRepository" shapeId="11465" r:id="rId53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5" r:id="rId539"/>
      </mc:Fallback>
    </mc:AlternateContent>
    <mc:AlternateContent xmlns:mc="http://schemas.openxmlformats.org/markup-compatibility/2006">
      <mc:Choice Requires="x14">
        <oleObject progId="IDBS_XLfitContainer.XFCObjectRepository" shapeId="11466" r:id="rId540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6" r:id="rId540"/>
      </mc:Fallback>
    </mc:AlternateContent>
    <mc:AlternateContent xmlns:mc="http://schemas.openxmlformats.org/markup-compatibility/2006">
      <mc:Choice Requires="x14">
        <oleObject progId="IDBS_XLfitContainer.XFCObjectRepository" shapeId="11467" r:id="rId54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7" r:id="rId541"/>
      </mc:Fallback>
    </mc:AlternateContent>
    <mc:AlternateContent xmlns:mc="http://schemas.openxmlformats.org/markup-compatibility/2006">
      <mc:Choice Requires="x14">
        <oleObject progId="IDBS_XLfitContainer.XFCObjectRepository" shapeId="11468" r:id="rId54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8" r:id="rId542"/>
      </mc:Fallback>
    </mc:AlternateContent>
    <mc:AlternateContent xmlns:mc="http://schemas.openxmlformats.org/markup-compatibility/2006">
      <mc:Choice Requires="x14">
        <oleObject progId="IDBS_XLfitContainer.XFCObjectRepository" shapeId="11469" r:id="rId54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9" r:id="rId543"/>
      </mc:Fallback>
    </mc:AlternateContent>
    <mc:AlternateContent xmlns:mc="http://schemas.openxmlformats.org/markup-compatibility/2006">
      <mc:Choice Requires="x14">
        <oleObject progId="IDBS_XLfitContainer.XFCObjectRepository" shapeId="11470" r:id="rId544">
          <objectPr defaultSize="0" r:id="rId3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0" r:id="rId544"/>
      </mc:Fallback>
    </mc:AlternateContent>
    <mc:AlternateContent xmlns:mc="http://schemas.openxmlformats.org/markup-compatibility/2006">
      <mc:Choice Requires="x14">
        <oleObject progId="IDBS_XLfitContainer.XFCObjectRepository" shapeId="11471" r:id="rId54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1" r:id="rId545"/>
      </mc:Fallback>
    </mc:AlternateContent>
    <mc:AlternateContent xmlns:mc="http://schemas.openxmlformats.org/markup-compatibility/2006">
      <mc:Choice Requires="x14">
        <oleObject progId="IDBS_XLfitContainer.XFCObjectRepository" shapeId="11472" r:id="rId54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2" r:id="rId546"/>
      </mc:Fallback>
    </mc:AlternateContent>
    <mc:AlternateContent xmlns:mc="http://schemas.openxmlformats.org/markup-compatibility/2006">
      <mc:Choice Requires="x14">
        <oleObject progId="IDBS_XLfitContainer.XFCObjectRepository" shapeId="11473" r:id="rId54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3" r:id="rId547"/>
      </mc:Fallback>
    </mc:AlternateContent>
    <mc:AlternateContent xmlns:mc="http://schemas.openxmlformats.org/markup-compatibility/2006">
      <mc:Choice Requires="x14">
        <oleObject progId="IDBS_XLfitContainer.XFCObjectRepository" shapeId="11474" r:id="rId54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4" r:id="rId548"/>
      </mc:Fallback>
    </mc:AlternateContent>
    <mc:AlternateContent xmlns:mc="http://schemas.openxmlformats.org/markup-compatibility/2006">
      <mc:Choice Requires="x14">
        <oleObject progId="IDBS_XLfitContainer.XFCObjectRepository" shapeId="11475" r:id="rId54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5" r:id="rId549"/>
      </mc:Fallback>
    </mc:AlternateContent>
    <mc:AlternateContent xmlns:mc="http://schemas.openxmlformats.org/markup-compatibility/2006">
      <mc:Choice Requires="x14">
        <oleObject progId="IDBS_XLfitContainer.XFCObjectRepository" shapeId="11476" r:id="rId55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6" r:id="rId550"/>
      </mc:Fallback>
    </mc:AlternateContent>
    <mc:AlternateContent xmlns:mc="http://schemas.openxmlformats.org/markup-compatibility/2006">
      <mc:Choice Requires="x14">
        <oleObject progId="IDBS_XLfitContainer.XFCObjectRepository" shapeId="11477" r:id="rId55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7" r:id="rId551"/>
      </mc:Fallback>
    </mc:AlternateContent>
    <mc:AlternateContent xmlns:mc="http://schemas.openxmlformats.org/markup-compatibility/2006">
      <mc:Choice Requires="x14">
        <oleObject progId="IDBS_XLfitContainer.XFCObjectRepository" shapeId="11478" r:id="rId552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8" r:id="rId552"/>
      </mc:Fallback>
    </mc:AlternateContent>
    <mc:AlternateContent xmlns:mc="http://schemas.openxmlformats.org/markup-compatibility/2006">
      <mc:Choice Requires="x14">
        <oleObject progId="IDBS_XLfitContainer.XFCObjectRepository" shapeId="11479" r:id="rId55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9" r:id="rId553"/>
      </mc:Fallback>
    </mc:AlternateContent>
    <mc:AlternateContent xmlns:mc="http://schemas.openxmlformats.org/markup-compatibility/2006">
      <mc:Choice Requires="x14">
        <oleObject progId="IDBS_XLfitContainer.XFCObjectRepository" shapeId="11480" r:id="rId554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0" r:id="rId554"/>
      </mc:Fallback>
    </mc:AlternateContent>
    <mc:AlternateContent xmlns:mc="http://schemas.openxmlformats.org/markup-compatibility/2006">
      <mc:Choice Requires="x14">
        <oleObject progId="IDBS_XLfitContainer.XFCObjectRepository" shapeId="11481" r:id="rId55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1" r:id="rId555"/>
      </mc:Fallback>
    </mc:AlternateContent>
    <mc:AlternateContent xmlns:mc="http://schemas.openxmlformats.org/markup-compatibility/2006">
      <mc:Choice Requires="x14">
        <oleObject progId="IDBS_XLfitContainer.XFCObjectRepository" shapeId="11482" r:id="rId55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2" r:id="rId556"/>
      </mc:Fallback>
    </mc:AlternateContent>
    <mc:AlternateContent xmlns:mc="http://schemas.openxmlformats.org/markup-compatibility/2006">
      <mc:Choice Requires="x14">
        <oleObject progId="IDBS_XLfitContainer.XFCObjectRepository" shapeId="11483" r:id="rId55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3" r:id="rId557"/>
      </mc:Fallback>
    </mc:AlternateContent>
    <mc:AlternateContent xmlns:mc="http://schemas.openxmlformats.org/markup-compatibility/2006">
      <mc:Choice Requires="x14">
        <oleObject progId="IDBS_XLfitContainer.XFCObjectRepository" shapeId="11484" r:id="rId55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4" r:id="rId558"/>
      </mc:Fallback>
    </mc:AlternateContent>
    <mc:AlternateContent xmlns:mc="http://schemas.openxmlformats.org/markup-compatibility/2006">
      <mc:Choice Requires="x14">
        <oleObject progId="IDBS_XLfitContainer.XFCObjectRepository" shapeId="11485" r:id="rId55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5" r:id="rId559"/>
      </mc:Fallback>
    </mc:AlternateContent>
    <mc:AlternateContent xmlns:mc="http://schemas.openxmlformats.org/markup-compatibility/2006">
      <mc:Choice Requires="x14">
        <oleObject progId="IDBS_XLfitContainer.XFCObjectRepository" shapeId="11486" r:id="rId560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6" r:id="rId560"/>
      </mc:Fallback>
    </mc:AlternateContent>
    <mc:AlternateContent xmlns:mc="http://schemas.openxmlformats.org/markup-compatibility/2006">
      <mc:Choice Requires="x14">
        <oleObject progId="IDBS_XLfitContainer.XFCObjectRepository" shapeId="11487" r:id="rId561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7" r:id="rId561"/>
      </mc:Fallback>
    </mc:AlternateContent>
    <mc:AlternateContent xmlns:mc="http://schemas.openxmlformats.org/markup-compatibility/2006">
      <mc:Choice Requires="x14">
        <oleObject progId="IDBS_XLfitContainer.XFCObjectRepository" shapeId="11488" r:id="rId562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8" r:id="rId562"/>
      </mc:Fallback>
    </mc:AlternateContent>
    <mc:AlternateContent xmlns:mc="http://schemas.openxmlformats.org/markup-compatibility/2006">
      <mc:Choice Requires="x14">
        <oleObject progId="IDBS_XLfitContainer.XFCObjectRepository" shapeId="11489" r:id="rId56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9" r:id="rId563"/>
      </mc:Fallback>
    </mc:AlternateContent>
    <mc:AlternateContent xmlns:mc="http://schemas.openxmlformats.org/markup-compatibility/2006">
      <mc:Choice Requires="x14">
        <oleObject progId="IDBS_XLfitContainer.XFCObjectRepository" shapeId="11490" r:id="rId564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0" r:id="rId564"/>
      </mc:Fallback>
    </mc:AlternateContent>
    <mc:AlternateContent xmlns:mc="http://schemas.openxmlformats.org/markup-compatibility/2006">
      <mc:Choice Requires="x14">
        <oleObject progId="IDBS_XLfitContainer.XFCObjectRepository" shapeId="11491" r:id="rId56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1" r:id="rId565"/>
      </mc:Fallback>
    </mc:AlternateContent>
    <mc:AlternateContent xmlns:mc="http://schemas.openxmlformats.org/markup-compatibility/2006">
      <mc:Choice Requires="x14">
        <oleObject progId="IDBS_XLfitContainer.XFCObjectRepository" shapeId="11492" r:id="rId566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2" r:id="rId566"/>
      </mc:Fallback>
    </mc:AlternateContent>
    <mc:AlternateContent xmlns:mc="http://schemas.openxmlformats.org/markup-compatibility/2006">
      <mc:Choice Requires="x14">
        <oleObject progId="IDBS_XLfitContainer.XFCObjectRepository" shapeId="11493" r:id="rId567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3" r:id="rId567"/>
      </mc:Fallback>
    </mc:AlternateContent>
    <mc:AlternateContent xmlns:mc="http://schemas.openxmlformats.org/markup-compatibility/2006">
      <mc:Choice Requires="x14">
        <oleObject progId="IDBS_XLfitContainer.XFCObjectRepository" shapeId="11494" r:id="rId568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4" r:id="rId568"/>
      </mc:Fallback>
    </mc:AlternateContent>
    <mc:AlternateContent xmlns:mc="http://schemas.openxmlformats.org/markup-compatibility/2006">
      <mc:Choice Requires="x14">
        <oleObject progId="IDBS_XLfitContainer.XFCObjectRepository" shapeId="11495" r:id="rId569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5" r:id="rId569"/>
      </mc:Fallback>
    </mc:AlternateContent>
    <mc:AlternateContent xmlns:mc="http://schemas.openxmlformats.org/markup-compatibility/2006">
      <mc:Choice Requires="x14">
        <oleObject progId="IDBS_XLfitContainer.XFCObjectRepository" shapeId="11496" r:id="rId570">
          <objectPr defaultSize="0" r:id="rId57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6" r:id="rId570"/>
      </mc:Fallback>
    </mc:AlternateContent>
    <mc:AlternateContent xmlns:mc="http://schemas.openxmlformats.org/markup-compatibility/2006">
      <mc:Choice Requires="x14">
        <oleObject progId="IDBS_XLfitContainer.XFCObjectRepository" shapeId="11497" r:id="rId57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7" r:id="rId572"/>
      </mc:Fallback>
    </mc:AlternateContent>
    <mc:AlternateContent xmlns:mc="http://schemas.openxmlformats.org/markup-compatibility/2006">
      <mc:Choice Requires="x14">
        <oleObject progId="IDBS_XLfitContainer.XFCObjectRepository" shapeId="11498" r:id="rId573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8" r:id="rId573"/>
      </mc:Fallback>
    </mc:AlternateContent>
    <mc:AlternateContent xmlns:mc="http://schemas.openxmlformats.org/markup-compatibility/2006">
      <mc:Choice Requires="x14">
        <oleObject progId="IDBS_XLfitContainer.XFCObjectRepository" shapeId="11499" r:id="rId57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9" r:id="rId574"/>
      </mc:Fallback>
    </mc:AlternateContent>
    <mc:AlternateContent xmlns:mc="http://schemas.openxmlformats.org/markup-compatibility/2006">
      <mc:Choice Requires="x14">
        <oleObject progId="IDBS_XLfitContainer.XFCObjectRepository" shapeId="11500" r:id="rId575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0" r:id="rId575"/>
      </mc:Fallback>
    </mc:AlternateContent>
    <mc:AlternateContent xmlns:mc="http://schemas.openxmlformats.org/markup-compatibility/2006">
      <mc:Choice Requires="x14">
        <oleObject progId="IDBS_XLfitContainer.XFCObjectRepository" shapeId="11501" r:id="rId57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1" r:id="rId576"/>
      </mc:Fallback>
    </mc:AlternateContent>
    <mc:AlternateContent xmlns:mc="http://schemas.openxmlformats.org/markup-compatibility/2006">
      <mc:Choice Requires="x14">
        <oleObject progId="IDBS_XLfitContainer.XFCObjectRepository" shapeId="11502" r:id="rId57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2" r:id="rId577"/>
      </mc:Fallback>
    </mc:AlternateContent>
    <mc:AlternateContent xmlns:mc="http://schemas.openxmlformats.org/markup-compatibility/2006">
      <mc:Choice Requires="x14">
        <oleObject progId="IDBS_XLfitContainer.XFCObjectRepository" shapeId="11503" r:id="rId57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3" r:id="rId578"/>
      </mc:Fallback>
    </mc:AlternateContent>
    <mc:AlternateContent xmlns:mc="http://schemas.openxmlformats.org/markup-compatibility/2006">
      <mc:Choice Requires="x14">
        <oleObject progId="IDBS_XLfitContainer.XFCObjectRepository" shapeId="11504" r:id="rId57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4" r:id="rId579"/>
      </mc:Fallback>
    </mc:AlternateContent>
    <mc:AlternateContent xmlns:mc="http://schemas.openxmlformats.org/markup-compatibility/2006">
      <mc:Choice Requires="x14">
        <oleObject progId="IDBS_XLfitContainer.XFCObjectRepository" shapeId="11505" r:id="rId58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5" r:id="rId580"/>
      </mc:Fallback>
    </mc:AlternateContent>
    <mc:AlternateContent xmlns:mc="http://schemas.openxmlformats.org/markup-compatibility/2006">
      <mc:Choice Requires="x14">
        <oleObject progId="IDBS_XLfitContainer.XFCObjectRepository" shapeId="11506" r:id="rId58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6" r:id="rId581"/>
      </mc:Fallback>
    </mc:AlternateContent>
    <mc:AlternateContent xmlns:mc="http://schemas.openxmlformats.org/markup-compatibility/2006">
      <mc:Choice Requires="x14">
        <oleObject progId="IDBS_XLfitContainer.XFCObjectRepository" shapeId="11507" r:id="rId582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7" r:id="rId582"/>
      </mc:Fallback>
    </mc:AlternateContent>
    <mc:AlternateContent xmlns:mc="http://schemas.openxmlformats.org/markup-compatibility/2006">
      <mc:Choice Requires="x14">
        <oleObject progId="IDBS_XLfitContainer.XFCObjectRepository" shapeId="11508" r:id="rId583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8" r:id="rId583"/>
      </mc:Fallback>
    </mc:AlternateContent>
    <mc:AlternateContent xmlns:mc="http://schemas.openxmlformats.org/markup-compatibility/2006">
      <mc:Choice Requires="x14">
        <oleObject progId="IDBS_XLfitContainer.XFCObjectRepository" shapeId="11509" r:id="rId584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9" r:id="rId584"/>
      </mc:Fallback>
    </mc:AlternateContent>
    <mc:AlternateContent xmlns:mc="http://schemas.openxmlformats.org/markup-compatibility/2006">
      <mc:Choice Requires="x14">
        <oleObject progId="IDBS_XLfitContainer.XFCObjectRepository" shapeId="11510" r:id="rId585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0" r:id="rId585"/>
      </mc:Fallback>
    </mc:AlternateContent>
    <mc:AlternateContent xmlns:mc="http://schemas.openxmlformats.org/markup-compatibility/2006">
      <mc:Choice Requires="x14">
        <oleObject progId="IDBS_XLfitContainer.XFCObjectRepository" shapeId="11511" r:id="rId586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1" r:id="rId586"/>
      </mc:Fallback>
    </mc:AlternateContent>
    <mc:AlternateContent xmlns:mc="http://schemas.openxmlformats.org/markup-compatibility/2006">
      <mc:Choice Requires="x14">
        <oleObject progId="IDBS_XLfitContainer.XFCObjectRepository" shapeId="11512" r:id="rId587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2" r:id="rId587"/>
      </mc:Fallback>
    </mc:AlternateContent>
    <mc:AlternateContent xmlns:mc="http://schemas.openxmlformats.org/markup-compatibility/2006">
      <mc:Choice Requires="x14">
        <oleObject progId="IDBS_XLfitContainer.XFCObjectRepository" shapeId="11513" r:id="rId588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3" r:id="rId588"/>
      </mc:Fallback>
    </mc:AlternateContent>
    <mc:AlternateContent xmlns:mc="http://schemas.openxmlformats.org/markup-compatibility/2006">
      <mc:Choice Requires="x14">
        <oleObject progId="IDBS_XLfitContainer.XFCObjectRepository" shapeId="11514" r:id="rId589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4" r:id="rId589"/>
      </mc:Fallback>
    </mc:AlternateContent>
    <mc:AlternateContent xmlns:mc="http://schemas.openxmlformats.org/markup-compatibility/2006">
      <mc:Choice Requires="x14">
        <oleObject progId="IDBS_XLfitContainer.XFCObjectRepository" shapeId="11515" r:id="rId59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5" r:id="rId590"/>
      </mc:Fallback>
    </mc:AlternateContent>
    <mc:AlternateContent xmlns:mc="http://schemas.openxmlformats.org/markup-compatibility/2006">
      <mc:Choice Requires="x14">
        <oleObject progId="IDBS_XLfitContainer.XFCObjectRepository" shapeId="11516" r:id="rId591">
          <objectPr defaultSize="0" r:id="rId1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6" r:id="rId591"/>
      </mc:Fallback>
    </mc:AlternateContent>
    <mc:AlternateContent xmlns:mc="http://schemas.openxmlformats.org/markup-compatibility/2006">
      <mc:Choice Requires="x14">
        <oleObject progId="IDBS_XLfitContainer.XFCObjectRepository" shapeId="11517" r:id="rId592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7" r:id="rId592"/>
      </mc:Fallback>
    </mc:AlternateContent>
    <mc:AlternateContent xmlns:mc="http://schemas.openxmlformats.org/markup-compatibility/2006">
      <mc:Choice Requires="x14">
        <oleObject progId="IDBS_XLfitContainer.XFCObjectRepository" shapeId="11518" r:id="rId593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8" r:id="rId593"/>
      </mc:Fallback>
    </mc:AlternateContent>
    <mc:AlternateContent xmlns:mc="http://schemas.openxmlformats.org/markup-compatibility/2006">
      <mc:Choice Requires="x14">
        <oleObject progId="IDBS_XLfitContainer.XFCObjectRepository" shapeId="11519" r:id="rId594">
          <objectPr defaultSize="0" r:id="rId163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9" r:id="rId594"/>
      </mc:Fallback>
    </mc:AlternateContent>
    <mc:AlternateContent xmlns:mc="http://schemas.openxmlformats.org/markup-compatibility/2006">
      <mc:Choice Requires="x14">
        <oleObject progId="IDBS_XLfitContainer.XFCObjectRepository" shapeId="11520" r:id="rId595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0" r:id="rId595"/>
      </mc:Fallback>
    </mc:AlternateContent>
    <mc:AlternateContent xmlns:mc="http://schemas.openxmlformats.org/markup-compatibility/2006">
      <mc:Choice Requires="x14">
        <oleObject progId="IDBS_XLfitContainer.XFCObjectRepository" shapeId="11521" r:id="rId596">
          <objectPr defaultSize="0" r:id="rId168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1" r:id="rId596"/>
      </mc:Fallback>
    </mc:AlternateContent>
    <mc:AlternateContent xmlns:mc="http://schemas.openxmlformats.org/markup-compatibility/2006">
      <mc:Choice Requires="x14">
        <oleObject progId="IDBS_XLfitContainer.XFCObjectRepository" shapeId="11522" r:id="rId597">
          <objectPr defaultSize="0" r:id="rId1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2" r:id="rId597"/>
      </mc:Fallback>
    </mc:AlternateContent>
    <mc:AlternateContent xmlns:mc="http://schemas.openxmlformats.org/markup-compatibility/2006">
      <mc:Choice Requires="x14">
        <oleObject progId="IDBS_XLfitContainer.XFCObjectRepository" shapeId="11523" r:id="rId598">
          <objectPr defaultSize="0" r:id="rId163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3" r:id="rId598"/>
      </mc:Fallback>
    </mc:AlternateContent>
    <mc:AlternateContent xmlns:mc="http://schemas.openxmlformats.org/markup-compatibility/2006">
      <mc:Choice Requires="x14">
        <oleObject progId="IDBS_XLfitContainer.XFCObjectRepository" shapeId="11524" r:id="rId599">
          <objectPr defaultSize="0" r:id="rId165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4" r:id="rId599"/>
      </mc:Fallback>
    </mc:AlternateContent>
    <mc:AlternateContent xmlns:mc="http://schemas.openxmlformats.org/markup-compatibility/2006">
      <mc:Choice Requires="x14">
        <oleObject progId="IDBS_XLfitContainer.XFCObjectRepository" shapeId="11525" r:id="rId600">
          <objectPr defaultSize="0" r:id="rId163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5" r:id="rId600"/>
      </mc:Fallback>
    </mc:AlternateContent>
    <mc:AlternateContent xmlns:mc="http://schemas.openxmlformats.org/markup-compatibility/2006">
      <mc:Choice Requires="x14">
        <oleObject progId="IDBS_XLfitContainer.XFCObjectRepository" shapeId="11526" r:id="rId601">
          <objectPr defaultSize="0" r:id="rId163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6" r:id="rId601"/>
      </mc:Fallback>
    </mc:AlternateContent>
    <mc:AlternateContent xmlns:mc="http://schemas.openxmlformats.org/markup-compatibility/2006">
      <mc:Choice Requires="x14">
        <oleObject progId="IDBS_XLfitContainer.XFCObjectRepository" shapeId="11527" r:id="rId602">
          <objectPr defaultSize="0" r:id="rId168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7" r:id="rId602"/>
      </mc:Fallback>
    </mc:AlternateContent>
    <mc:AlternateContent xmlns:mc="http://schemas.openxmlformats.org/markup-compatibility/2006">
      <mc:Choice Requires="x14">
        <oleObject progId="IDBS_XLfitContainer.XFCObjectRepository" shapeId="11528" r:id="rId603">
          <objectPr defaultSize="0" r:id="rId163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8" r:id="rId603"/>
      </mc:Fallback>
    </mc:AlternateContent>
    <mc:AlternateContent xmlns:mc="http://schemas.openxmlformats.org/markup-compatibility/2006">
      <mc:Choice Requires="x14">
        <oleObject progId="IDBS_XLfitContainer.XFCObjectRepository" shapeId="11529" r:id="rId604">
          <objectPr defaultSize="0" autoPict="0" r:id="rId163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29" r:id="rId604"/>
      </mc:Fallback>
    </mc:AlternateContent>
    <mc:AlternateContent xmlns:mc="http://schemas.openxmlformats.org/markup-compatibility/2006">
      <mc:Choice Requires="x14">
        <oleObject progId="IDBS_XLfitContainer.XFCObjectRepository" shapeId="11530" r:id="rId605">
          <objectPr defaultSize="0" autoPict="0" r:id="rId163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0" r:id="rId605"/>
      </mc:Fallback>
    </mc:AlternateContent>
    <mc:AlternateContent xmlns:mc="http://schemas.openxmlformats.org/markup-compatibility/2006">
      <mc:Choice Requires="x14">
        <oleObject progId="IDBS_XLfitContainer.XFCObjectRepository" shapeId="11531" r:id="rId606">
          <objectPr defaultSize="0" autoPict="0" r:id="rId163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1" r:id="rId606"/>
      </mc:Fallback>
    </mc:AlternateContent>
    <mc:AlternateContent xmlns:mc="http://schemas.openxmlformats.org/markup-compatibility/2006">
      <mc:Choice Requires="x14">
        <oleObject progId="IDBS_XLfitContainer.XFCObjectRepository" shapeId="11536" r:id="rId607">
          <objectPr defaultSize="0" autoPict="0" r:id="rId16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6" r:id="rId607"/>
      </mc:Fallback>
    </mc:AlternateContent>
    <mc:AlternateContent xmlns:mc="http://schemas.openxmlformats.org/markup-compatibility/2006">
      <mc:Choice Requires="x14">
        <oleObject progId="IDBS_XLfitContainer.XFCObjectRepository" shapeId="11537" r:id="rId608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7" r:id="rId608"/>
      </mc:Fallback>
    </mc:AlternateContent>
    <mc:AlternateContent xmlns:mc="http://schemas.openxmlformats.org/markup-compatibility/2006">
      <mc:Choice Requires="x14">
        <oleObject progId="IDBS_XLfitContainer.XFCObjectRepository" shapeId="11538" r:id="rId609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38" r:id="rId609"/>
      </mc:Fallback>
    </mc:AlternateContent>
    <mc:AlternateContent xmlns:mc="http://schemas.openxmlformats.org/markup-compatibility/2006">
      <mc:Choice Requires="x14">
        <oleObject progId="IDBS_XLfitContainer.XFCObjectRepository" shapeId="11539" r:id="rId610">
          <objectPr defaultSize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39" r:id="rId610"/>
      </mc:Fallback>
    </mc:AlternateContent>
    <mc:AlternateContent xmlns:mc="http://schemas.openxmlformats.org/markup-compatibility/2006">
      <mc:Choice Requires="x14">
        <oleObject progId="IDBS_XLfitContainer.XFCObjectRepository" shapeId="11540" r:id="rId611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40" r:id="rId611"/>
      </mc:Fallback>
    </mc:AlternateContent>
    <mc:AlternateContent xmlns:mc="http://schemas.openxmlformats.org/markup-compatibility/2006">
      <mc:Choice Requires="x14">
        <oleObject progId="IDBS_XLfitContainer.XFCObjectRepository" shapeId="11541" r:id="rId612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41" r:id="rId612"/>
      </mc:Fallback>
    </mc:AlternateContent>
    <mc:AlternateContent xmlns:mc="http://schemas.openxmlformats.org/markup-compatibility/2006">
      <mc:Choice Requires="x14">
        <oleObject progId="IDBS_XLfitContainer.XFCObjectRepository" shapeId="11542" r:id="rId613">
          <objectPr defaultSize="0" autoPict="0" r:id="rId16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42" r:id="rId613"/>
      </mc:Fallback>
    </mc:AlternateContent>
    <mc:AlternateContent xmlns:mc="http://schemas.openxmlformats.org/markup-compatibility/2006">
      <mc:Choice Requires="x14">
        <oleObject progId="IDBS_XLfitContainer.XFCObjectRepository" shapeId="11544" r:id="rId614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4" r:id="rId614"/>
      </mc:Fallback>
    </mc:AlternateContent>
    <mc:AlternateContent xmlns:mc="http://schemas.openxmlformats.org/markup-compatibility/2006">
      <mc:Choice Requires="x14">
        <oleObject progId="IDBS_XLfitContainer.XFCObjectRepository" shapeId="11545" r:id="rId615">
          <objectPr defaultSize="0" autoPict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5" r:id="rId615"/>
      </mc:Fallback>
    </mc:AlternateContent>
    <mc:AlternateContent xmlns:mc="http://schemas.openxmlformats.org/markup-compatibility/2006">
      <mc:Choice Requires="x14">
        <oleObject progId="IDBS_XLfitContainer.XFCObjectRepository" shapeId="11546" r:id="rId616">
          <objectPr defaultSize="0" autoPict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6" r:id="rId616"/>
      </mc:Fallback>
    </mc:AlternateContent>
    <mc:AlternateContent xmlns:mc="http://schemas.openxmlformats.org/markup-compatibility/2006">
      <mc:Choice Requires="x14">
        <oleObject progId="IDBS_XLfitContainer.XFCObjectRepository" shapeId="11547" r:id="rId617">
          <objectPr defaultSize="0" autoPict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7" r:id="rId617"/>
      </mc:Fallback>
    </mc:AlternateContent>
    <mc:AlternateContent xmlns:mc="http://schemas.openxmlformats.org/markup-compatibility/2006">
      <mc:Choice Requires="x14">
        <oleObject progId="IDBS_XLfitContainer.XFCObjectRepository" shapeId="11548" r:id="rId618">
          <objectPr defaultSize="0" autoPict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8" r:id="rId618"/>
      </mc:Fallback>
    </mc:AlternateContent>
    <mc:AlternateContent xmlns:mc="http://schemas.openxmlformats.org/markup-compatibility/2006">
      <mc:Choice Requires="x14">
        <oleObject progId="IDBS_XLfitContainer.XFCObjectRepository" shapeId="11549" r:id="rId619">
          <objectPr defaultSize="0" autoPict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9" r:id="rId619"/>
      </mc:Fallback>
    </mc:AlternateContent>
    <mc:AlternateContent xmlns:mc="http://schemas.openxmlformats.org/markup-compatibility/2006">
      <mc:Choice Requires="x14">
        <oleObject progId="IDBS_XLfitContainer.XFCObjectRepository" shapeId="11550" r:id="rId620">
          <objectPr defaultSize="0" r:id="rId163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0" r:id="rId620"/>
      </mc:Fallback>
    </mc:AlternateContent>
    <mc:AlternateContent xmlns:mc="http://schemas.openxmlformats.org/markup-compatibility/2006">
      <mc:Choice Requires="x14">
        <oleObject progId="IDBS_XLfitContainer.XFCObjectRepository" shapeId="11551" r:id="rId621">
          <objectPr defaultSize="0" r:id="rId163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1" r:id="rId621"/>
      </mc:Fallback>
    </mc:AlternateContent>
    <mc:AlternateContent xmlns:mc="http://schemas.openxmlformats.org/markup-compatibility/2006">
      <mc:Choice Requires="x14">
        <oleObject progId="IDBS_XLfitContainer.XFCObjectRepository" shapeId="11552" r:id="rId622">
          <objectPr defaultSize="0" r:id="rId571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2" r:id="rId622"/>
      </mc:Fallback>
    </mc:AlternateContent>
    <mc:AlternateContent xmlns:mc="http://schemas.openxmlformats.org/markup-compatibility/2006">
      <mc:Choice Requires="x14">
        <oleObject progId="IDBS_MathIQ.Chart2DObj" shapeId="11560" r:id="rId623">
          <objectPr locked="0" defaultSize="0" autoLine="0" autoPict="0" r:id="rId624">
            <anchor moveWithCells="1">
              <from>
                <xdr:col>10</xdr:col>
                <xdr:colOff>47625</xdr:colOff>
                <xdr:row>133</xdr:row>
                <xdr:rowOff>223838</xdr:rowOff>
              </from>
              <to>
                <xdr:col>13</xdr:col>
                <xdr:colOff>809625</xdr:colOff>
                <xdr:row>146</xdr:row>
                <xdr:rowOff>33338</xdr:rowOff>
              </to>
            </anchor>
          </objectPr>
        </oleObject>
      </mc:Choice>
      <mc:Fallback>
        <oleObject progId="IDBS_MathIQ.Chart2DObj" shapeId="11560" r:id="rId62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3A6-EAB6-4501-9DEF-784D8506D6B9}">
  <dimension ref="A3:Y30"/>
  <sheetViews>
    <sheetView workbookViewId="0">
      <selection activeCell="K38" sqref="K38"/>
    </sheetView>
  </sheetViews>
  <sheetFormatPr defaultColWidth="9" defaultRowHeight="13.5" x14ac:dyDescent="0.3"/>
  <cols>
    <col min="1" max="1" width="4.1328125" style="140" customWidth="1"/>
    <col min="2" max="16384" width="9" style="140"/>
  </cols>
  <sheetData>
    <row r="3" spans="1:25" x14ac:dyDescent="0.3">
      <c r="A3" s="139" t="s">
        <v>182</v>
      </c>
    </row>
    <row r="4" spans="1:25" x14ac:dyDescent="0.3">
      <c r="A4" s="139" t="s">
        <v>183</v>
      </c>
    </row>
    <row r="5" spans="1:25" x14ac:dyDescent="0.3">
      <c r="A5" s="139" t="s">
        <v>218</v>
      </c>
    </row>
    <row r="6" spans="1:25" x14ac:dyDescent="0.3">
      <c r="A6" s="139" t="s">
        <v>184</v>
      </c>
    </row>
    <row r="7" spans="1:25" x14ac:dyDescent="0.3">
      <c r="A7" s="139" t="s">
        <v>219</v>
      </c>
    </row>
    <row r="8" spans="1:25" x14ac:dyDescent="0.3">
      <c r="A8" s="139" t="s">
        <v>220</v>
      </c>
    </row>
    <row r="9" spans="1:25" x14ac:dyDescent="0.3">
      <c r="A9" s="139" t="s">
        <v>185</v>
      </c>
    </row>
    <row r="13" spans="1:25" x14ac:dyDescent="0.3">
      <c r="B13" s="140" t="s">
        <v>186</v>
      </c>
    </row>
    <row r="14" spans="1:25" x14ac:dyDescent="0.3">
      <c r="B14" s="141">
        <v>1</v>
      </c>
      <c r="C14" s="141">
        <v>2</v>
      </c>
      <c r="D14" s="141">
        <v>3</v>
      </c>
      <c r="E14" s="141">
        <v>4</v>
      </c>
      <c r="F14" s="141">
        <v>5</v>
      </c>
      <c r="G14" s="141">
        <v>6</v>
      </c>
      <c r="H14" s="141">
        <v>7</v>
      </c>
      <c r="I14" s="141">
        <v>8</v>
      </c>
      <c r="J14" s="141">
        <v>9</v>
      </c>
      <c r="K14" s="141">
        <v>10</v>
      </c>
      <c r="L14" s="141">
        <v>11</v>
      </c>
      <c r="M14" s="141">
        <v>12</v>
      </c>
      <c r="N14" s="141">
        <v>13</v>
      </c>
      <c r="O14" s="141">
        <v>14</v>
      </c>
      <c r="P14" s="141">
        <v>15</v>
      </c>
      <c r="Q14" s="141">
        <v>16</v>
      </c>
      <c r="R14" s="141">
        <v>17</v>
      </c>
      <c r="S14" s="141">
        <v>18</v>
      </c>
      <c r="T14" s="141">
        <v>19</v>
      </c>
      <c r="U14" s="141">
        <v>20</v>
      </c>
      <c r="V14" s="141">
        <v>21</v>
      </c>
      <c r="W14" s="141">
        <v>22</v>
      </c>
      <c r="X14" s="141">
        <v>23</v>
      </c>
      <c r="Y14" s="141">
        <v>24</v>
      </c>
    </row>
    <row r="15" spans="1:25" x14ac:dyDescent="0.3">
      <c r="A15" s="141" t="s">
        <v>187</v>
      </c>
      <c r="B15" s="142">
        <v>4712</v>
      </c>
      <c r="C15" s="143">
        <v>5443</v>
      </c>
      <c r="D15" s="143">
        <v>7030</v>
      </c>
      <c r="E15" s="143">
        <v>9849</v>
      </c>
      <c r="F15" s="143">
        <v>12861</v>
      </c>
      <c r="G15" s="143">
        <v>21328</v>
      </c>
      <c r="H15" s="143">
        <v>37237</v>
      </c>
      <c r="I15" s="143">
        <v>49370</v>
      </c>
      <c r="J15" s="143">
        <v>58978</v>
      </c>
      <c r="K15" s="143">
        <v>24828</v>
      </c>
      <c r="L15" s="143">
        <v>64723</v>
      </c>
      <c r="M15" s="143">
        <v>61917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4"/>
    </row>
    <row r="16" spans="1:25" x14ac:dyDescent="0.3">
      <c r="A16" s="141" t="s">
        <v>188</v>
      </c>
      <c r="B16" s="145">
        <v>4854</v>
      </c>
      <c r="C16" s="146">
        <v>5494</v>
      </c>
      <c r="D16" s="146">
        <v>7432</v>
      </c>
      <c r="E16" s="146">
        <v>9852</v>
      </c>
      <c r="F16" s="146">
        <v>13155</v>
      </c>
      <c r="G16" s="146">
        <v>20955</v>
      </c>
      <c r="H16" s="146">
        <v>36078</v>
      </c>
      <c r="I16" s="146">
        <v>52362</v>
      </c>
      <c r="J16" s="146">
        <v>61943</v>
      </c>
      <c r="K16" s="146">
        <v>64748</v>
      </c>
      <c r="L16" s="146">
        <v>67402</v>
      </c>
      <c r="M16" s="146">
        <v>62961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7"/>
    </row>
    <row r="17" spans="1:25" x14ac:dyDescent="0.3">
      <c r="A17" s="141" t="s">
        <v>189</v>
      </c>
      <c r="B17" s="145">
        <v>4776</v>
      </c>
      <c r="C17" s="146">
        <v>12753</v>
      </c>
      <c r="D17" s="146">
        <v>12716</v>
      </c>
      <c r="E17" s="146">
        <v>19110</v>
      </c>
      <c r="F17" s="146">
        <v>32550</v>
      </c>
      <c r="G17" s="146">
        <v>48799</v>
      </c>
      <c r="H17" s="146">
        <v>55075</v>
      </c>
      <c r="I17" s="146">
        <v>61352</v>
      </c>
      <c r="J17" s="146">
        <v>60832</v>
      </c>
      <c r="K17" s="146">
        <v>67215</v>
      </c>
      <c r="L17" s="146">
        <v>66256</v>
      </c>
      <c r="M17" s="146">
        <v>59365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7"/>
    </row>
    <row r="18" spans="1:25" x14ac:dyDescent="0.3">
      <c r="A18" s="141" t="s">
        <v>190</v>
      </c>
      <c r="B18" s="145">
        <v>4972</v>
      </c>
      <c r="C18" s="146">
        <v>13199</v>
      </c>
      <c r="D18" s="146">
        <v>12993</v>
      </c>
      <c r="E18" s="146">
        <v>20665</v>
      </c>
      <c r="F18" s="146">
        <v>33423</v>
      </c>
      <c r="G18" s="146">
        <v>49067</v>
      </c>
      <c r="H18" s="146">
        <v>61189</v>
      </c>
      <c r="I18" s="146">
        <v>65182</v>
      </c>
      <c r="J18" s="146">
        <v>62585</v>
      </c>
      <c r="K18" s="146">
        <v>63226</v>
      </c>
      <c r="L18" s="146">
        <v>66662</v>
      </c>
      <c r="M18" s="146">
        <v>63236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7"/>
    </row>
    <row r="19" spans="1:25" x14ac:dyDescent="0.3">
      <c r="A19" s="141" t="s">
        <v>191</v>
      </c>
      <c r="B19" s="145">
        <v>4852</v>
      </c>
      <c r="C19" s="146">
        <v>13750</v>
      </c>
      <c r="D19" s="146">
        <v>24710</v>
      </c>
      <c r="E19" s="146">
        <v>40471</v>
      </c>
      <c r="F19" s="146">
        <v>53626</v>
      </c>
      <c r="G19" s="146">
        <v>64082</v>
      </c>
      <c r="H19" s="146">
        <v>63882</v>
      </c>
      <c r="I19" s="146">
        <v>62374</v>
      </c>
      <c r="J19" s="146">
        <v>64851</v>
      </c>
      <c r="K19" s="146">
        <v>65842</v>
      </c>
      <c r="L19" s="146">
        <v>65863</v>
      </c>
      <c r="M19" s="146">
        <v>62075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x14ac:dyDescent="0.3">
      <c r="A20" s="141" t="s">
        <v>192</v>
      </c>
      <c r="B20" s="145">
        <v>4839</v>
      </c>
      <c r="C20" s="146">
        <v>14208</v>
      </c>
      <c r="D20" s="146">
        <v>25394</v>
      </c>
      <c r="E20" s="146">
        <v>43828</v>
      </c>
      <c r="F20" s="146">
        <v>50943</v>
      </c>
      <c r="G20" s="146">
        <v>60651</v>
      </c>
      <c r="H20" s="146">
        <v>60580</v>
      </c>
      <c r="I20" s="146">
        <v>65985</v>
      </c>
      <c r="J20" s="146">
        <v>67612</v>
      </c>
      <c r="K20" s="146">
        <v>67840</v>
      </c>
      <c r="L20" s="146">
        <v>69944</v>
      </c>
      <c r="M20" s="146">
        <v>64076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x14ac:dyDescent="0.3">
      <c r="A21" s="141" t="s">
        <v>193</v>
      </c>
      <c r="B21" s="145">
        <v>4706</v>
      </c>
      <c r="C21" s="146">
        <v>6974</v>
      </c>
      <c r="D21" s="146">
        <v>9181</v>
      </c>
      <c r="E21" s="146">
        <v>11835</v>
      </c>
      <c r="F21" s="146">
        <v>18596</v>
      </c>
      <c r="G21" s="146">
        <v>33083</v>
      </c>
      <c r="H21" s="146">
        <v>4911</v>
      </c>
      <c r="I21" s="146">
        <v>60828</v>
      </c>
      <c r="J21" s="146">
        <v>68779</v>
      </c>
      <c r="K21" s="146">
        <v>68733</v>
      </c>
      <c r="L21" s="146">
        <v>69292</v>
      </c>
      <c r="M21" s="146">
        <v>63540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x14ac:dyDescent="0.3">
      <c r="A22" s="141" t="s">
        <v>194</v>
      </c>
      <c r="B22" s="145">
        <v>4849</v>
      </c>
      <c r="C22" s="146">
        <v>6951</v>
      </c>
      <c r="D22" s="146">
        <v>8896</v>
      </c>
      <c r="E22" s="146">
        <v>11417</v>
      </c>
      <c r="F22" s="146">
        <v>19142</v>
      </c>
      <c r="G22" s="146">
        <v>32252</v>
      </c>
      <c r="H22" s="146">
        <v>49583</v>
      </c>
      <c r="I22" s="146">
        <v>5018</v>
      </c>
      <c r="J22" s="146">
        <v>61951</v>
      </c>
      <c r="K22" s="146">
        <v>67170</v>
      </c>
      <c r="L22" s="146">
        <v>68036</v>
      </c>
      <c r="M22" s="146">
        <v>62646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7"/>
    </row>
    <row r="23" spans="1:25" x14ac:dyDescent="0.3">
      <c r="A23" s="141" t="s">
        <v>195</v>
      </c>
      <c r="B23" s="145">
        <v>4840</v>
      </c>
      <c r="C23" s="146">
        <v>15370</v>
      </c>
      <c r="D23" s="146">
        <v>34684</v>
      </c>
      <c r="E23" s="146">
        <v>23876</v>
      </c>
      <c r="F23" s="146">
        <v>30070</v>
      </c>
      <c r="G23" s="146">
        <v>46866</v>
      </c>
      <c r="H23" s="146">
        <v>53000</v>
      </c>
      <c r="I23" s="146">
        <v>61351</v>
      </c>
      <c r="J23" s="146">
        <v>67440</v>
      </c>
      <c r="K23" s="146">
        <v>5008</v>
      </c>
      <c r="L23" s="146">
        <v>69593</v>
      </c>
      <c r="M23" s="146">
        <v>59393</v>
      </c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7"/>
    </row>
    <row r="24" spans="1:25" x14ac:dyDescent="0.3">
      <c r="A24" s="141" t="s">
        <v>196</v>
      </c>
      <c r="B24" s="145">
        <v>5173</v>
      </c>
      <c r="C24" s="146">
        <v>17457</v>
      </c>
      <c r="D24" s="146">
        <v>35293</v>
      </c>
      <c r="E24" s="146">
        <v>21418</v>
      </c>
      <c r="F24" s="146">
        <v>27398</v>
      </c>
      <c r="G24" s="146">
        <v>45802</v>
      </c>
      <c r="H24" s="146">
        <v>5071</v>
      </c>
      <c r="I24" s="146">
        <v>64058</v>
      </c>
      <c r="J24" s="146">
        <v>68138</v>
      </c>
      <c r="K24" s="146">
        <v>4984</v>
      </c>
      <c r="L24" s="146">
        <v>70549</v>
      </c>
      <c r="M24" s="146">
        <v>62755</v>
      </c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7"/>
    </row>
    <row r="25" spans="1:25" x14ac:dyDescent="0.3">
      <c r="A25" s="141" t="s">
        <v>197</v>
      </c>
      <c r="B25" s="145">
        <v>5118</v>
      </c>
      <c r="C25" s="146">
        <v>7380</v>
      </c>
      <c r="D25" s="146">
        <v>9744</v>
      </c>
      <c r="E25" s="146">
        <v>12404</v>
      </c>
      <c r="F25" s="146">
        <v>19448</v>
      </c>
      <c r="G25" s="146">
        <v>34812</v>
      </c>
      <c r="H25" s="146">
        <v>50279</v>
      </c>
      <c r="I25" s="146">
        <v>60470</v>
      </c>
      <c r="J25" s="146">
        <v>67051</v>
      </c>
      <c r="K25" s="146">
        <v>68167</v>
      </c>
      <c r="L25" s="146">
        <v>4955</v>
      </c>
      <c r="M25" s="146">
        <v>62144</v>
      </c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7"/>
    </row>
    <row r="26" spans="1:25" x14ac:dyDescent="0.3">
      <c r="A26" s="141" t="s">
        <v>198</v>
      </c>
      <c r="B26" s="145">
        <v>5251</v>
      </c>
      <c r="C26" s="146">
        <v>7463</v>
      </c>
      <c r="D26" s="146">
        <v>10036</v>
      </c>
      <c r="E26" s="146">
        <v>5047</v>
      </c>
      <c r="F26" s="146">
        <v>22210</v>
      </c>
      <c r="G26" s="146">
        <v>36841</v>
      </c>
      <c r="H26" s="146">
        <v>5008</v>
      </c>
      <c r="I26" s="146">
        <v>61065</v>
      </c>
      <c r="J26" s="146">
        <v>67152</v>
      </c>
      <c r="K26" s="146">
        <v>65898</v>
      </c>
      <c r="L26" s="146">
        <v>69353</v>
      </c>
      <c r="M26" s="146">
        <v>61198</v>
      </c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x14ac:dyDescent="0.3">
      <c r="A27" s="141" t="s">
        <v>199</v>
      </c>
      <c r="B27" s="145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7"/>
    </row>
    <row r="28" spans="1:25" x14ac:dyDescent="0.3">
      <c r="A28" s="141" t="s">
        <v>200</v>
      </c>
      <c r="B28" s="145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  <row r="29" spans="1:25" x14ac:dyDescent="0.3">
      <c r="A29" s="141" t="s">
        <v>201</v>
      </c>
      <c r="B29" s="145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7"/>
    </row>
    <row r="30" spans="1:25" x14ac:dyDescent="0.3">
      <c r="A30" s="141" t="s">
        <v>202</v>
      </c>
      <c r="B30" s="148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50"/>
    </row>
  </sheetData>
  <phoneticPr fontId="3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DB3-75F9-4A32-B405-D47312B50F4E}">
  <sheetPr codeName="Sheet7"/>
  <dimension ref="A1:J27"/>
  <sheetViews>
    <sheetView zoomScaleNormal="100" workbookViewId="0">
      <selection activeCell="A12" sqref="A12"/>
    </sheetView>
  </sheetViews>
  <sheetFormatPr defaultRowHeight="13.5" x14ac:dyDescent="0.3"/>
  <cols>
    <col min="1" max="1" width="24.86328125" customWidth="1"/>
    <col min="2" max="2" width="31.3984375" customWidth="1"/>
    <col min="3" max="3" width="23.46484375" customWidth="1"/>
    <col min="4" max="4" width="15" customWidth="1"/>
    <col min="5" max="5" width="30" customWidth="1"/>
    <col min="6" max="6" width="21.86328125" customWidth="1"/>
    <col min="7" max="7" width="16.59765625" customWidth="1"/>
  </cols>
  <sheetData>
    <row r="1" spans="1:10" ht="43.5" customHeight="1" x14ac:dyDescent="0.3"/>
    <row r="2" spans="1:10" ht="15" customHeight="1" x14ac:dyDescent="0.3"/>
    <row r="3" spans="1:10" ht="29.25" customHeight="1" x14ac:dyDescent="0.3">
      <c r="A3" s="105"/>
      <c r="B3" s="106"/>
      <c r="C3" s="197" t="s">
        <v>170</v>
      </c>
      <c r="D3" s="197"/>
      <c r="E3" s="198"/>
      <c r="F3" s="130"/>
      <c r="G3" s="131"/>
    </row>
    <row r="4" spans="1:10" ht="13.9" x14ac:dyDescent="0.3">
      <c r="A4" s="107"/>
      <c r="B4" s="135"/>
      <c r="C4" s="135"/>
      <c r="D4" s="199"/>
      <c r="E4" s="200"/>
      <c r="G4" s="132"/>
    </row>
    <row r="5" spans="1:10" ht="14.25" customHeight="1" thickBot="1" x14ac:dyDescent="0.35">
      <c r="A5" s="108"/>
      <c r="B5" s="136"/>
      <c r="C5" s="137" t="s">
        <v>171</v>
      </c>
      <c r="D5" s="138" t="s">
        <v>172</v>
      </c>
      <c r="E5" s="109"/>
      <c r="G5" s="132"/>
    </row>
    <row r="6" spans="1:10" ht="13.5" customHeight="1" x14ac:dyDescent="0.3">
      <c r="A6" s="201"/>
      <c r="B6" s="202"/>
      <c r="C6" s="202"/>
      <c r="D6" s="125"/>
      <c r="E6" s="126"/>
      <c r="F6" s="133"/>
      <c r="G6" s="134"/>
    </row>
    <row r="7" spans="1:10" ht="13.5" customHeight="1" x14ac:dyDescent="0.3">
      <c r="A7" s="194" t="s">
        <v>173</v>
      </c>
      <c r="B7" s="195"/>
      <c r="C7" s="195"/>
      <c r="D7" s="195"/>
      <c r="E7" s="195"/>
      <c r="F7" s="195"/>
      <c r="G7" s="196"/>
    </row>
    <row r="8" spans="1:10" ht="13.5" customHeight="1" x14ac:dyDescent="0.3">
      <c r="A8" s="127" t="s">
        <v>174</v>
      </c>
      <c r="B8" s="111" t="s">
        <v>175</v>
      </c>
      <c r="C8" s="128" t="s">
        <v>181</v>
      </c>
      <c r="D8" s="112" t="s">
        <v>176</v>
      </c>
      <c r="E8" s="112" t="s">
        <v>177</v>
      </c>
      <c r="F8" s="112" t="s">
        <v>179</v>
      </c>
      <c r="G8" s="112" t="s">
        <v>180</v>
      </c>
    </row>
    <row r="9" spans="1:10" s="116" customFormat="1" x14ac:dyDescent="0.3">
      <c r="A9" s="113" t="s">
        <v>207</v>
      </c>
      <c r="B9" s="114" t="s">
        <v>221</v>
      </c>
      <c r="C9" s="113">
        <v>535.58000000000004</v>
      </c>
      <c r="D9" s="115">
        <v>0.97430000000000005</v>
      </c>
      <c r="E9" s="113">
        <v>3.49</v>
      </c>
      <c r="F9" s="113">
        <v>10</v>
      </c>
      <c r="G9" s="129">
        <v>634.88311736808691</v>
      </c>
      <c r="H9"/>
      <c r="I9"/>
      <c r="J9"/>
    </row>
    <row r="10" spans="1:10" x14ac:dyDescent="0.3">
      <c r="A10" s="113" t="s">
        <v>208</v>
      </c>
      <c r="B10" s="114">
        <v>20241206</v>
      </c>
      <c r="C10" s="113">
        <v>471.45</v>
      </c>
      <c r="D10" s="115">
        <v>0.94869999999999999</v>
      </c>
      <c r="E10" s="113">
        <v>3.96</v>
      </c>
      <c r="F10" s="113">
        <v>10</v>
      </c>
      <c r="G10" s="129">
        <v>796.87177855552022</v>
      </c>
    </row>
    <row r="11" spans="1:10" x14ac:dyDescent="0.3">
      <c r="A11" s="113" t="s">
        <v>209</v>
      </c>
      <c r="B11" s="114" t="s">
        <v>222</v>
      </c>
      <c r="C11" s="113">
        <v>585.15</v>
      </c>
      <c r="D11" s="115">
        <v>0.98699999999999999</v>
      </c>
      <c r="E11" s="113">
        <v>3.18</v>
      </c>
      <c r="F11" s="113">
        <v>10</v>
      </c>
      <c r="G11" s="129">
        <v>536.38554216867476</v>
      </c>
    </row>
    <row r="12" spans="1:10" x14ac:dyDescent="0.3">
      <c r="A12" s="113" t="s">
        <v>210</v>
      </c>
      <c r="B12" s="114" t="s">
        <v>223</v>
      </c>
      <c r="C12" s="113">
        <v>596.13</v>
      </c>
      <c r="D12" s="115">
        <v>0.94</v>
      </c>
      <c r="E12" s="113">
        <v>3.52</v>
      </c>
      <c r="F12" s="113">
        <v>10</v>
      </c>
      <c r="G12" s="129">
        <v>555.04671799775213</v>
      </c>
    </row>
    <row r="13" spans="1:10" x14ac:dyDescent="0.3">
      <c r="A13" s="117" t="s">
        <v>211</v>
      </c>
      <c r="B13" s="114" t="s">
        <v>224</v>
      </c>
      <c r="C13" s="113">
        <v>570.14</v>
      </c>
      <c r="D13" s="115">
        <v>0.99099999999999999</v>
      </c>
      <c r="E13" s="113">
        <v>3.86</v>
      </c>
      <c r="F13" s="113">
        <v>10</v>
      </c>
      <c r="G13" s="129">
        <v>670.93345494089169</v>
      </c>
    </row>
    <row r="14" spans="1:10" x14ac:dyDescent="0.3">
      <c r="A14" s="113"/>
      <c r="B14" s="114"/>
      <c r="C14" s="113"/>
      <c r="D14" s="115"/>
      <c r="E14" s="113"/>
      <c r="F14" s="113"/>
      <c r="G14" s="129"/>
    </row>
    <row r="15" spans="1:10" x14ac:dyDescent="0.3">
      <c r="A15" s="113"/>
      <c r="B15" s="114"/>
      <c r="C15" s="113"/>
      <c r="D15" s="115"/>
      <c r="E15" s="113"/>
      <c r="F15" s="113"/>
      <c r="G15" s="129"/>
    </row>
    <row r="16" spans="1:10" x14ac:dyDescent="0.3">
      <c r="A16" s="113"/>
      <c r="B16" s="114"/>
      <c r="C16" s="113"/>
      <c r="D16" s="115"/>
      <c r="E16" s="113"/>
      <c r="F16" s="113"/>
      <c r="G16" s="129"/>
    </row>
    <row r="17" spans="1:7" x14ac:dyDescent="0.3">
      <c r="A17" s="113"/>
      <c r="B17" s="114"/>
      <c r="C17" s="117"/>
      <c r="D17" s="115"/>
      <c r="E17" s="113"/>
      <c r="F17" s="113"/>
      <c r="G17" s="129"/>
    </row>
    <row r="18" spans="1:7" ht="28.5" customHeight="1" x14ac:dyDescent="0.3">
      <c r="A18" s="113"/>
      <c r="B18" s="114"/>
      <c r="C18" s="117"/>
      <c r="D18" s="115"/>
      <c r="E18" s="113"/>
      <c r="F18" s="113"/>
      <c r="G18" s="129"/>
    </row>
    <row r="19" spans="1:7" ht="15" customHeight="1" x14ac:dyDescent="0.3">
      <c r="A19" s="113"/>
      <c r="B19" s="114"/>
      <c r="C19" s="117"/>
      <c r="D19" s="115"/>
      <c r="E19" s="113"/>
      <c r="F19" s="113"/>
      <c r="G19" s="129"/>
    </row>
    <row r="20" spans="1:7" ht="13.9" x14ac:dyDescent="0.3">
      <c r="A20" s="113"/>
      <c r="B20" s="118"/>
      <c r="C20" s="117"/>
      <c r="D20" s="115"/>
      <c r="E20" s="113"/>
      <c r="F20" s="113"/>
      <c r="G20" s="129"/>
    </row>
    <row r="21" spans="1:7" ht="13.9" x14ac:dyDescent="0.3">
      <c r="A21" s="118"/>
      <c r="B21" s="118"/>
      <c r="C21" s="119"/>
      <c r="D21" s="115"/>
      <c r="E21" s="113"/>
      <c r="F21" s="113"/>
      <c r="G21" s="129"/>
    </row>
    <row r="22" spans="1:7" ht="13.9" x14ac:dyDescent="0.3">
      <c r="A22" s="118"/>
      <c r="B22" s="118"/>
      <c r="C22" s="119"/>
      <c r="D22" s="115"/>
      <c r="E22" s="113"/>
      <c r="F22" s="113"/>
      <c r="G22" s="129"/>
    </row>
    <row r="23" spans="1:7" ht="13.9" x14ac:dyDescent="0.3">
      <c r="A23" s="118"/>
      <c r="B23" s="118"/>
      <c r="C23" s="118"/>
      <c r="D23" s="120"/>
      <c r="E23" s="120"/>
      <c r="F23" s="113"/>
      <c r="G23" s="129"/>
    </row>
    <row r="24" spans="1:7" ht="15" x14ac:dyDescent="0.3">
      <c r="A24" s="193"/>
      <c r="B24" s="193"/>
      <c r="C24" s="193"/>
      <c r="D24" s="193"/>
      <c r="E24" s="193"/>
      <c r="F24" s="193"/>
      <c r="G24" s="193"/>
    </row>
    <row r="25" spans="1:7" ht="15.4" x14ac:dyDescent="0.3">
      <c r="A25" s="190"/>
      <c r="B25" s="191"/>
      <c r="C25" s="191"/>
      <c r="D25" s="191"/>
      <c r="E25" s="192"/>
      <c r="F25" s="130"/>
      <c r="G25" s="131"/>
    </row>
    <row r="26" spans="1:7" ht="14.25" thickBot="1" x14ac:dyDescent="0.35">
      <c r="A26" s="107"/>
      <c r="B26" s="121" t="s">
        <v>178</v>
      </c>
      <c r="C26" s="122"/>
      <c r="D26" s="123"/>
      <c r="E26" s="110"/>
      <c r="G26" s="132"/>
    </row>
    <row r="27" spans="1:7" ht="13.9" x14ac:dyDescent="0.3">
      <c r="A27" s="124"/>
      <c r="B27" s="125"/>
      <c r="C27" s="125"/>
      <c r="D27" s="125"/>
      <c r="E27" s="126"/>
      <c r="F27" s="133"/>
      <c r="G27" s="134"/>
    </row>
  </sheetData>
  <protectedRanges>
    <protectedRange algorithmName="SHA-512" hashValue="YAPCBpMfNj1lVuAZLhz1T+lpfxbDMuhG5ejUCrk1HziMXgo3AaCpRTXYj0eq7dnZK7vTWO/Aa8VAdQA0Fdy/2g==" saltValue="gWgY4cub5eff8hIJHSdbqA==" spinCount="100000" sqref="C21:C22 A10:B27 C23:E27 A3:E8" name="送样单_8"/>
    <protectedRange algorithmName="SHA-512" hashValue="YAPCBpMfNj1lVuAZLhz1T+lpfxbDMuhG5ejUCrk1HziMXgo3AaCpRTXYj0eq7dnZK7vTWO/Aa8VAdQA0Fdy/2g==" saltValue="gWgY4cub5eff8hIJHSdbqA==" spinCount="100000" sqref="A9:B9" name="送样单_1"/>
    <protectedRange algorithmName="SHA-512" hashValue="YAPCBpMfNj1lVuAZLhz1T+lpfxbDMuhG5ejUCrk1HziMXgo3AaCpRTXYj0eq7dnZK7vTWO/Aa8VAdQA0Fdy/2g==" saltValue="gWgY4cub5eff8hIJHSdbqA==" spinCount="100000" sqref="F8:G8" name="送样单_8_1"/>
  </protectedRanges>
  <mergeCells count="6">
    <mergeCell ref="A25:E25"/>
    <mergeCell ref="A24:G24"/>
    <mergeCell ref="A7:G7"/>
    <mergeCell ref="C3:E3"/>
    <mergeCell ref="D4:E4"/>
    <mergeCell ref="A6:C6"/>
  </mergeCells>
  <phoneticPr fontId="3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2024-12-16T12:29:56Z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[DocID]=B12A10D0-F251-4AEA-AB4E-84501D67D42B</vt:lpwstr>
  </op:property>
  <op:property fmtid="{D5CDD505-2E9C-101B-9397-08002B2CF9AE}" pid="3" name="DOCPROPERTY_INTERNAL_DELFLAGS1">
    <vt:lpwstr>1</vt:lpwstr>
  </op:property>
  <op:property fmtid="{D5CDD505-2E9C-101B-9397-08002B2CF9AE}" pid="4" name="_WMTAG">
    <vt:lpwstr>wmexist=0,1,2,3,4,5</vt:lpwstr>
  </op:property>
</op:Properties>
</file>